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67a75843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c715bc77c5d4c6e"/>
    <x:sheet xmlns:r="http://schemas.openxmlformats.org/officeDocument/2006/relationships" name="Tickets" sheetId="2" r:id="R8adbefeff4d44c40"/>
    <x:sheet xmlns:r="http://schemas.openxmlformats.org/officeDocument/2006/relationships" name="Guide" sheetId="3" r:id="Rde2e8889565f4b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 hh:mm"/>
    <x:numFmt numFmtId="201" formatCode="dd mmm yy hh:mm"/>
    <x:numFmt numFmtId="202" formatCode="0.0"/>
    <x:numFmt numFmtId="203" formatCode="0.0%"/>
    <x:numFmt numFmtId="204" formatCode="mmm yyyy"/>
  </x:numFmts>
  <x:fonts count="4">
    <x:font>
      <x:sz val="11"/>
      <x:name val="Carlito"/>
    </x:font>
    <x:font>
      <x:sz val="11"/>
      <x:name val="Arial"/>
    </x:font>
    <x:font>
      <x:b/>
      <x:sz val="16"/>
      <x:color rgb="FF18324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24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2" fillId="0" borderId="0" xfId="0" applyNumberFormat="1" applyFont="1" applyFill="1" applyBorder="1"/>
    <x:xf numFmtId="204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6fe90649c4ad1" /><Relationship Type="http://schemas.openxmlformats.org/officeDocument/2006/relationships/theme" Target="/xl/theme/theme1.xml" Id="Rc4b0b8cb7f2141b7" /><Relationship Type="http://schemas.openxmlformats.org/officeDocument/2006/relationships/sharedStrings" Target="/xl/sharedStrings.xml" Id="R631750bf75744898" /><Relationship Type="http://schemas.openxmlformats.org/officeDocument/2006/relationships/worksheet" Target="/xl/worksheets/sheet1.xml" Id="R8c715bc77c5d4c6e" /><Relationship Type="http://schemas.openxmlformats.org/officeDocument/2006/relationships/worksheet" Target="/xl/worksheets/sheet2.xml" Id="R8adbefeff4d44c40" /><Relationship Type="http://schemas.openxmlformats.org/officeDocument/2006/relationships/worksheet" Target="/xl/worksheets/sheet3.xml" Id="Rde2e8889565f4b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d1c89d49b55420a" /><Relationship Type="http://schemas.openxmlformats.org/officeDocument/2006/relationships/chart" Target="/xl/drawings/charts/chart2.xml" Id="R437d75b0213749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First response within target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Response SLA</c:v>
          </c:tx>
          <c:spPr>
            <a:solidFill xmlns:a="http://schemas.openxmlformats.org/drawingml/2006/main">
              <a:srgbClr val="18324F"/>
            </a:solidFill>
          </c:spPr>
          <c:cat>
            <c:strRef>
              <c:f>'Dashboard'!$B$12:$B$14</c:f>
              <c:strCache>
                <c:ptCount val="0"/>
              </c:strCache>
            </c:strRef>
          </c:cat>
          <c:val>
            <c:numRef>
              <c:f>'Dashboard'!$D$12:$D$14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Resolution within target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Resolution SLA</c:v>
          </c:tx>
          <c:spPr>
            <a:solidFill xmlns:a="http://schemas.openxmlformats.org/drawingml/2006/main">
              <a:srgbClr val="AD632C"/>
            </a:solidFill>
          </c:spPr>
          <c:cat>
            <c:strRef>
              <c:f>'Dashboard'!$B$19:$B$23</c:f>
              <c:strCache>
                <c:ptCount val="0"/>
              </c:strCache>
            </c:strRef>
          </c:cat>
          <c:val>
            <c:numRef>
              <c:f>'Dashboard'!$D$19:$D$23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10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1c89d49b55420a"/>
        </a:graphicData>
      </a:graphic>
    </xdr:graphicFrame>
    <xdr:clientData/>
  </xdr:twoCellAnchor>
  <xdr:twoCellAnchor>
    <xdr:from>
      <xdr:col>7</xdr:col>
      <xdr:colOff>0</xdr:colOff>
      <xdr:row>26</xdr:row>
      <xdr:rowOff>0</xdr:rowOff>
    </xdr:from>
    <xdr:to>
      <xdr:col>16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7d75b02137499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icketData" displayName="TicketData" ref="A5:Y1805" headerRowCount="1" totalsRowCount="0" totalsRowShown="0">
  <x:tableColumns count="25">
    <x:tableColumn id="1" name="Ticket ID"/>
    <x:tableColumn id="2" name="Created UTC"/>
    <x:tableColumn id="3" name="First response UTC"/>
    <x:tableColumn id="4" name="Resolved UTC"/>
    <x:tableColumn id="5" name="Priority"/>
    <x:tableColumn id="6" name="Channel"/>
    <x:tableColumn id="7" name="Category"/>
    <x:tableColumn id="8" name="Reopened"/>
    <x:tableColumn id="9" name="CSAT score"/>
    <x:tableColumn id="10" name="Response target h"/>
    <x:tableColumn id="11" name="Resolution target h"/>
    <x:tableColumn id="12" name="Age h"/>
    <x:tableColumn id="13" name="Response h"/>
    <x:tableColumn id="14" name="Resolution h"/>
    <x:tableColumn id="15" name="Open"/>
    <x:tableColumn id="16" name="Response eligible"/>
    <x:tableColumn id="17" name="Response met"/>
    <x:tableColumn id="18" name="Response breach"/>
    <x:tableColumn id="19" name="Resolution eligible"/>
    <x:tableColumn id="20" name="Resolution met"/>
    <x:tableColumn id="21" name="Resolution breach"/>
    <x:tableColumn id="22" name="Valid survey"/>
    <x:tableColumn id="23" name="Satisfied"/>
    <x:tableColumn id="24" name="Resolved flag"/>
    <x:tableColumn id="25" name="Open &gt;7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363b52e85a43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a51f9834ab04f4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3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ht="25" customHeight="1">
      <x:c r="A2" s="1"/>
      <x:c r="B2" s="2" t="str">
        <x:v>Customer service performance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 ht="25" customHeight="1">
      <x:c r="A3" s="1"/>
      <x:c r="B3" s="1" t="str">
        <x:v>Fictional retailer | Jan–Jun 2025 tickets | Snapshot: 1 July 2025 UTC | All data simulated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</x:row>
    <x:row r="5" ht="25" customHeight="1">
      <x:c r="A5" s="1"/>
      <x:c r="B5" s="5" t="str">
        <x:v>Tickets</x:v>
      </x:c>
      <x:c r="C5" s="5" t="str">
        <x:v>Open backlog</x:v>
      </x:c>
      <x:c r="D5" s="5" t="str">
        <x:v>Response SLA</x:v>
      </x:c>
      <x:c r="E5" s="5" t="str">
        <x:v>Resolution SLA</x:v>
      </x:c>
      <x:c r="F5" s="5" t="str">
        <x:v>CSAT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</x:row>
    <x:row r="6" ht="25" customHeight="1">
      <x:c r="A6" s="1"/>
      <x:c r="B6" s="2" t="n">
        <x:f>COUNTA('Tickets'!A6:A1805)</x:f>
        <x:v>1800</x:v>
      </x:c>
      <x:c r="C6" s="2" t="n">
        <x:f>SUM('Tickets'!O6:O1805)</x:f>
        <x:v>158</x:v>
      </x:c>
      <x:c r="D6" s="12" t="n">
        <x:f>SUM('Tickets'!Q6:Q1805)/SUM('Tickets'!P6:P1805)</x:f>
        <x:v>0.61151481274455</x:v>
      </x:c>
      <x:c r="E6" s="12" t="n">
        <x:f>SUM('Tickets'!T6:T1805)/SUM('Tickets'!S6:S1805)</x:f>
        <x:v>0.5645070422535211</x:v>
      </x:c>
      <x:c r="F6" s="12" t="n">
        <x:f>SUM('Tickets'!W6:W1805)/SUM('Tickets'!V6:V1805)</x:f>
        <x:v>0.6194225721784777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</x:row>
    <x:row r="8" ht="25" customHeight="1">
      <x:c r="A8" s="1"/>
      <x:c r="B8" s="5" t="str">
        <x:v>Resp. eligible</x:v>
      </x:c>
      <x:c r="C8" s="5" t="str">
        <x:v>Response met</x:v>
      </x:c>
      <x:c r="D8" s="5" t="str">
        <x:v>Res. eligible</x:v>
      </x:c>
      <x:c r="E8" s="5" t="str">
        <x:v>Valid surveys</x:v>
      </x:c>
      <x:c r="F8" s="5" t="str">
        <x:v>Survey coverage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</x:row>
    <x:row r="9" ht="25" customHeight="1">
      <x:c r="A9" s="1"/>
      <x:c r="B9" s="1" t="n">
        <x:f>SUM('Tickets'!P6:P1805)</x:f>
        <x:v>1789</x:v>
      </x:c>
      <x:c r="C9" s="1" t="n">
        <x:f>SUM('Tickets'!Q6:Q1805)</x:f>
        <x:v>1094</x:v>
      </x:c>
      <x:c r="D9" s="1" t="n">
        <x:f>SUM('Tickets'!S6:S1805)</x:f>
        <x:v>1775</x:v>
      </x:c>
      <x:c r="E9" s="1" t="n">
        <x:f>SUM('Tickets'!V6:V1805)</x:f>
        <x:v>762</x:v>
      </x:c>
      <x:c r="F9" s="11" t="n">
        <x:f>SUM('Tickets'!V6:V1805)/SUM('Tickets'!X6:X1805)</x:f>
        <x:v>0.464068209500609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</x:row>
    <x:row r="11" ht="25" customHeight="1">
      <x:c r="A11" s="1"/>
      <x:c r="B11" s="5" t="str">
        <x:v>Channel</x:v>
      </x:c>
      <x:c r="C11" s="5" t="str">
        <x:v>Tickets</x:v>
      </x:c>
      <x:c r="D11" s="5" t="str">
        <x:v>Response SLA</x:v>
      </x:c>
      <x:c r="E11" s="5" t="str">
        <x:v>Open</x:v>
      </x:c>
      <x:c r="F11" s="5" t="str">
        <x:v>CSAT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</x:row>
    <x:row r="12" ht="25" customHeight="1">
      <x:c r="A12" s="1"/>
      <x:c r="B12" s="1" t="str">
        <x:v>Email</x:v>
      </x:c>
      <x:c r="C12" s="1" t="n">
        <x:f>COUNTIFS('Tickets'!$F$6:$F$1805,B12)</x:f>
        <x:v>828</x:v>
      </x:c>
      <x:c r="D12" s="11" t="n">
        <x:f>SUMIFS('Tickets'!$Q$6:$Q$1805,'Tickets'!$F$6:$F$1805,B12)/SUMIFS('Tickets'!$P$6:$P$1805,'Tickets'!$F$6:$F$1805,B12)</x:f>
        <x:v>0.46772228989037756</x:v>
      </x:c>
      <x:c r="E12" s="1" t="n">
        <x:f>SUMIFS('Tickets'!$O$6:$O$1805,'Tickets'!$F$6:$F$1805,B12)</x:f>
        <x:v>74</x:v>
      </x:c>
      <x:c r="F12" s="11" t="n">
        <x:f>SUMIFS('Tickets'!$W$6:$W$1805,'Tickets'!$F$6:$F$1805,B12)/SUMIFS('Tickets'!$V$6:$V$1805,'Tickets'!$F$6:$F$1805,B12)</x:f>
        <x:v>0.6120689655172413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</x:row>
    <x:row r="13" ht="25" customHeight="1">
      <x:c r="A13" s="1"/>
      <x:c r="B13" s="1" t="str">
        <x:v>Web chat</x:v>
      </x:c>
      <x:c r="C13" s="1" t="n">
        <x:f>COUNTIFS('Tickets'!$F$6:$F$1805,B13)</x:f>
        <x:v>368</x:v>
      </x:c>
      <x:c r="D13" s="11" t="n">
        <x:f>SUMIFS('Tickets'!$Q$6:$Q$1805,'Tickets'!$F$6:$F$1805,B13)/SUMIFS('Tickets'!$P$6:$P$1805,'Tickets'!$F$6:$F$1805,B13)</x:f>
        <x:v>0.8910081743869209</x:v>
      </x:c>
      <x:c r="E13" s="1" t="n">
        <x:f>SUMIFS('Tickets'!$O$6:$O$1805,'Tickets'!$F$6:$F$1805,B13)</x:f>
        <x:v>36</x:v>
      </x:c>
      <x:c r="F13" s="11" t="n">
        <x:f>SUMIFS('Tickets'!$W$6:$W$1805,'Tickets'!$F$6:$F$1805,B13)/SUMIFS('Tickets'!$V$6:$V$1805,'Tickets'!$F$6:$F$1805,B13)</x:f>
        <x:v>0.6506024096385542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</x:row>
    <x:row r="14" ht="25" customHeight="1">
      <x:c r="A14" s="1"/>
      <x:c r="B14" s="1" t="str">
        <x:v>WhatsApp</x:v>
      </x:c>
      <x:c r="C14" s="1" t="n">
        <x:f>COUNTIFS('Tickets'!$F$6:$F$1805,B14)</x:f>
        <x:v>604</x:v>
      </x:c>
      <x:c r="D14" s="11" t="n">
        <x:f>SUMIFS('Tickets'!$Q$6:$Q$1805,'Tickets'!$F$6:$F$1805,B14)/SUMIFS('Tickets'!$P$6:$P$1805,'Tickets'!$F$6:$F$1805,B14)</x:f>
        <x:v>0.6372712146422629</x:v>
      </x:c>
      <x:c r="E14" s="1" t="n">
        <x:f>SUMIFS('Tickets'!$O$6:$O$1805,'Tickets'!$F$6:$F$1805,B14)</x:f>
        <x:v>48</x:v>
      </x:c>
      <x:c r="F14" s="11" t="n">
        <x:f>SUMIFS('Tickets'!$W$6:$W$1805,'Tickets'!$F$6:$F$1805,B14)/SUMIFS('Tickets'!$V$6:$V$1805,'Tickets'!$F$6:$F$1805,B14)</x:f>
        <x:v>0.6088709677419355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</x:row>
    <x:row r="18" ht="25" customHeight="1">
      <x:c r="A18" s="1"/>
      <x:c r="B18" s="5" t="str">
        <x:v>Issue category</x:v>
      </x:c>
      <x:c r="C18" s="5" t="str">
        <x:v>Tickets</x:v>
      </x:c>
      <x:c r="D18" s="5" t="str">
        <x:v>Resolution SLA</x:v>
      </x:c>
      <x:c r="E18" s="5" t="str">
        <x:v>Open</x:v>
      </x:c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</x:row>
    <x:row r="19" ht="25" customHeight="1">
      <x:c r="A19" s="1"/>
      <x:c r="B19" s="1" t="str">
        <x:v>Account access</x:v>
      </x:c>
      <x:c r="C19" s="1" t="n">
        <x:f>COUNTIFS('Tickets'!$G$6:$G$1805,B19)</x:f>
        <x:v>387</x:v>
      </x:c>
      <x:c r="D19" s="11" t="n">
        <x:f>SUMIFS('Tickets'!$T$6:$T$1805,'Tickets'!$G$6:$G$1805,B19)/SUMIFS('Tickets'!$S$6:$S$1805,'Tickets'!$G$6:$G$1805,B19)</x:f>
        <x:v>0.5744125326370757</x:v>
      </x:c>
      <x:c r="E19" s="1" t="n">
        <x:f>SUMIFS('Tickets'!$O$6:$O$1805,'Tickets'!$G$6:$G$1805,B19)</x:f>
        <x:v>32</x:v>
      </x:c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</x:row>
    <x:row r="20" ht="25" customHeight="1">
      <x:c r="A20" s="1"/>
      <x:c r="B20" s="1" t="str">
        <x:v>Billing</x:v>
      </x:c>
      <x:c r="C20" s="1" t="n">
        <x:f>COUNTIFS('Tickets'!$G$6:$G$1805,B20)</x:f>
        <x:v>355</x:v>
      </x:c>
      <x:c r="D20" s="11" t="n">
        <x:f>SUMIFS('Tickets'!$T$6:$T$1805,'Tickets'!$G$6:$G$1805,B20)/SUMIFS('Tickets'!$S$6:$S$1805,'Tickets'!$G$6:$G$1805,B20)</x:f>
        <x:v>0.6324786324786325</x:v>
      </x:c>
      <x:c r="E20" s="1" t="n">
        <x:f>SUMIFS('Tickets'!$O$6:$O$1805,'Tickets'!$G$6:$G$1805,B20)</x:f>
        <x:v>37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</x:row>
    <x:row r="21" ht="25" customHeight="1">
      <x:c r="A21" s="1"/>
      <x:c r="B21" s="1" t="str">
        <x:v>Delivery</x:v>
      </x:c>
      <x:c r="C21" s="1" t="n">
        <x:f>COUNTIFS('Tickets'!$G$6:$G$1805,B21)</x:f>
        <x:v>342</x:v>
      </x:c>
      <x:c r="D21" s="11" t="n">
        <x:f>SUMIFS('Tickets'!$T$6:$T$1805,'Tickets'!$G$6:$G$1805,B21)/SUMIFS('Tickets'!$S$6:$S$1805,'Tickets'!$G$6:$G$1805,B21)</x:f>
        <x:v>0.6</x:v>
      </x:c>
      <x:c r="E21" s="1" t="n">
        <x:f>SUMIFS('Tickets'!$O$6:$O$1805,'Tickets'!$G$6:$G$1805,B21)</x:f>
        <x:v>38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</x:row>
    <x:row r="22" ht="25" customHeight="1">
      <x:c r="A22" s="1"/>
      <x:c r="B22" s="1" t="str">
        <x:v>Product information</x:v>
      </x:c>
      <x:c r="C22" s="1" t="n">
        <x:f>COUNTIFS('Tickets'!$G$6:$G$1805,B22)</x:f>
        <x:v>362</x:v>
      </x:c>
      <x:c r="D22" s="11" t="n">
        <x:f>SUMIFS('Tickets'!$T$6:$T$1805,'Tickets'!$G$6:$G$1805,B22)/SUMIFS('Tickets'!$S$6:$S$1805,'Tickets'!$G$6:$G$1805,B22)</x:f>
        <x:v>0.611731843575419</x:v>
      </x:c>
      <x:c r="E22" s="1" t="n">
        <x:f>SUMIFS('Tickets'!$O$6:$O$1805,'Tickets'!$G$6:$G$1805,B22)</x:f>
        <x:v>20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  <x:row r="23" ht="25" customHeight="1">
      <x:c r="A23" s="1"/>
      <x:c r="B23" s="1" t="str">
        <x:v>Refund</x:v>
      </x:c>
      <x:c r="C23" s="1" t="n">
        <x:f>COUNTIFS('Tickets'!$G$6:$G$1805,B23)</x:f>
        <x:v>354</x:v>
      </x:c>
      <x:c r="D23" s="11" t="n">
        <x:f>SUMIFS('Tickets'!$T$6:$T$1805,'Tickets'!$G$6:$G$1805,B23)/SUMIFS('Tickets'!$S$6:$S$1805,'Tickets'!$G$6:$G$1805,B23)</x:f>
        <x:v>0.40229885057471265</x:v>
      </x:c>
      <x:c r="E23" s="1" t="n">
        <x:f>SUMIFS('Tickets'!$O$6:$O$1805,'Tickets'!$G$6:$G$1805,B23)</x:f>
        <x:v>31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</x:row>
    <x:row r="27" ht="25" customHeight="1">
      <x:c r="A27" s="1"/>
      <x:c r="B27" s="5" t="str">
        <x:v>Creation month</x:v>
      </x:c>
      <x:c r="C27" s="5" t="str">
        <x:v>Tickets</x:v>
      </x:c>
      <x:c r="D27" s="5" t="str">
        <x:v>Response SLA</x:v>
      </x:c>
      <x:c r="E27" s="5" t="str">
        <x:v>Open at snapshot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</x:row>
    <x:row r="28" ht="25" customHeight="1">
      <x:c r="A28" s="1"/>
      <x:c r="B28" s="13" t="n">
        <x:v>45658</x:v>
      </x:c>
      <x:c r="C28" s="1" t="n">
        <x:f>COUNTIFS('Tickets'!$B$6:$B$1805,"&gt;="&amp;B28,'Tickets'!$B$6:$B$1805,"&lt;"&amp;EDATE(B28,1))</x:f>
        <x:v>293</x:v>
      </x:c>
      <x:c r="D28" s="11" t="n">
        <x:f>SUMIFS('Tickets'!$Q$6:$Q$1805,'Tickets'!$B$6:$B$1805,"&gt;="&amp;B28,'Tickets'!$B$6:$B$1805,"&lt;"&amp;EDATE(B28,1))/SUMIFS('Tickets'!$P$6:$P$1805,'Tickets'!$B$6:$B$1805,"&gt;="&amp;B28,'Tickets'!$B$6:$B$1805,"&lt;"&amp;EDATE(B28,1))</x:f>
        <x:v>0.6552901023890785</x:v>
      </x:c>
      <x:c r="E28" s="1" t="n">
        <x:f>SUMIFS('Tickets'!$O$6:$O$1805,'Tickets'!$B$6:$B$1805,"&gt;="&amp;B28,'Tickets'!$B$6:$B$1805,"&lt;"&amp;EDATE(B28,1))</x:f>
        <x:v>24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</x:row>
    <x:row r="29" ht="25" customHeight="1">
      <x:c r="A29" s="1"/>
      <x:c r="B29" s="13" t="n">
        <x:v>45689</x:v>
      </x:c>
      <x:c r="C29" s="1" t="n">
        <x:f>COUNTIFS('Tickets'!$B$6:$B$1805,"&gt;="&amp;B29,'Tickets'!$B$6:$B$1805,"&lt;"&amp;EDATE(B29,1))</x:f>
        <x:v>287</x:v>
      </x:c>
      <x:c r="D29" s="11" t="n">
        <x:f>SUMIFS('Tickets'!$Q$6:$Q$1805,'Tickets'!$B$6:$B$1805,"&gt;="&amp;B29,'Tickets'!$B$6:$B$1805,"&lt;"&amp;EDATE(B29,1))/SUMIFS('Tickets'!$P$6:$P$1805,'Tickets'!$B$6:$B$1805,"&gt;="&amp;B29,'Tickets'!$B$6:$B$1805,"&lt;"&amp;EDATE(B29,1))</x:f>
        <x:v>0.6328671328671329</x:v>
      </x:c>
      <x:c r="E29" s="1" t="n">
        <x:f>SUMIFS('Tickets'!$O$6:$O$1805,'Tickets'!$B$6:$B$1805,"&gt;="&amp;B29,'Tickets'!$B$6:$B$1805,"&lt;"&amp;EDATE(B29,1))</x:f>
        <x:v>25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</x:row>
    <x:row r="30" ht="25" customHeight="1">
      <x:c r="A30" s="1"/>
      <x:c r="B30" s="13" t="n">
        <x:v>45717</x:v>
      </x:c>
      <x:c r="C30" s="1" t="n">
        <x:f>COUNTIFS('Tickets'!$B$6:$B$1805,"&gt;="&amp;B30,'Tickets'!$B$6:$B$1805,"&lt;"&amp;EDATE(B30,1))</x:f>
        <x:v>294</x:v>
      </x:c>
      <x:c r="D30" s="11" t="n">
        <x:f>SUMIFS('Tickets'!$Q$6:$Q$1805,'Tickets'!$B$6:$B$1805,"&gt;="&amp;B30,'Tickets'!$B$6:$B$1805,"&lt;"&amp;EDATE(B30,1))/SUMIFS('Tickets'!$P$6:$P$1805,'Tickets'!$B$6:$B$1805,"&gt;="&amp;B30,'Tickets'!$B$6:$B$1805,"&lt;"&amp;EDATE(B30,1))</x:f>
        <x:v>0.6450511945392492</x:v>
      </x:c>
      <x:c r="E30" s="1" t="n">
        <x:f>SUMIFS('Tickets'!$O$6:$O$1805,'Tickets'!$B$6:$B$1805,"&gt;="&amp;B30,'Tickets'!$B$6:$B$1805,"&lt;"&amp;EDATE(B30,1))</x:f>
        <x:v>15</x:v>
      </x:c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</x:row>
    <x:row r="31" ht="25" customHeight="1">
      <x:c r="A31" s="1"/>
      <x:c r="B31" s="13" t="n">
        <x:v>45748</x:v>
      </x:c>
      <x:c r="C31" s="1" t="n">
        <x:f>COUNTIFS('Tickets'!$B$6:$B$1805,"&gt;="&amp;B31,'Tickets'!$B$6:$B$1805,"&lt;"&amp;EDATE(B31,1))</x:f>
        <x:v>311</x:v>
      </x:c>
      <x:c r="D31" s="11" t="n">
        <x:f>SUMIFS('Tickets'!$Q$6:$Q$1805,'Tickets'!$B$6:$B$1805,"&gt;="&amp;B31,'Tickets'!$B$6:$B$1805,"&lt;"&amp;EDATE(B31,1))/SUMIFS('Tickets'!$P$6:$P$1805,'Tickets'!$B$6:$B$1805,"&gt;="&amp;B31,'Tickets'!$B$6:$B$1805,"&lt;"&amp;EDATE(B31,1))</x:f>
        <x:v>0.6375404530744336</x:v>
      </x:c>
      <x:c r="E31" s="1" t="n">
        <x:f>SUMIFS('Tickets'!$O$6:$O$1805,'Tickets'!$B$6:$B$1805,"&gt;="&amp;B31,'Tickets'!$B$6:$B$1805,"&lt;"&amp;EDATE(B31,1))</x:f>
        <x:v>21</x:v>
      </x:c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</x:row>
    <x:row r="32" ht="25" customHeight="1">
      <x:c r="A32" s="1"/>
      <x:c r="B32" s="13" t="n">
        <x:v>45778</x:v>
      </x:c>
      <x:c r="C32" s="1" t="n">
        <x:f>COUNTIFS('Tickets'!$B$6:$B$1805,"&gt;="&amp;B32,'Tickets'!$B$6:$B$1805,"&lt;"&amp;EDATE(B32,1))</x:f>
        <x:v>299</x:v>
      </x:c>
      <x:c r="D32" s="11" t="n">
        <x:f>SUMIFS('Tickets'!$Q$6:$Q$1805,'Tickets'!$B$6:$B$1805,"&gt;="&amp;B32,'Tickets'!$B$6:$B$1805,"&lt;"&amp;EDATE(B32,1))/SUMIFS('Tickets'!$P$6:$P$1805,'Tickets'!$B$6:$B$1805,"&gt;="&amp;B32,'Tickets'!$B$6:$B$1805,"&lt;"&amp;EDATE(B32,1))</x:f>
        <x:v>0.5661016949152542</x:v>
      </x:c>
      <x:c r="E32" s="1" t="n">
        <x:f>SUMIFS('Tickets'!$O$6:$O$1805,'Tickets'!$B$6:$B$1805,"&gt;="&amp;B32,'Tickets'!$B$6:$B$1805,"&lt;"&amp;EDATE(B32,1))</x:f>
        <x:v>25</x:v>
      </x:c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</x:row>
    <x:row r="33" ht="25" customHeight="1">
      <x:c r="A33" s="1"/>
      <x:c r="B33" s="13" t="n">
        <x:v>45809</x:v>
      </x:c>
      <x:c r="C33" s="1" t="n">
        <x:f>COUNTIFS('Tickets'!$B$6:$B$1805,"&gt;="&amp;B33,'Tickets'!$B$6:$B$1805,"&lt;"&amp;EDATE(B33,1))</x:f>
        <x:v>316</x:v>
      </x:c>
      <x:c r="D33" s="11" t="n">
        <x:f>SUMIFS('Tickets'!$Q$6:$Q$1805,'Tickets'!$B$6:$B$1805,"&gt;="&amp;B33,'Tickets'!$B$6:$B$1805,"&lt;"&amp;EDATE(B33,1))/SUMIFS('Tickets'!$P$6:$P$1805,'Tickets'!$B$6:$B$1805,"&gt;="&amp;B33,'Tickets'!$B$6:$B$1805,"&lt;"&amp;EDATE(B33,1))</x:f>
        <x:v>0.536741214057508</x:v>
      </x:c>
      <x:c r="E33" s="1" t="n">
        <x:f>SUMIFS('Tickets'!$O$6:$O$1805,'Tickets'!$B$6:$B$1805,"&gt;="&amp;B33,'Tickets'!$B$6:$B$1805,"&lt;"&amp;EDATE(B33,1))</x:f>
        <x:v>48</x:v>
      </x:c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</x:row>
    <x:row r="36" ht="25" customHeight="1">
      <x:c r="A36" s="1"/>
      <x:c r="B36" s="5" t="str">
        <x:v>Backlog &gt;7 days</x:v>
      </x:c>
      <x:c r="C36" s="5" t="str">
        <x:v>Reopen rate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</x:row>
    <x:row r="37" ht="25" customHeight="1">
      <x:c r="A37" s="1"/>
      <x:c r="B37" s="1" t="n">
        <x:f>SUM('Tickets'!Y6:Y1805)</x:f>
        <x:v>134</x:v>
      </x:c>
      <x:c r="C37" s="11" t="n">
        <x:f>SUM('Tickets'!H6:H1805)/SUM('Tickets'!X6:X1805)</x:f>
        <x:v>0.12362971985383678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</x:row>
    <x:row r="40" ht="25" customHeight="1">
      <x:c r="A40" s="1"/>
      <x:c r="B40" s="1" t="str">
        <x:v>Suggested tests: review email triage; examine refund handoffs; prioritise ageing unresolved tickets.</x:v>
      </x:c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</x:row>
    <x:row r="42" ht="25" customHeight="1">
      <x:c r="A42" s="1"/>
      <x:c r="B42" s="1" t="str">
        <x:v>Rates use eligible-ticket denominators. Targets are assumed; survey respondents may differ from other customers.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</x:row>
    <x:row r="44" ht="25" customHeight="1">
      <x:c r="A44" s="1"/>
      <x:c r="B44" s="1" t="str">
        <x:v>Monthly views are creation cohorts at a fixed snapshot, not historical month-end backlog.</x:v>
      </x:c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</x:row>
  </x:sheetData>
  <x:pageMargins left="0.7" right="0.7" top="0.75" bottom="0.75" header="0.3" footer="0.3"/>
  <x:drawing xmlns:r="http://schemas.openxmlformats.org/officeDocument/2006/relationships" r:id="Rbf363b52e85a4365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23" hidden="0" customWidth="1"/>
    <x:col min="5" max="5" width="18" hidden="0" customWidth="1"/>
    <x:col min="6" max="6" width="18" hidden="0" customWidth="1"/>
    <x:col min="7" max="7" width="24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>
      <x:c r="A2" s="2" t="str">
        <x:v>Customer service tickets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 t="str">
        <x:v>Source: synthetic dataset. Raw CSV, cleaning log and reproducible pipeline supplied in project ZIP.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</x:row>
    <x:row r="5" ht="42" customHeight="1">
      <x:c r="A5" s="8" t="str">
        <x:v>Ticket ID</x:v>
      </x:c>
      <x:c r="B5" s="8" t="str">
        <x:v>Created UTC</x:v>
      </x:c>
      <x:c r="C5" s="8" t="str">
        <x:v>First response UTC</x:v>
      </x:c>
      <x:c r="D5" s="8" t="str">
        <x:v>Resolved UTC</x:v>
      </x:c>
      <x:c r="E5" s="8" t="str">
        <x:v>Priority</x:v>
      </x:c>
      <x:c r="F5" s="8" t="str">
        <x:v>Channel</x:v>
      </x:c>
      <x:c r="G5" s="8" t="str">
        <x:v>Category</x:v>
      </x:c>
      <x:c r="H5" s="8" t="str">
        <x:v>Reopened</x:v>
      </x:c>
      <x:c r="I5" s="8" t="str">
        <x:v>CSAT score</x:v>
      </x:c>
      <x:c r="J5" s="8" t="str">
        <x:v>Response target h</x:v>
      </x:c>
      <x:c r="K5" s="8" t="str">
        <x:v>Resolution target h</x:v>
      </x:c>
      <x:c r="L5" s="8" t="str">
        <x:v>Age h</x:v>
      </x:c>
      <x:c r="M5" s="8" t="str">
        <x:v>Response h</x:v>
      </x:c>
      <x:c r="N5" s="8" t="str">
        <x:v>Resolution h</x:v>
      </x:c>
      <x:c r="O5" s="8" t="str">
        <x:v>Open</x:v>
      </x:c>
      <x:c r="P5" s="8" t="str">
        <x:v>Response eligible</x:v>
      </x:c>
      <x:c r="Q5" s="8" t="str">
        <x:v>Response met</x:v>
      </x:c>
      <x:c r="R5" s="8" t="str">
        <x:v>Response breach</x:v>
      </x:c>
      <x:c r="S5" s="8" t="str">
        <x:v>Resolution eligible</x:v>
      </x:c>
      <x:c r="T5" s="8" t="str">
        <x:v>Resolution met</x:v>
      </x:c>
      <x:c r="U5" s="8" t="str">
        <x:v>Resolution breach</x:v>
      </x:c>
      <x:c r="V5" s="8" t="str">
        <x:v>Valid survey</x:v>
      </x:c>
      <x:c r="W5" s="8" t="str">
        <x:v>Satisfied</x:v>
      </x:c>
      <x:c r="X5" s="8" t="str">
        <x:v>Resolved flag</x:v>
      </x:c>
      <x:c r="Y5" s="8" t="str">
        <x:v>Open &gt;7d</x:v>
      </x:c>
    </x:row>
    <x:row r="6">
      <x:c r="A6" s="1" t="str">
        <x:v>T00001</x:v>
      </x:c>
      <x:c r="B6" s="9" t="n">
        <x:v>45747.538194444445</x:v>
      </x:c>
      <x:c r="C6" s="9" t="n">
        <x:v>45747.68736111111</x:v>
      </x:c>
      <x:c r="D6" s="9" t="n">
        <x:v>45752.90944444444</x:v>
      </x:c>
      <x:c r="E6" s="1" t="str">
        <x:v>Normal</x:v>
      </x:c>
      <x:c r="F6" s="1" t="str">
        <x:v>Email</x:v>
      </x:c>
      <x:c r="G6" s="1" t="str">
        <x:v>Delivery</x:v>
      </x:c>
      <x:c r="H6" s="1" t="n">
        <x:v>0</x:v>
      </x:c>
      <x:c r="I6" s="1"/>
      <x:c r="J6" s="1" t="n">
        <x:f>IF(E6="","",VLOOKUP(E6,'Guide'!$A$7:$C$10,2,FALSE))</x:f>
        <x:v>12</x:v>
      </x:c>
      <x:c r="K6" s="1" t="n">
        <x:f>IF(E6="","",VLOOKUP(E6,'Guide'!$A$7:$C$10,3,FALSE))</x:f>
        <x:v>72</x:v>
      </x:c>
      <x:c r="L6" s="10" t="n">
        <x:f>('Guide'!$B$4-B6)*24</x:f>
        <x:v>2195.083333333314</x:v>
      </x:c>
      <x:c r="M6" s="10" t="n">
        <x:f>IF(C6="","",ROUND((C6-B6)*24,6))</x:f>
        <x:v>3.58</x:v>
      </x:c>
      <x:c r="N6" s="10" t="n">
        <x:f>IF(D6="","",ROUND((D6-B6)*24,6))</x:f>
        <x:v>128.91</x:v>
      </x:c>
      <x:c r="O6" s="1" t="n">
        <x:f>IF(D6="",1,0)</x:f>
        <x:v>0</x:v>
      </x:c>
      <x:c r="P6" s="1" t="n">
        <x:f>IF(E6="",0,IF(OR(C6&lt;&gt;"",L6&gt;=J6),1,0))</x:f>
        <x:v>1</x:v>
      </x:c>
      <x:c r="Q6" s="1" t="n">
        <x:f>IF(AND(E6&lt;&gt;"",C6&lt;&gt;"",M6&lt;=J6),1,0)</x:f>
        <x:v>1</x:v>
      </x:c>
      <x:c r="R6" s="1" t="n">
        <x:f>P6-Q6</x:f>
        <x:v>0</x:v>
      </x:c>
      <x:c r="S6" s="1" t="n">
        <x:f>IF(E6="",0,IF(OR(D6&lt;&gt;"",L6&gt;=K6),1,0))</x:f>
        <x:v>1</x:v>
      </x:c>
      <x:c r="T6" s="1" t="n">
        <x:f>IF(AND(E6&lt;&gt;"",D6&lt;&gt;"",N6&lt;=K6),1,0)</x:f>
        <x:v>0</x:v>
      </x:c>
      <x:c r="U6" s="1" t="n">
        <x:f>S6-T6</x:f>
        <x:v>1</x:v>
      </x:c>
      <x:c r="V6" s="1" t="n">
        <x:f>IF(I6="",0,1)</x:f>
        <x:v>0</x:v>
      </x:c>
      <x:c r="W6" s="1" t="n">
        <x:f>IF(I6&gt;=4,1,0)</x:f>
        <x:v>0</x:v>
      </x:c>
      <x:c r="X6" s="1" t="n">
        <x:f>1-O6</x:f>
        <x:v>1</x:v>
      </x:c>
      <x:c r="Y6" s="1" t="n">
        <x:f>IF(AND(O6=1,L6&gt;168),1,0)</x:f>
        <x:v>0</x:v>
      </x:c>
    </x:row>
    <x:row r="7">
      <x:c r="A7" s="1" t="str">
        <x:v>T00002</x:v>
      </x:c>
      <x:c r="B7" s="9" t="n">
        <x:v>45768.111805555556</x:v>
      </x:c>
      <x:c r="C7" s="9" t="n">
        <x:v>45768.15513888889</x:v>
      </x:c>
      <x:c r="D7" s="9" t="n">
        <x:v>45768.790138888886</x:v>
      </x:c>
      <x:c r="E7" s="1" t="str">
        <x:v>High</x:v>
      </x:c>
      <x:c r="F7" s="1" t="str">
        <x:v>WhatsApp</x:v>
      </x:c>
      <x:c r="G7" s="1" t="str">
        <x:v>Delivery</x:v>
      </x:c>
      <x:c r="H7" s="1" t="n">
        <x:v>0</x:v>
      </x:c>
      <x:c r="I7" s="1"/>
      <x:c r="J7" s="1" t="n">
        <x:f>IF(E7="","",VLOOKUP(E7,'Guide'!$A$7:$C$10,2,FALSE))</x:f>
        <x:v>4</x:v>
      </x:c>
      <x:c r="K7" s="1" t="n">
        <x:f>IF(E7="","",VLOOKUP(E7,'Guide'!$A$7:$C$10,3,FALSE))</x:f>
        <x:v>24</x:v>
      </x:c>
      <x:c r="L7" s="10" t="n">
        <x:f>('Guide'!$B$4-B7)*24</x:f>
        <x:v>1701.3166666666511</x:v>
      </x:c>
      <x:c r="M7" s="10" t="n">
        <x:f>IF(C7="","",ROUND((C7-B7)*24,6))</x:f>
        <x:v>1.04</x:v>
      </x:c>
      <x:c r="N7" s="10" t="n">
        <x:f>IF(D7="","",ROUND((D7-B7)*24,6))</x:f>
        <x:v>16.28</x:v>
      </x:c>
      <x:c r="O7" s="1" t="n">
        <x:f>IF(D7="",1,0)</x:f>
        <x:v>0</x:v>
      </x:c>
      <x:c r="P7" s="1" t="n">
        <x:f>IF(E7="",0,IF(OR(C7&lt;&gt;"",L7&gt;=J7),1,0))</x:f>
        <x:v>1</x:v>
      </x:c>
      <x:c r="Q7" s="1" t="n">
        <x:f>IF(AND(E7&lt;&gt;"",C7&lt;&gt;"",M7&lt;=J7),1,0)</x:f>
        <x:v>1</x:v>
      </x:c>
      <x:c r="R7" s="1" t="n">
        <x:f>P7-Q7</x:f>
        <x:v>0</x:v>
      </x:c>
      <x:c r="S7" s="1" t="n">
        <x:f>IF(E7="",0,IF(OR(D7&lt;&gt;"",L7&gt;=K7),1,0))</x:f>
        <x:v>1</x:v>
      </x:c>
      <x:c r="T7" s="1" t="n">
        <x:f>IF(AND(E7&lt;&gt;"",D7&lt;&gt;"",N7&lt;=K7),1,0)</x:f>
        <x:v>1</x:v>
      </x:c>
      <x:c r="U7" s="1" t="n">
        <x:f>S7-T7</x:f>
        <x:v>0</x:v>
      </x:c>
      <x:c r="V7" s="1" t="n">
        <x:f>IF(I7="",0,1)</x:f>
        <x:v>0</x:v>
      </x:c>
      <x:c r="W7" s="1" t="n">
        <x:f>IF(I7&gt;=4,1,0)</x:f>
        <x:v>0</x:v>
      </x:c>
      <x:c r="X7" s="1" t="n">
        <x:f>1-O7</x:f>
        <x:v>1</x:v>
      </x:c>
      <x:c r="Y7" s="1" t="n">
        <x:f>IF(AND(O7=1,L7&gt;168),1,0)</x:f>
        <x:v>0</x:v>
      </x:c>
    </x:row>
    <x:row r="8">
      <x:c r="A8" s="1" t="str">
        <x:v>T00003</x:v>
      </x:c>
      <x:c r="B8" s="9" t="n">
        <x:v>45798.55972222222</x:v>
      </x:c>
      <x:c r="C8" s="9" t="n">
        <x:v>45798.99555555556</x:v>
      </x:c>
      <x:c r="D8" s="9" t="n">
        <x:v>45801.49680555556</x:v>
      </x:c>
      <x:c r="E8" s="1" t="str">
        <x:v>Normal</x:v>
      </x:c>
      <x:c r="F8" s="1" t="str">
        <x:v>WhatsApp</x:v>
      </x:c>
      <x:c r="G8" s="1" t="str">
        <x:v>Account access</x:v>
      </x:c>
      <x:c r="H8" s="1" t="n">
        <x:v>0</x:v>
      </x:c>
      <x:c r="I8" s="1"/>
      <x:c r="J8" s="1" t="n">
        <x:f>IF(E8="","",VLOOKUP(E8,'Guide'!$A$7:$C$10,2,FALSE))</x:f>
        <x:v>12</x:v>
      </x:c>
      <x:c r="K8" s="1" t="n">
        <x:f>IF(E8="","",VLOOKUP(E8,'Guide'!$A$7:$C$10,3,FALSE))</x:f>
        <x:v>72</x:v>
      </x:c>
      <x:c r="L8" s="10" t="n">
        <x:f>('Guide'!$B$4-B8)*24</x:f>
        <x:v>970.5666666667094</x:v>
      </x:c>
      <x:c r="M8" s="10" t="n">
        <x:f>IF(C8="","",ROUND((C8-B8)*24,6))</x:f>
        <x:v>10.46</x:v>
      </x:c>
      <x:c r="N8" s="10" t="n">
        <x:f>IF(D8="","",ROUND((D8-B8)*24,6))</x:f>
        <x:v>70.49</x:v>
      </x:c>
      <x:c r="O8" s="1" t="n">
        <x:f>IF(D8="",1,0)</x:f>
        <x:v>0</x:v>
      </x:c>
      <x:c r="P8" s="1" t="n">
        <x:f>IF(E8="",0,IF(OR(C8&lt;&gt;"",L8&gt;=J8),1,0))</x:f>
        <x:v>1</x:v>
      </x:c>
      <x:c r="Q8" s="1" t="n">
        <x:f>IF(AND(E8&lt;&gt;"",C8&lt;&gt;"",M8&lt;=J8),1,0)</x:f>
        <x:v>1</x:v>
      </x:c>
      <x:c r="R8" s="1" t="n">
        <x:f>P8-Q8</x:f>
        <x:v>0</x:v>
      </x:c>
      <x:c r="S8" s="1" t="n">
        <x:f>IF(E8="",0,IF(OR(D8&lt;&gt;"",L8&gt;=K8),1,0))</x:f>
        <x:v>1</x:v>
      </x:c>
      <x:c r="T8" s="1" t="n">
        <x:f>IF(AND(E8&lt;&gt;"",D8&lt;&gt;"",N8&lt;=K8),1,0)</x:f>
        <x:v>1</x:v>
      </x:c>
      <x:c r="U8" s="1" t="n">
        <x:f>S8-T8</x:f>
        <x:v>0</x:v>
      </x:c>
      <x:c r="V8" s="1" t="n">
        <x:f>IF(I8="",0,1)</x:f>
        <x:v>0</x:v>
      </x:c>
      <x:c r="W8" s="1" t="n">
        <x:f>IF(I8&gt;=4,1,0)</x:f>
        <x:v>0</x:v>
      </x:c>
      <x:c r="X8" s="1" t="n">
        <x:f>1-O8</x:f>
        <x:v>1</x:v>
      </x:c>
      <x:c r="Y8" s="1" t="n">
        <x:f>IF(AND(O8=1,L8&gt;168),1,0)</x:f>
        <x:v>0</x:v>
      </x:c>
    </x:row>
    <x:row r="9">
      <x:c r="A9" s="1" t="str">
        <x:v>T00004</x:v>
      </x:c>
      <x:c r="B9" s="9" t="n">
        <x:v>45817.20486111111</x:v>
      </x:c>
      <x:c r="C9" s="9" t="n">
        <x:v>45817.522361111114</x:v>
      </x:c>
      <x:c r="D9" s="9" t="n">
        <x:v>45819.97319444444</x:v>
      </x:c>
      <x:c r="E9" s="1" t="str">
        <x:v>Normal</x:v>
      </x:c>
      <x:c r="F9" s="1" t="str">
        <x:v>Email</x:v>
      </x:c>
      <x:c r="G9" s="1" t="str">
        <x:v>Delivery</x:v>
      </x:c>
      <x:c r="H9" s="1" t="n">
        <x:v>0</x:v>
      </x:c>
      <x:c r="I9" s="1"/>
      <x:c r="J9" s="1" t="n">
        <x:f>IF(E9="","",VLOOKUP(E9,'Guide'!$A$7:$C$10,2,FALSE))</x:f>
        <x:v>12</x:v>
      </x:c>
      <x:c r="K9" s="1" t="n">
        <x:f>IF(E9="","",VLOOKUP(E9,'Guide'!$A$7:$C$10,3,FALSE))</x:f>
        <x:v>72</x:v>
      </x:c>
      <x:c r="L9" s="10" t="n">
        <x:f>('Guide'!$B$4-B9)*24</x:f>
        <x:v>523.0833333333721</x:v>
      </x:c>
      <x:c r="M9" s="10" t="n">
        <x:f>IF(C9="","",ROUND((C9-B9)*24,6))</x:f>
        <x:v>7.62</x:v>
      </x:c>
      <x:c r="N9" s="10" t="n">
        <x:f>IF(D9="","",ROUND((D9-B9)*24,6))</x:f>
        <x:v>66.44</x:v>
      </x:c>
      <x:c r="O9" s="1" t="n">
        <x:f>IF(D9="",1,0)</x:f>
        <x:v>0</x:v>
      </x:c>
      <x:c r="P9" s="1" t="n">
        <x:f>IF(E9="",0,IF(OR(C9&lt;&gt;"",L9&gt;=J9),1,0))</x:f>
        <x:v>1</x:v>
      </x:c>
      <x:c r="Q9" s="1" t="n">
        <x:f>IF(AND(E9&lt;&gt;"",C9&lt;&gt;"",M9&lt;=J9),1,0)</x:f>
        <x:v>1</x:v>
      </x:c>
      <x:c r="R9" s="1" t="n">
        <x:f>P9-Q9</x:f>
        <x:v>0</x:v>
      </x:c>
      <x:c r="S9" s="1" t="n">
        <x:f>IF(E9="",0,IF(OR(D9&lt;&gt;"",L9&gt;=K9),1,0))</x:f>
        <x:v>1</x:v>
      </x:c>
      <x:c r="T9" s="1" t="n">
        <x:f>IF(AND(E9&lt;&gt;"",D9&lt;&gt;"",N9&lt;=K9),1,0)</x:f>
        <x:v>1</x:v>
      </x:c>
      <x:c r="U9" s="1" t="n">
        <x:f>S9-T9</x:f>
        <x:v>0</x:v>
      </x:c>
      <x:c r="V9" s="1" t="n">
        <x:f>IF(I9="",0,1)</x:f>
        <x:v>0</x:v>
      </x:c>
      <x:c r="W9" s="1" t="n">
        <x:f>IF(I9&gt;=4,1,0)</x:f>
        <x:v>0</x:v>
      </x:c>
      <x:c r="X9" s="1" t="n">
        <x:f>1-O9</x:f>
        <x:v>1</x:v>
      </x:c>
      <x:c r="Y9" s="1" t="n">
        <x:f>IF(AND(O9=1,L9&gt;168),1,0)</x:f>
        <x:v>0</x:v>
      </x:c>
    </x:row>
    <x:row r="10">
      <x:c r="A10" s="1" t="str">
        <x:v>T00005</x:v>
      </x:c>
      <x:c r="B10" s="9" t="n">
        <x:v>45712.975694444445</x:v>
      </x:c>
      <x:c r="C10" s="9" t="n">
        <x:v>45713.07027777778</x:v>
      </x:c>
      <x:c r="D10" s="9" t="n">
        <x:v>45713.57027777778</x:v>
      </x:c>
      <x:c r="E10" s="1" t="str">
        <x:v>High</x:v>
      </x:c>
      <x:c r="F10" s="1" t="str">
        <x:v>Web chat</x:v>
      </x:c>
      <x:c r="G10" s="1" t="str">
        <x:v>Account access</x:v>
      </x:c>
      <x:c r="H10" s="1" t="n">
        <x:v>0</x:v>
      </x:c>
      <x:c r="I10" s="1"/>
      <x:c r="J10" s="1" t="n">
        <x:f>IF(E10="","",VLOOKUP(E10,'Guide'!$A$7:$C$10,2,FALSE))</x:f>
        <x:v>4</x:v>
      </x:c>
      <x:c r="K10" s="1" t="n">
        <x:f>IF(E10="","",VLOOKUP(E10,'Guide'!$A$7:$C$10,3,FALSE))</x:f>
        <x:v>24</x:v>
      </x:c>
      <x:c r="L10" s="10" t="n">
        <x:f>('Guide'!$B$4-B10)*24</x:f>
        <x:v>3024.583333333314</x:v>
      </x:c>
      <x:c r="M10" s="10" t="n">
        <x:f>IF(C10="","",ROUND((C10-B10)*24,6))</x:f>
        <x:v>2.27</x:v>
      </x:c>
      <x:c r="N10" s="10" t="n">
        <x:f>IF(D10="","",ROUND((D10-B10)*24,6))</x:f>
        <x:v>14.27</x:v>
      </x:c>
      <x:c r="O10" s="1" t="n">
        <x:f>IF(D10="",1,0)</x:f>
        <x:v>0</x:v>
      </x:c>
      <x:c r="P10" s="1" t="n">
        <x:f>IF(E10="",0,IF(OR(C10&lt;&gt;"",L10&gt;=J10),1,0))</x:f>
        <x:v>1</x:v>
      </x:c>
      <x:c r="Q10" s="1" t="n">
        <x:f>IF(AND(E10&lt;&gt;"",C10&lt;&gt;"",M10&lt;=J10),1,0)</x:f>
        <x:v>1</x:v>
      </x:c>
      <x:c r="R10" s="1" t="n">
        <x:f>P10-Q10</x:f>
        <x:v>0</x:v>
      </x:c>
      <x:c r="S10" s="1" t="n">
        <x:f>IF(E10="",0,IF(OR(D10&lt;&gt;"",L10&gt;=K10),1,0))</x:f>
        <x:v>1</x:v>
      </x:c>
      <x:c r="T10" s="1" t="n">
        <x:f>IF(AND(E10&lt;&gt;"",D10&lt;&gt;"",N10&lt;=K10),1,0)</x:f>
        <x:v>1</x:v>
      </x:c>
      <x:c r="U10" s="1" t="n">
        <x:f>S10-T10</x:f>
        <x:v>0</x:v>
      </x:c>
      <x:c r="V10" s="1" t="n">
        <x:f>IF(I10="",0,1)</x:f>
        <x:v>0</x:v>
      </x:c>
      <x:c r="W10" s="1" t="n">
        <x:f>IF(I10&gt;=4,1,0)</x:f>
        <x:v>0</x:v>
      </x:c>
      <x:c r="X10" s="1" t="n">
        <x:f>1-O10</x:f>
        <x:v>1</x:v>
      </x:c>
      <x:c r="Y10" s="1" t="n">
        <x:f>IF(AND(O10=1,L10&gt;168),1,0)</x:f>
        <x:v>0</x:v>
      </x:c>
    </x:row>
    <x:row r="11">
      <x:c r="A11" s="1" t="str">
        <x:v>T00006</x:v>
      </x:c>
      <x:c r="B11" s="9" t="n">
        <x:v>45744.99652777778</x:v>
      </x:c>
      <x:c r="C11" s="9" t="n">
        <x:v>45745.29361111111</x:v>
      </x:c>
      <x:c r="D11" s="9" t="n">
        <x:v>45752.21319444444</x:v>
      </x:c>
      <x:c r="E11" s="1" t="str">
        <x:v>Normal</x:v>
      </x:c>
      <x:c r="F11" s="1" t="str">
        <x:v>Email</x:v>
      </x:c>
      <x:c r="G11" s="1" t="str">
        <x:v>Refund</x:v>
      </x:c>
      <x:c r="H11" s="1" t="n">
        <x:v>0</x:v>
      </x:c>
      <x:c r="I11" s="1"/>
      <x:c r="J11" s="1" t="n">
        <x:f>IF(E11="","",VLOOKUP(E11,'Guide'!$A$7:$C$10,2,FALSE))</x:f>
        <x:v>12</x:v>
      </x:c>
      <x:c r="K11" s="1" t="n">
        <x:f>IF(E11="","",VLOOKUP(E11,'Guide'!$A$7:$C$10,3,FALSE))</x:f>
        <x:v>72</x:v>
      </x:c>
      <x:c r="L11" s="10" t="n">
        <x:f>('Guide'!$B$4-B11)*24</x:f>
        <x:v>2256.0833333332557</x:v>
      </x:c>
      <x:c r="M11" s="10" t="n">
        <x:f>IF(C11="","",ROUND((C11-B11)*24,6))</x:f>
        <x:v>7.13</x:v>
      </x:c>
      <x:c r="N11" s="10" t="n">
        <x:f>IF(D11="","",ROUND((D11-B11)*24,6))</x:f>
        <x:v>173.2</x:v>
      </x:c>
      <x:c r="O11" s="1" t="n">
        <x:f>IF(D11="",1,0)</x:f>
        <x:v>0</x:v>
      </x:c>
      <x:c r="P11" s="1" t="n">
        <x:f>IF(E11="",0,IF(OR(C11&lt;&gt;"",L11&gt;=J11),1,0))</x:f>
        <x:v>1</x:v>
      </x:c>
      <x:c r="Q11" s="1" t="n">
        <x:f>IF(AND(E11&lt;&gt;"",C11&lt;&gt;"",M11&lt;=J11),1,0)</x:f>
        <x:v>1</x:v>
      </x:c>
      <x:c r="R11" s="1" t="n">
        <x:f>P11-Q11</x:f>
        <x:v>0</x:v>
      </x:c>
      <x:c r="S11" s="1" t="n">
        <x:f>IF(E11="",0,IF(OR(D11&lt;&gt;"",L11&gt;=K11),1,0))</x:f>
        <x:v>1</x:v>
      </x:c>
      <x:c r="T11" s="1" t="n">
        <x:f>IF(AND(E11&lt;&gt;"",D11&lt;&gt;"",N11&lt;=K11),1,0)</x:f>
        <x:v>0</x:v>
      </x:c>
      <x:c r="U11" s="1" t="n">
        <x:f>S11-T11</x:f>
        <x:v>1</x:v>
      </x:c>
      <x:c r="V11" s="1" t="n">
        <x:f>IF(I11="",0,1)</x:f>
        <x:v>0</x:v>
      </x:c>
      <x:c r="W11" s="1" t="n">
        <x:f>IF(I11&gt;=4,1,0)</x:f>
        <x:v>0</x:v>
      </x:c>
      <x:c r="X11" s="1" t="n">
        <x:f>1-O11</x:f>
        <x:v>1</x:v>
      </x:c>
      <x:c r="Y11" s="1" t="n">
        <x:f>IF(AND(O11=1,L11&gt;168),1,0)</x:f>
        <x:v>0</x:v>
      </x:c>
    </x:row>
    <x:row r="12">
      <x:c r="A12" s="1" t="str">
        <x:v>T00007</x:v>
      </x:c>
      <x:c r="B12" s="9" t="n">
        <x:v>45824.68125</x:v>
      </x:c>
      <x:c r="C12" s="9" t="n">
        <x:v>45824.91625</x:v>
      </x:c>
      <x:c r="D12" s="9" t="n">
        <x:v>45832.11666666667</x:v>
      </x:c>
      <x:c r="E12" s="1" t="str">
        <x:v>Normal</x:v>
      </x:c>
      <x:c r="F12" s="1" t="str">
        <x:v>WhatsApp</x:v>
      </x:c>
      <x:c r="G12" s="1" t="str">
        <x:v>Refund</x:v>
      </x:c>
      <x:c r="H12" s="1" t="n">
        <x:v>0</x:v>
      </x:c>
      <x:c r="I12" s="1"/>
      <x:c r="J12" s="1" t="n">
        <x:f>IF(E12="","",VLOOKUP(E12,'Guide'!$A$7:$C$10,2,FALSE))</x:f>
        <x:v>12</x:v>
      </x:c>
      <x:c r="K12" s="1" t="n">
        <x:f>IF(E12="","",VLOOKUP(E12,'Guide'!$A$7:$C$10,3,FALSE))</x:f>
        <x:v>72</x:v>
      </x:c>
      <x:c r="L12" s="10" t="n">
        <x:f>('Guide'!$B$4-B12)*24</x:f>
        <x:v>343.6499999999651</x:v>
      </x:c>
      <x:c r="M12" s="10" t="n">
        <x:f>IF(C12="","",ROUND((C12-B12)*24,6))</x:f>
        <x:v>5.64</x:v>
      </x:c>
      <x:c r="N12" s="10" t="n">
        <x:f>IF(D12="","",ROUND((D12-B12)*24,6))</x:f>
        <x:v>178.45</x:v>
      </x:c>
      <x:c r="O12" s="1" t="n">
        <x:f>IF(D12="",1,0)</x:f>
        <x:v>0</x:v>
      </x:c>
      <x:c r="P12" s="1" t="n">
        <x:f>IF(E12="",0,IF(OR(C12&lt;&gt;"",L12&gt;=J12),1,0))</x:f>
        <x:v>1</x:v>
      </x:c>
      <x:c r="Q12" s="1" t="n">
        <x:f>IF(AND(E12&lt;&gt;"",C12&lt;&gt;"",M12&lt;=J12),1,0)</x:f>
        <x:v>1</x:v>
      </x:c>
      <x:c r="R12" s="1" t="n">
        <x:f>P12-Q12</x:f>
        <x:v>0</x:v>
      </x:c>
      <x:c r="S12" s="1" t="n">
        <x:f>IF(E12="",0,IF(OR(D12&lt;&gt;"",L12&gt;=K12),1,0))</x:f>
        <x:v>1</x:v>
      </x:c>
      <x:c r="T12" s="1" t="n">
        <x:f>IF(AND(E12&lt;&gt;"",D12&lt;&gt;"",N12&lt;=K12),1,0)</x:f>
        <x:v>0</x:v>
      </x:c>
      <x:c r="U12" s="1" t="n">
        <x:f>S12-T12</x:f>
        <x:v>1</x:v>
      </x:c>
      <x:c r="V12" s="1" t="n">
        <x:f>IF(I12="",0,1)</x:f>
        <x:v>0</x:v>
      </x:c>
      <x:c r="W12" s="1" t="n">
        <x:f>IF(I12&gt;=4,1,0)</x:f>
        <x:v>0</x:v>
      </x:c>
      <x:c r="X12" s="1" t="n">
        <x:f>1-O12</x:f>
        <x:v>1</x:v>
      </x:c>
      <x:c r="Y12" s="1" t="n">
        <x:f>IF(AND(O12=1,L12&gt;168),1,0)</x:f>
        <x:v>0</x:v>
      </x:c>
    </x:row>
    <x:row r="13">
      <x:c r="A13" s="1" t="str">
        <x:v>T00008</x:v>
      </x:c>
      <x:c r="B13" s="9" t="n">
        <x:v>45796.50069444445</x:v>
      </x:c>
      <x:c r="C13" s="9" t="n">
        <x:v>45797.62152777778</x:v>
      </x:c>
      <x:c r="D13" s="9" t="n">
        <x:v>45800.366527777776</x:v>
      </x:c>
      <x:c r="E13" s="1" t="str">
        <x:v>Low</x:v>
      </x:c>
      <x:c r="F13" s="1" t="str">
        <x:v>Email</x:v>
      </x:c>
      <x:c r="G13" s="1" t="str">
        <x:v>Billing</x:v>
      </x:c>
      <x:c r="H13" s="1" t="n">
        <x:v>0</x:v>
      </x:c>
      <x:c r="I13" s="1"/>
      <x:c r="J13" s="1" t="n">
        <x:f>IF(E13="","",VLOOKUP(E13,'Guide'!$A$7:$C$10,2,FALSE))</x:f>
        <x:v>24</x:v>
      </x:c>
      <x:c r="K13" s="1" t="n">
        <x:f>IF(E13="","",VLOOKUP(E13,'Guide'!$A$7:$C$10,3,FALSE))</x:f>
        <x:v>120</x:v>
      </x:c>
      <x:c r="L13" s="10" t="n">
        <x:f>('Guide'!$B$4-B13)*24</x:f>
        <x:v>1019.983333333279</x:v>
      </x:c>
      <x:c r="M13" s="10" t="n">
        <x:f>IF(C13="","",ROUND((C13-B13)*24,6))</x:f>
        <x:v>26.9</x:v>
      </x:c>
      <x:c r="N13" s="10" t="n">
        <x:f>IF(D13="","",ROUND((D13-B13)*24,6))</x:f>
        <x:v>92.78</x:v>
      </x:c>
      <x:c r="O13" s="1" t="n">
        <x:f>IF(D13="",1,0)</x:f>
        <x:v>0</x:v>
      </x:c>
      <x:c r="P13" s="1" t="n">
        <x:f>IF(E13="",0,IF(OR(C13&lt;&gt;"",L13&gt;=J13),1,0))</x:f>
        <x:v>1</x:v>
      </x:c>
      <x:c r="Q13" s="1" t="n">
        <x:f>IF(AND(E13&lt;&gt;"",C13&lt;&gt;"",M13&lt;=J13),1,0)</x:f>
        <x:v>0</x:v>
      </x:c>
      <x:c r="R13" s="1" t="n">
        <x:f>P13-Q13</x:f>
        <x:v>1</x:v>
      </x:c>
      <x:c r="S13" s="1" t="n">
        <x:f>IF(E13="",0,IF(OR(D13&lt;&gt;"",L13&gt;=K13),1,0))</x:f>
        <x:v>1</x:v>
      </x:c>
      <x:c r="T13" s="1" t="n">
        <x:f>IF(AND(E13&lt;&gt;"",D13&lt;&gt;"",N13&lt;=K13),1,0)</x:f>
        <x:v>1</x:v>
      </x:c>
      <x:c r="U13" s="1" t="n">
        <x:f>S13-T13</x:f>
        <x:v>0</x:v>
      </x:c>
      <x:c r="V13" s="1" t="n">
        <x:f>IF(I13="",0,1)</x:f>
        <x:v>0</x:v>
      </x:c>
      <x:c r="W13" s="1" t="n">
        <x:f>IF(I13&gt;=4,1,0)</x:f>
        <x:v>0</x:v>
      </x:c>
      <x:c r="X13" s="1" t="n">
        <x:f>1-O13</x:f>
        <x:v>1</x:v>
      </x:c>
      <x:c r="Y13" s="1" t="n">
        <x:f>IF(AND(O13=1,L13&gt;168),1,0)</x:f>
        <x:v>0</x:v>
      </x:c>
    </x:row>
    <x:row r="14">
      <x:c r="A14" s="1" t="str">
        <x:v>T00009</x:v>
      </x:c>
      <x:c r="B14" s="9" t="n">
        <x:v>45764.26666666667</x:v>
      </x:c>
      <x:c r="C14" s="9" t="n">
        <x:v>45764.37666666666</x:v>
      </x:c>
      <x:c r="D14" s="9"/>
      <x:c r="E14" s="1" t="str">
        <x:v>Normal</x:v>
      </x:c>
      <x:c r="F14" s="1" t="str">
        <x:v>WhatsApp</x:v>
      </x:c>
      <x:c r="G14" s="1" t="str">
        <x:v>Billing</x:v>
      </x:c>
      <x:c r="H14" s="1" t="n">
        <x:v>0</x:v>
      </x:c>
      <x:c r="I14" s="1"/>
      <x:c r="J14" s="1" t="n">
        <x:f>IF(E14="","",VLOOKUP(E14,'Guide'!$A$7:$C$10,2,FALSE))</x:f>
        <x:v>12</x:v>
      </x:c>
      <x:c r="K14" s="1" t="n">
        <x:f>IF(E14="","",VLOOKUP(E14,'Guide'!$A$7:$C$10,3,FALSE))</x:f>
        <x:v>72</x:v>
      </x:c>
      <x:c r="L14" s="10" t="n">
        <x:f>('Guide'!$B$4-B14)*24</x:f>
        <x:v>1793.5999999999185</x:v>
      </x:c>
      <x:c r="M14" s="10" t="n">
        <x:f>IF(C14="","",ROUND((C14-B14)*24,6))</x:f>
        <x:v>2.64</x:v>
      </x:c>
      <x:c r="N14" s="10" t="str">
        <x:f>IF(D14="","",ROUND((D14-B14)*24,6))</x:f>
      </x:c>
      <x:c r="O14" s="1" t="n">
        <x:f>IF(D14="",1,0)</x:f>
        <x:v>1</x:v>
      </x:c>
      <x:c r="P14" s="1" t="n">
        <x:f>IF(E14="",0,IF(OR(C14&lt;&gt;"",L14&gt;=J14),1,0))</x:f>
        <x:v>1</x:v>
      </x:c>
      <x:c r="Q14" s="1" t="n">
        <x:f>IF(AND(E14&lt;&gt;"",C14&lt;&gt;"",M14&lt;=J14),1,0)</x:f>
        <x:v>1</x:v>
      </x:c>
      <x:c r="R14" s="1" t="n">
        <x:f>P14-Q14</x:f>
        <x:v>0</x:v>
      </x:c>
      <x:c r="S14" s="1" t="n">
        <x:f>IF(E14="",0,IF(OR(D14&lt;&gt;"",L14&gt;=K14),1,0))</x:f>
        <x:v>1</x:v>
      </x:c>
      <x:c r="T14" s="1" t="n">
        <x:f>IF(AND(E14&lt;&gt;"",D14&lt;&gt;"",N14&lt;=K14),1,0)</x:f>
        <x:v>0</x:v>
      </x:c>
      <x:c r="U14" s="1" t="n">
        <x:f>S14-T14</x:f>
        <x:v>1</x:v>
      </x:c>
      <x:c r="V14" s="1" t="n">
        <x:f>IF(I14="",0,1)</x:f>
        <x:v>0</x:v>
      </x:c>
      <x:c r="W14" s="1" t="n">
        <x:f>IF(I14&gt;=4,1,0)</x:f>
        <x:v>0</x:v>
      </x:c>
      <x:c r="X14" s="1" t="n">
        <x:f>1-O14</x:f>
        <x:v>0</x:v>
      </x:c>
      <x:c r="Y14" s="1" t="n">
        <x:f>IF(AND(O14=1,L14&gt;168),1,0)</x:f>
        <x:v>1</x:v>
      </x:c>
    </x:row>
    <x:row r="15">
      <x:c r="A15" s="1" t="str">
        <x:v>T00010</x:v>
      </x:c>
      <x:c r="B15" s="9" t="n">
        <x:v>45766.92986111111</x:v>
      </x:c>
      <x:c r="C15" s="9" t="n">
        <x:v>45767.24402777778</x:v>
      </x:c>
      <x:c r="D15" s="9"/>
      <x:c r="E15" s="1" t="str">
        <x:v>Low</x:v>
      </x:c>
      <x:c r="F15" s="1" t="str">
        <x:v>WhatsApp</x:v>
      </x:c>
      <x:c r="G15" s="1" t="str">
        <x:v>Account access</x:v>
      </x:c>
      <x:c r="H15" s="1" t="n">
        <x:v>0</x:v>
      </x:c>
      <x:c r="I15" s="1"/>
      <x:c r="J15" s="1" t="n">
        <x:f>IF(E15="","",VLOOKUP(E15,'Guide'!$A$7:$C$10,2,FALSE))</x:f>
        <x:v>24</x:v>
      </x:c>
      <x:c r="K15" s="1" t="n">
        <x:f>IF(E15="","",VLOOKUP(E15,'Guide'!$A$7:$C$10,3,FALSE))</x:f>
        <x:v>120</x:v>
      </x:c>
      <x:c r="L15" s="10" t="n">
        <x:f>('Guide'!$B$4-B15)*24</x:f>
        <x:v>1729.683333333407</x:v>
      </x:c>
      <x:c r="M15" s="10" t="n">
        <x:f>IF(C15="","",ROUND((C15-B15)*24,6))</x:f>
        <x:v>7.54</x:v>
      </x:c>
      <x:c r="N15" s="10" t="str">
        <x:f>IF(D15="","",ROUND((D15-B15)*24,6))</x:f>
      </x:c>
      <x:c r="O15" s="1" t="n">
        <x:f>IF(D15="",1,0)</x:f>
        <x:v>1</x:v>
      </x:c>
      <x:c r="P15" s="1" t="n">
        <x:f>IF(E15="",0,IF(OR(C15&lt;&gt;"",L15&gt;=J15),1,0))</x:f>
        <x:v>1</x:v>
      </x:c>
      <x:c r="Q15" s="1" t="n">
        <x:f>IF(AND(E15&lt;&gt;"",C15&lt;&gt;"",M15&lt;=J15),1,0)</x:f>
        <x:v>1</x:v>
      </x:c>
      <x:c r="R15" s="1" t="n">
        <x:f>P15-Q15</x:f>
        <x:v>0</x:v>
      </x:c>
      <x:c r="S15" s="1" t="n">
        <x:f>IF(E15="",0,IF(OR(D15&lt;&gt;"",L15&gt;=K15),1,0))</x:f>
        <x:v>1</x:v>
      </x:c>
      <x:c r="T15" s="1" t="n">
        <x:f>IF(AND(E15&lt;&gt;"",D15&lt;&gt;"",N15&lt;=K15),1,0)</x:f>
        <x:v>0</x:v>
      </x:c>
      <x:c r="U15" s="1" t="n">
        <x:f>S15-T15</x:f>
        <x:v>1</x:v>
      </x:c>
      <x:c r="V15" s="1" t="n">
        <x:f>IF(I15="",0,1)</x:f>
        <x:v>0</x:v>
      </x:c>
      <x:c r="W15" s="1" t="n">
        <x:f>IF(I15&gt;=4,1,0)</x:f>
        <x:v>0</x:v>
      </x:c>
      <x:c r="X15" s="1" t="n">
        <x:f>1-O15</x:f>
        <x:v>0</x:v>
      </x:c>
      <x:c r="Y15" s="1" t="n">
        <x:f>IF(AND(O15=1,L15&gt;168),1,0)</x:f>
        <x:v>1</x:v>
      </x:c>
    </x:row>
    <x:row r="16">
      <x:c r="A16" s="1" t="str">
        <x:v>T00011</x:v>
      </x:c>
      <x:c r="B16" s="9" t="n">
        <x:v>45722.37430555555</x:v>
      </x:c>
      <x:c r="C16" s="9" t="n">
        <x:v>45722.461805555555</x:v>
      </x:c>
      <x:c r="D16" s="9" t="n">
        <x:v>45725.28055555555</x:v>
      </x:c>
      <x:c r="E16" s="1" t="str">
        <x:v>Normal</x:v>
      </x:c>
      <x:c r="F16" s="1" t="str">
        <x:v>Web chat</x:v>
      </x:c>
      <x:c r="G16" s="1" t="str">
        <x:v>Product information</x:v>
      </x:c>
      <x:c r="H16" s="1" t="n">
        <x:v>0</x:v>
      </x:c>
      <x:c r="I16" s="1"/>
      <x:c r="J16" s="1" t="n">
        <x:f>IF(E16="","",VLOOKUP(E16,'Guide'!$A$7:$C$10,2,FALSE))</x:f>
        <x:v>12</x:v>
      </x:c>
      <x:c r="K16" s="1" t="n">
        <x:f>IF(E16="","",VLOOKUP(E16,'Guide'!$A$7:$C$10,3,FALSE))</x:f>
        <x:v>72</x:v>
      </x:c>
      <x:c r="L16" s="10" t="n">
        <x:f>('Guide'!$B$4-B16)*24</x:f>
        <x:v>2799.016666666721</x:v>
      </x:c>
      <x:c r="M16" s="10" t="n">
        <x:f>IF(C16="","",ROUND((C16-B16)*24,6))</x:f>
        <x:v>2.1</x:v>
      </x:c>
      <x:c r="N16" s="10" t="n">
        <x:f>IF(D16="","",ROUND((D16-B16)*24,6))</x:f>
        <x:v>69.75</x:v>
      </x:c>
      <x:c r="O16" s="1" t="n">
        <x:f>IF(D16="",1,0)</x:f>
        <x:v>0</x:v>
      </x:c>
      <x:c r="P16" s="1" t="n">
        <x:f>IF(E16="",0,IF(OR(C16&lt;&gt;"",L16&gt;=J16),1,0))</x:f>
        <x:v>1</x:v>
      </x:c>
      <x:c r="Q16" s="1" t="n">
        <x:f>IF(AND(E16&lt;&gt;"",C16&lt;&gt;"",M16&lt;=J16),1,0)</x:f>
        <x:v>1</x:v>
      </x:c>
      <x:c r="R16" s="1" t="n">
        <x:f>P16-Q16</x:f>
        <x:v>0</x:v>
      </x:c>
      <x:c r="S16" s="1" t="n">
        <x:f>IF(E16="",0,IF(OR(D16&lt;&gt;"",L16&gt;=K16),1,0))</x:f>
        <x:v>1</x:v>
      </x:c>
      <x:c r="T16" s="1" t="n">
        <x:f>IF(AND(E16&lt;&gt;"",D16&lt;&gt;"",N16&lt;=K16),1,0)</x:f>
        <x:v>1</x:v>
      </x:c>
      <x:c r="U16" s="1" t="n">
        <x:f>S16-T16</x:f>
        <x:v>0</x:v>
      </x:c>
      <x:c r="V16" s="1" t="n">
        <x:f>IF(I16="",0,1)</x:f>
        <x:v>0</x:v>
      </x:c>
      <x:c r="W16" s="1" t="n">
        <x:f>IF(I16&gt;=4,1,0)</x:f>
        <x:v>0</x:v>
      </x:c>
      <x:c r="X16" s="1" t="n">
        <x:f>1-O16</x:f>
        <x:v>1</x:v>
      </x:c>
      <x:c r="Y16" s="1" t="n">
        <x:f>IF(AND(O16=1,L16&gt;168),1,0)</x:f>
        <x:v>0</x:v>
      </x:c>
    </x:row>
    <x:row r="17">
      <x:c r="A17" s="1" t="str">
        <x:v>T00012</x:v>
      </x:c>
      <x:c r="B17" s="9" t="n">
        <x:v>45759.59166666667</x:v>
      </x:c>
      <x:c r="C17" s="9" t="n">
        <x:v>45760.457083333335</x:v>
      </x:c>
      <x:c r="D17" s="9" t="n">
        <x:v>45761.70416666667</x:v>
      </x:c>
      <x:c r="E17" s="1" t="str">
        <x:v>Normal</x:v>
      </x:c>
      <x:c r="F17" s="1" t="str">
        <x:v>Email</x:v>
      </x:c>
      <x:c r="G17" s="1" t="str">
        <x:v>Account access</x:v>
      </x:c>
      <x:c r="H17" s="1" t="n">
        <x:v>0</x:v>
      </x:c>
      <x:c r="I17" s="1"/>
      <x:c r="J17" s="1" t="n">
        <x:f>IF(E17="","",VLOOKUP(E17,'Guide'!$A$7:$C$10,2,FALSE))</x:f>
        <x:v>12</x:v>
      </x:c>
      <x:c r="K17" s="1" t="n">
        <x:f>IF(E17="","",VLOOKUP(E17,'Guide'!$A$7:$C$10,3,FALSE))</x:f>
        <x:v>72</x:v>
      </x:c>
      <x:c r="L17" s="10" t="n">
        <x:f>('Guide'!$B$4-B17)*24</x:f>
        <x:v>1905.7999999999884</x:v>
      </x:c>
      <x:c r="M17" s="10" t="n">
        <x:f>IF(C17="","",ROUND((C17-B17)*24,6))</x:f>
        <x:v>20.77</x:v>
      </x:c>
      <x:c r="N17" s="10" t="n">
        <x:f>IF(D17="","",ROUND((D17-B17)*24,6))</x:f>
        <x:v>50.7</x:v>
      </x:c>
      <x:c r="O17" s="1" t="n">
        <x:f>IF(D17="",1,0)</x:f>
        <x:v>0</x:v>
      </x:c>
      <x:c r="P17" s="1" t="n">
        <x:f>IF(E17="",0,IF(OR(C17&lt;&gt;"",L17&gt;=J17),1,0))</x:f>
        <x:v>1</x:v>
      </x:c>
      <x:c r="Q17" s="1" t="n">
        <x:f>IF(AND(E17&lt;&gt;"",C17&lt;&gt;"",M17&lt;=J17),1,0)</x:f>
        <x:v>0</x:v>
      </x:c>
      <x:c r="R17" s="1" t="n">
        <x:f>P17-Q17</x:f>
        <x:v>1</x:v>
      </x:c>
      <x:c r="S17" s="1" t="n">
        <x:f>IF(E17="",0,IF(OR(D17&lt;&gt;"",L17&gt;=K17),1,0))</x:f>
        <x:v>1</x:v>
      </x:c>
      <x:c r="T17" s="1" t="n">
        <x:f>IF(AND(E17&lt;&gt;"",D17&lt;&gt;"",N17&lt;=K17),1,0)</x:f>
        <x:v>1</x:v>
      </x:c>
      <x:c r="U17" s="1" t="n">
        <x:f>S17-T17</x:f>
        <x:v>0</x:v>
      </x:c>
      <x:c r="V17" s="1" t="n">
        <x:f>IF(I17="",0,1)</x:f>
        <x:v>0</x:v>
      </x:c>
      <x:c r="W17" s="1" t="n">
        <x:f>IF(I17&gt;=4,1,0)</x:f>
        <x:v>0</x:v>
      </x:c>
      <x:c r="X17" s="1" t="n">
        <x:f>1-O17</x:f>
        <x:v>1</x:v>
      </x:c>
      <x:c r="Y17" s="1" t="n">
        <x:f>IF(AND(O17=1,L17&gt;168),1,0)</x:f>
        <x:v>0</x:v>
      </x:c>
    </x:row>
    <x:row r="18">
      <x:c r="A18" s="1" t="str">
        <x:v>T00013</x:v>
      </x:c>
      <x:c r="B18" s="9" t="n">
        <x:v>45741.18472222222</x:v>
      </x:c>
      <x:c r="C18" s="9" t="n">
        <x:v>45741.290972222225</x:v>
      </x:c>
      <x:c r="D18" s="9" t="n">
        <x:v>45742.08180555556</x:v>
      </x:c>
      <x:c r="E18" s="1" t="str">
        <x:v>High</x:v>
      </x:c>
      <x:c r="F18" s="1" t="str">
        <x:v>Email</x:v>
      </x:c>
      <x:c r="G18" s="1" t="str">
        <x:v>Product information</x:v>
      </x:c>
      <x:c r="H18" s="1" t="n">
        <x:v>0</x:v>
      </x:c>
      <x:c r="I18" s="1"/>
      <x:c r="J18" s="1" t="n">
        <x:f>IF(E18="","",VLOOKUP(E18,'Guide'!$A$7:$C$10,2,FALSE))</x:f>
        <x:v>4</x:v>
      </x:c>
      <x:c r="K18" s="1" t="n">
        <x:f>IF(E18="","",VLOOKUP(E18,'Guide'!$A$7:$C$10,3,FALSE))</x:f>
        <x:v>24</x:v>
      </x:c>
      <x:c r="L18" s="10" t="n">
        <x:f>('Guide'!$B$4-B18)*24</x:f>
        <x:v>2347.5666666667094</x:v>
      </x:c>
      <x:c r="M18" s="10" t="n">
        <x:f>IF(C18="","",ROUND((C18-B18)*24,6))</x:f>
        <x:v>2.55</x:v>
      </x:c>
      <x:c r="N18" s="10" t="n">
        <x:f>IF(D18="","",ROUND((D18-B18)*24,6))</x:f>
        <x:v>21.53</x:v>
      </x:c>
      <x:c r="O18" s="1" t="n">
        <x:f>IF(D18="",1,0)</x:f>
        <x:v>0</x:v>
      </x:c>
      <x:c r="P18" s="1" t="n">
        <x:f>IF(E18="",0,IF(OR(C18&lt;&gt;"",L18&gt;=J18),1,0))</x:f>
        <x:v>1</x:v>
      </x:c>
      <x:c r="Q18" s="1" t="n">
        <x:f>IF(AND(E18&lt;&gt;"",C18&lt;&gt;"",M18&lt;=J18),1,0)</x:f>
        <x:v>1</x:v>
      </x:c>
      <x:c r="R18" s="1" t="n">
        <x:f>P18-Q18</x:f>
        <x:v>0</x:v>
      </x:c>
      <x:c r="S18" s="1" t="n">
        <x:f>IF(E18="",0,IF(OR(D18&lt;&gt;"",L18&gt;=K18),1,0))</x:f>
        <x:v>1</x:v>
      </x:c>
      <x:c r="T18" s="1" t="n">
        <x:f>IF(AND(E18&lt;&gt;"",D18&lt;&gt;"",N18&lt;=K18),1,0)</x:f>
        <x:v>1</x:v>
      </x:c>
      <x:c r="U18" s="1" t="n">
        <x:f>S18-T18</x:f>
        <x:v>0</x:v>
      </x:c>
      <x:c r="V18" s="1" t="n">
        <x:f>IF(I18="",0,1)</x:f>
        <x:v>0</x:v>
      </x:c>
      <x:c r="W18" s="1" t="n">
        <x:f>IF(I18&gt;=4,1,0)</x:f>
        <x:v>0</x:v>
      </x:c>
      <x:c r="X18" s="1" t="n">
        <x:f>1-O18</x:f>
        <x:v>1</x:v>
      </x:c>
      <x:c r="Y18" s="1" t="n">
        <x:f>IF(AND(O18=1,L18&gt;168),1,0)</x:f>
        <x:v>0</x:v>
      </x:c>
    </x:row>
    <x:row r="19">
      <x:c r="A19" s="1" t="str">
        <x:v>T00014</x:v>
      </x:c>
      <x:c r="B19" s="9" t="n">
        <x:v>45806.94027777778</x:v>
      </x:c>
      <x:c r="C19" s="9" t="n">
        <x:v>45806.982777777775</x:v>
      </x:c>
      <x:c r="D19" s="9" t="n">
        <x:v>45806.98694444444</x:v>
      </x:c>
      <x:c r="E19" s="1" t="str">
        <x:v>Urgent</x:v>
      </x:c>
      <x:c r="F19" s="1" t="str">
        <x:v>WhatsApp</x:v>
      </x:c>
      <x:c r="G19" s="1" t="str">
        <x:v>Delivery</x:v>
      </x:c>
      <x:c r="H19" s="1" t="n">
        <x:v>0</x:v>
      </x:c>
      <x:c r="I19" s="1"/>
      <x:c r="J19" s="1" t="n">
        <x:f>IF(E19="","",VLOOKUP(E19,'Guide'!$A$7:$C$10,2,FALSE))</x:f>
        <x:v>1</x:v>
      </x:c>
      <x:c r="K19" s="1" t="n">
        <x:f>IF(E19="","",VLOOKUP(E19,'Guide'!$A$7:$C$10,3,FALSE))</x:f>
        <x:v>8</x:v>
      </x:c>
      <x:c r="L19" s="10" t="n">
        <x:f>('Guide'!$B$4-B19)*24</x:f>
        <x:v>769.4333333332906</x:v>
      </x:c>
      <x:c r="M19" s="10" t="n">
        <x:f>IF(C19="","",ROUND((C19-B19)*24,6))</x:f>
        <x:v>1.02</x:v>
      </x:c>
      <x:c r="N19" s="10" t="n">
        <x:f>IF(D19="","",ROUND((D19-B19)*24,6))</x:f>
        <x:v>1.12</x:v>
      </x:c>
      <x:c r="O19" s="1" t="n">
        <x:f>IF(D19="",1,0)</x:f>
        <x:v>0</x:v>
      </x:c>
      <x:c r="P19" s="1" t="n">
        <x:f>IF(E19="",0,IF(OR(C19&lt;&gt;"",L19&gt;=J19),1,0))</x:f>
        <x:v>1</x:v>
      </x:c>
      <x:c r="Q19" s="1" t="n">
        <x:f>IF(AND(E19&lt;&gt;"",C19&lt;&gt;"",M19&lt;=J19),1,0)</x:f>
        <x:v>0</x:v>
      </x:c>
      <x:c r="R19" s="1" t="n">
        <x:f>P19-Q19</x:f>
        <x:v>1</x:v>
      </x:c>
      <x:c r="S19" s="1" t="n">
        <x:f>IF(E19="",0,IF(OR(D19&lt;&gt;"",L19&gt;=K19),1,0))</x:f>
        <x:v>1</x:v>
      </x:c>
      <x:c r="T19" s="1" t="n">
        <x:f>IF(AND(E19&lt;&gt;"",D19&lt;&gt;"",N19&lt;=K19),1,0)</x:f>
        <x:v>1</x:v>
      </x:c>
      <x:c r="U19" s="1" t="n">
        <x:f>S19-T19</x:f>
        <x:v>0</x:v>
      </x:c>
      <x:c r="V19" s="1" t="n">
        <x:f>IF(I19="",0,1)</x:f>
        <x:v>0</x:v>
      </x:c>
      <x:c r="W19" s="1" t="n">
        <x:f>IF(I19&gt;=4,1,0)</x:f>
        <x:v>0</x:v>
      </x:c>
      <x:c r="X19" s="1" t="n">
        <x:f>1-O19</x:f>
        <x:v>1</x:v>
      </x:c>
      <x:c r="Y19" s="1" t="n">
        <x:f>IF(AND(O19=1,L19&gt;168),1,0)</x:f>
        <x:v>0</x:v>
      </x:c>
    </x:row>
    <x:row r="20">
      <x:c r="A20" s="1" t="str">
        <x:v>T00015</x:v>
      </x:c>
      <x:c r="B20" s="9" t="n">
        <x:v>45706.98472222222</x:v>
      </x:c>
      <x:c r="C20" s="9" t="n">
        <x:v>45707.15263888889</x:v>
      </x:c>
      <x:c r="D20" s="9" t="n">
        <x:v>45713.44513888889</x:v>
      </x:c>
      <x:c r="E20" s="1" t="str">
        <x:v>Normal</x:v>
      </x:c>
      <x:c r="F20" s="1" t="str">
        <x:v>Web chat</x:v>
      </x:c>
      <x:c r="G20" s="1" t="str">
        <x:v>Delivery</x:v>
      </x:c>
      <x:c r="H20" s="1" t="n">
        <x:v>0</x:v>
      </x:c>
      <x:c r="I20" s="1"/>
      <x:c r="J20" s="1" t="n">
        <x:f>IF(E20="","",VLOOKUP(E20,'Guide'!$A$7:$C$10,2,FALSE))</x:f>
        <x:v>12</x:v>
      </x:c>
      <x:c r="K20" s="1" t="n">
        <x:f>IF(E20="","",VLOOKUP(E20,'Guide'!$A$7:$C$10,3,FALSE))</x:f>
        <x:v>72</x:v>
      </x:c>
      <x:c r="L20" s="10" t="n">
        <x:f>('Guide'!$B$4-B20)*24</x:f>
        <x:v>3168.3666666666395</x:v>
      </x:c>
      <x:c r="M20" s="10" t="n">
        <x:f>IF(C20="","",ROUND((C20-B20)*24,6))</x:f>
        <x:v>4.03</x:v>
      </x:c>
      <x:c r="N20" s="10" t="n">
        <x:f>IF(D20="","",ROUND((D20-B20)*24,6))</x:f>
        <x:v>155.05</x:v>
      </x:c>
      <x:c r="O20" s="1" t="n">
        <x:f>IF(D20="",1,0)</x:f>
        <x:v>0</x:v>
      </x:c>
      <x:c r="P20" s="1" t="n">
        <x:f>IF(E20="",0,IF(OR(C20&lt;&gt;"",L20&gt;=J20),1,0))</x:f>
        <x:v>1</x:v>
      </x:c>
      <x:c r="Q20" s="1" t="n">
        <x:f>IF(AND(E20&lt;&gt;"",C20&lt;&gt;"",M20&lt;=J20),1,0)</x:f>
        <x:v>1</x:v>
      </x:c>
      <x:c r="R20" s="1" t="n">
        <x:f>P20-Q20</x:f>
        <x:v>0</x:v>
      </x:c>
      <x:c r="S20" s="1" t="n">
        <x:f>IF(E20="",0,IF(OR(D20&lt;&gt;"",L20&gt;=K20),1,0))</x:f>
        <x:v>1</x:v>
      </x:c>
      <x:c r="T20" s="1" t="n">
        <x:f>IF(AND(E20&lt;&gt;"",D20&lt;&gt;"",N20&lt;=K20),1,0)</x:f>
        <x:v>0</x:v>
      </x:c>
      <x:c r="U20" s="1" t="n">
        <x:f>S20-T20</x:f>
        <x:v>1</x:v>
      </x:c>
      <x:c r="V20" s="1" t="n">
        <x:f>IF(I20="",0,1)</x:f>
        <x:v>0</x:v>
      </x:c>
      <x:c r="W20" s="1" t="n">
        <x:f>IF(I20&gt;=4,1,0)</x:f>
        <x:v>0</x:v>
      </x:c>
      <x:c r="X20" s="1" t="n">
        <x:f>1-O20</x:f>
        <x:v>1</x:v>
      </x:c>
      <x:c r="Y20" s="1" t="n">
        <x:f>IF(AND(O20=1,L20&gt;168),1,0)</x:f>
        <x:v>0</x:v>
      </x:c>
    </x:row>
    <x:row r="21">
      <x:c r="A21" s="1" t="str">
        <x:v>T00016</x:v>
      </x:c>
      <x:c r="B21" s="9" t="n">
        <x:v>45708.65902777778</x:v>
      </x:c>
      <x:c r="C21" s="9" t="n">
        <x:v>45709.669444444444</x:v>
      </x:c>
      <x:c r="D21" s="9" t="n">
        <x:v>45710.40819444445</x:v>
      </x:c>
      <x:c r="E21" s="1" t="str">
        <x:v>Normal</x:v>
      </x:c>
      <x:c r="F21" s="1" t="str">
        <x:v>Email</x:v>
      </x:c>
      <x:c r="G21" s="1" t="str">
        <x:v>Product information</x:v>
      </x:c>
      <x:c r="H21" s="1" t="n">
        <x:v>0</x:v>
      </x:c>
      <x:c r="I21" s="1"/>
      <x:c r="J21" s="1" t="n">
        <x:f>IF(E21="","",VLOOKUP(E21,'Guide'!$A$7:$C$10,2,FALSE))</x:f>
        <x:v>12</x:v>
      </x:c>
      <x:c r="K21" s="1" t="n">
        <x:f>IF(E21="","",VLOOKUP(E21,'Guide'!$A$7:$C$10,3,FALSE))</x:f>
        <x:v>72</x:v>
      </x:c>
      <x:c r="L21" s="10" t="n">
        <x:f>('Guide'!$B$4-B21)*24</x:f>
        <x:v>3128.1833333332906</x:v>
      </x:c>
      <x:c r="M21" s="10" t="n">
        <x:f>IF(C21="","",ROUND((C21-B21)*24,6))</x:f>
        <x:v>24.25</x:v>
      </x:c>
      <x:c r="N21" s="10" t="n">
        <x:f>IF(D21="","",ROUND((D21-B21)*24,6))</x:f>
        <x:v>41.98</x:v>
      </x:c>
      <x:c r="O21" s="1" t="n">
        <x:f>IF(D21="",1,0)</x:f>
        <x:v>0</x:v>
      </x:c>
      <x:c r="P21" s="1" t="n">
        <x:f>IF(E21="",0,IF(OR(C21&lt;&gt;"",L21&gt;=J21),1,0))</x:f>
        <x:v>1</x:v>
      </x:c>
      <x:c r="Q21" s="1" t="n">
        <x:f>IF(AND(E21&lt;&gt;"",C21&lt;&gt;"",M21&lt;=J21),1,0)</x:f>
        <x:v>0</x:v>
      </x:c>
      <x:c r="R21" s="1" t="n">
        <x:f>P21-Q21</x:f>
        <x:v>1</x:v>
      </x:c>
      <x:c r="S21" s="1" t="n">
        <x:f>IF(E21="",0,IF(OR(D21&lt;&gt;"",L21&gt;=K21),1,0))</x:f>
        <x:v>1</x:v>
      </x:c>
      <x:c r="T21" s="1" t="n">
        <x:f>IF(AND(E21&lt;&gt;"",D21&lt;&gt;"",N21&lt;=K21),1,0)</x:f>
        <x:v>1</x:v>
      </x:c>
      <x:c r="U21" s="1" t="n">
        <x:f>S21-T21</x:f>
        <x:v>0</x:v>
      </x:c>
      <x:c r="V21" s="1" t="n">
        <x:f>IF(I21="",0,1)</x:f>
        <x:v>0</x:v>
      </x:c>
      <x:c r="W21" s="1" t="n">
        <x:f>IF(I21&gt;=4,1,0)</x:f>
        <x:v>0</x:v>
      </x:c>
      <x:c r="X21" s="1" t="n">
        <x:f>1-O21</x:f>
        <x:v>1</x:v>
      </x:c>
      <x:c r="Y21" s="1" t="n">
        <x:f>IF(AND(O21=1,L21&gt;168),1,0)</x:f>
        <x:v>0</x:v>
      </x:c>
    </x:row>
    <x:row r="22">
      <x:c r="A22" s="1" t="str">
        <x:v>T00017</x:v>
      </x:c>
      <x:c r="B22" s="9" t="n">
        <x:v>45777.94513888889</x:v>
      </x:c>
      <x:c r="C22" s="9" t="n">
        <x:v>45778.18347222222</x:v>
      </x:c>
      <x:c r="D22" s="9" t="n">
        <x:v>45778.86597222222</x:v>
      </x:c>
      <x:c r="E22" s="1" t="str">
        <x:v>High</x:v>
      </x:c>
      <x:c r="F22" s="1" t="str">
        <x:v>Email</x:v>
      </x:c>
      <x:c r="G22" s="1" t="str">
        <x:v>Refund</x:v>
      </x:c>
      <x:c r="H22" s="1" t="n">
        <x:v>0</x:v>
      </x:c>
      <x:c r="I22" s="1"/>
      <x:c r="J22" s="1" t="n">
        <x:f>IF(E22="","",VLOOKUP(E22,'Guide'!$A$7:$C$10,2,FALSE))</x:f>
        <x:v>4</x:v>
      </x:c>
      <x:c r="K22" s="1" t="n">
        <x:f>IF(E22="","",VLOOKUP(E22,'Guide'!$A$7:$C$10,3,FALSE))</x:f>
        <x:v>24</x:v>
      </x:c>
      <x:c r="L22" s="10" t="n">
        <x:f>('Guide'!$B$4-B22)*24</x:f>
        <x:v>1465.316666666593</x:v>
      </x:c>
      <x:c r="M22" s="10" t="n">
        <x:f>IF(C22="","",ROUND((C22-B22)*24,6))</x:f>
        <x:v>5.72</x:v>
      </x:c>
      <x:c r="N22" s="10" t="n">
        <x:f>IF(D22="","",ROUND((D22-B22)*24,6))</x:f>
        <x:v>22.1</x:v>
      </x:c>
      <x:c r="O22" s="1" t="n">
        <x:f>IF(D22="",1,0)</x:f>
        <x:v>0</x:v>
      </x:c>
      <x:c r="P22" s="1" t="n">
        <x:f>IF(E22="",0,IF(OR(C22&lt;&gt;"",L22&gt;=J22),1,0))</x:f>
        <x:v>1</x:v>
      </x:c>
      <x:c r="Q22" s="1" t="n">
        <x:f>IF(AND(E22&lt;&gt;"",C22&lt;&gt;"",M22&lt;=J22),1,0)</x:f>
        <x:v>0</x:v>
      </x:c>
      <x:c r="R22" s="1" t="n">
        <x:f>P22-Q22</x:f>
        <x:v>1</x:v>
      </x:c>
      <x:c r="S22" s="1" t="n">
        <x:f>IF(E22="",0,IF(OR(D22&lt;&gt;"",L22&gt;=K22),1,0))</x:f>
        <x:v>1</x:v>
      </x:c>
      <x:c r="T22" s="1" t="n">
        <x:f>IF(AND(E22&lt;&gt;"",D22&lt;&gt;"",N22&lt;=K22),1,0)</x:f>
        <x:v>1</x:v>
      </x:c>
      <x:c r="U22" s="1" t="n">
        <x:f>S22-T22</x:f>
        <x:v>0</x:v>
      </x:c>
      <x:c r="V22" s="1" t="n">
        <x:f>IF(I22="",0,1)</x:f>
        <x:v>0</x:v>
      </x:c>
      <x:c r="W22" s="1" t="n">
        <x:f>IF(I22&gt;=4,1,0)</x:f>
        <x:v>0</x:v>
      </x:c>
      <x:c r="X22" s="1" t="n">
        <x:f>1-O22</x:f>
        <x:v>1</x:v>
      </x:c>
      <x:c r="Y22" s="1" t="n">
        <x:f>IF(AND(O22=1,L22&gt;168),1,0)</x:f>
        <x:v>0</x:v>
      </x:c>
    </x:row>
    <x:row r="23">
      <x:c r="A23" s="1" t="str">
        <x:v>T00018</x:v>
      </x:c>
      <x:c r="B23" s="9" t="n">
        <x:v>45816.563888888886</x:v>
      </x:c>
      <x:c r="C23" s="9" t="n">
        <x:v>45817.84680555556</x:v>
      </x:c>
      <x:c r="D23" s="9" t="n">
        <x:v>45817.85097222222</x:v>
      </x:c>
      <x:c r="E23" s="1" t="str">
        <x:v>Normal</x:v>
      </x:c>
      <x:c r="F23" s="1" t="str">
        <x:v>Email</x:v>
      </x:c>
      <x:c r="G23" s="1" t="str">
        <x:v>Account access</x:v>
      </x:c>
      <x:c r="H23" s="1" t="n">
        <x:v>0</x:v>
      </x:c>
      <x:c r="I23" s="1" t="n">
        <x:v>4</x:v>
      </x:c>
      <x:c r="J23" s="1" t="n">
        <x:f>IF(E23="","",VLOOKUP(E23,'Guide'!$A$7:$C$10,2,FALSE))</x:f>
        <x:v>12</x:v>
      </x:c>
      <x:c r="K23" s="1" t="n">
        <x:f>IF(E23="","",VLOOKUP(E23,'Guide'!$A$7:$C$10,3,FALSE))</x:f>
        <x:v>72</x:v>
      </x:c>
      <x:c r="L23" s="10" t="n">
        <x:f>('Guide'!$B$4-B23)*24</x:f>
        <x:v>538.4666666667326</x:v>
      </x:c>
      <x:c r="M23" s="10" t="n">
        <x:f>IF(C23="","",ROUND((C23-B23)*24,6))</x:f>
        <x:v>30.79</x:v>
      </x:c>
      <x:c r="N23" s="10" t="n">
        <x:f>IF(D23="","",ROUND((D23-B23)*24,6))</x:f>
        <x:v>30.89</x:v>
      </x:c>
      <x:c r="O23" s="1" t="n">
        <x:f>IF(D23="",1,0)</x:f>
        <x:v>0</x:v>
      </x:c>
      <x:c r="P23" s="1" t="n">
        <x:f>IF(E23="",0,IF(OR(C23&lt;&gt;"",L23&gt;=J23),1,0))</x:f>
        <x:v>1</x:v>
      </x:c>
      <x:c r="Q23" s="1" t="n">
        <x:f>IF(AND(E23&lt;&gt;"",C23&lt;&gt;"",M23&lt;=J23),1,0)</x:f>
        <x:v>0</x:v>
      </x:c>
      <x:c r="R23" s="1" t="n">
        <x:f>P23-Q23</x:f>
        <x:v>1</x:v>
      </x:c>
      <x:c r="S23" s="1" t="n">
        <x:f>IF(E23="",0,IF(OR(D23&lt;&gt;"",L23&gt;=K23),1,0))</x:f>
        <x:v>1</x:v>
      </x:c>
      <x:c r="T23" s="1" t="n">
        <x:f>IF(AND(E23&lt;&gt;"",D23&lt;&gt;"",N23&lt;=K23),1,0)</x:f>
        <x:v>1</x:v>
      </x:c>
      <x:c r="U23" s="1" t="n">
        <x:f>S23-T23</x:f>
        <x:v>0</x:v>
      </x:c>
      <x:c r="V23" s="1" t="n">
        <x:f>IF(I23="",0,1)</x:f>
        <x:v>1</x:v>
      </x:c>
      <x:c r="W23" s="1" t="n">
        <x:f>IF(I23&gt;=4,1,0)</x:f>
        <x:v>1</x:v>
      </x:c>
      <x:c r="X23" s="1" t="n">
        <x:f>1-O23</x:f>
        <x:v>1</x:v>
      </x:c>
      <x:c r="Y23" s="1" t="n">
        <x:f>IF(AND(O23=1,L23&gt;168),1,0)</x:f>
        <x:v>0</x:v>
      </x:c>
    </x:row>
    <x:row r="24">
      <x:c r="A24" s="1" t="str">
        <x:v>T00019</x:v>
      </x:c>
      <x:c r="B24" s="9" t="n">
        <x:v>45690.833333333336</x:v>
      </x:c>
      <x:c r="C24" s="9" t="n">
        <x:v>45690.864583333336</x:v>
      </x:c>
      <x:c r="D24" s="9" t="n">
        <x:v>45691.4025</x:v>
      </x:c>
      <x:c r="E24" s="1" t="str">
        <x:v>Urgent</x:v>
      </x:c>
      <x:c r="F24" s="1" t="str">
        <x:v>WhatsApp</x:v>
      </x:c>
      <x:c r="G24" s="1" t="str">
        <x:v>Account access</x:v>
      </x:c>
      <x:c r="H24" s="1" t="n">
        <x:v>0</x:v>
      </x:c>
      <x:c r="I24" s="1" t="n">
        <x:v>3</x:v>
      </x:c>
      <x:c r="J24" s="1" t="n">
        <x:f>IF(E24="","",VLOOKUP(E24,'Guide'!$A$7:$C$10,2,FALSE))</x:f>
        <x:v>1</x:v>
      </x:c>
      <x:c r="K24" s="1" t="n">
        <x:f>IF(E24="","",VLOOKUP(E24,'Guide'!$A$7:$C$10,3,FALSE))</x:f>
        <x:v>8</x:v>
      </x:c>
      <x:c r="L24" s="10" t="n">
        <x:f>('Guide'!$B$4-B24)*24</x:f>
        <x:v>3555.999999999942</x:v>
      </x:c>
      <x:c r="M24" s="10" t="n">
        <x:f>IF(C24="","",ROUND((C24-B24)*24,6))</x:f>
        <x:v>0.75</x:v>
      </x:c>
      <x:c r="N24" s="10" t="n">
        <x:f>IF(D24="","",ROUND((D24-B24)*24,6))</x:f>
        <x:v>13.66</x:v>
      </x:c>
      <x:c r="O24" s="1" t="n">
        <x:f>IF(D24="",1,0)</x:f>
        <x:v>0</x:v>
      </x:c>
      <x:c r="P24" s="1" t="n">
        <x:f>IF(E24="",0,IF(OR(C24&lt;&gt;"",L24&gt;=J24),1,0))</x:f>
        <x:v>1</x:v>
      </x:c>
      <x:c r="Q24" s="1" t="n">
        <x:f>IF(AND(E24&lt;&gt;"",C24&lt;&gt;"",M24&lt;=J24),1,0)</x:f>
        <x:v>1</x:v>
      </x:c>
      <x:c r="R24" s="1" t="n">
        <x:f>P24-Q24</x:f>
        <x:v>0</x:v>
      </x:c>
      <x:c r="S24" s="1" t="n">
        <x:f>IF(E24="",0,IF(OR(D24&lt;&gt;"",L24&gt;=K24),1,0))</x:f>
        <x:v>1</x:v>
      </x:c>
      <x:c r="T24" s="1" t="n">
        <x:f>IF(AND(E24&lt;&gt;"",D24&lt;&gt;"",N24&lt;=K24),1,0)</x:f>
        <x:v>0</x:v>
      </x:c>
      <x:c r="U24" s="1" t="n">
        <x:f>S24-T24</x:f>
        <x:v>1</x:v>
      </x:c>
      <x:c r="V24" s="1" t="n">
        <x:f>IF(I24="",0,1)</x:f>
        <x:v>1</x:v>
      </x:c>
      <x:c r="W24" s="1" t="n">
        <x:f>IF(I24&gt;=4,1,0)</x:f>
        <x:v>0</x:v>
      </x:c>
      <x:c r="X24" s="1" t="n">
        <x:f>1-O24</x:f>
        <x:v>1</x:v>
      </x:c>
      <x:c r="Y24" s="1" t="n">
        <x:f>IF(AND(O24=1,L24&gt;168),1,0)</x:f>
        <x:v>0</x:v>
      </x:c>
    </x:row>
    <x:row r="25">
      <x:c r="A25" s="1" t="str">
        <x:v>T00020</x:v>
      </x:c>
      <x:c r="B25" s="9" t="n">
        <x:v>45833.09930555556</x:v>
      </x:c>
      <x:c r="C25" s="9" t="n">
        <x:v>45833.548055555555</x:v>
      </x:c>
      <x:c r="D25" s="9" t="n">
        <x:v>45834.73638888889</x:v>
      </x:c>
      <x:c r="E25" s="1" t="str">
        <x:v>High</x:v>
      </x:c>
      <x:c r="F25" s="1" t="str">
        <x:v>Web chat</x:v>
      </x:c>
      <x:c r="G25" s="1" t="str">
        <x:v>Product information</x:v>
      </x:c>
      <x:c r="H25" s="1" t="n">
        <x:v>0</x:v>
      </x:c>
      <x:c r="I25" s="1" t="n">
        <x:v>3</x:v>
      </x:c>
      <x:c r="J25" s="1" t="n">
        <x:f>IF(E25="","",VLOOKUP(E25,'Guide'!$A$7:$C$10,2,FALSE))</x:f>
        <x:v>4</x:v>
      </x:c>
      <x:c r="K25" s="1" t="n">
        <x:f>IF(E25="","",VLOOKUP(E25,'Guide'!$A$7:$C$10,3,FALSE))</x:f>
        <x:v>24</x:v>
      </x:c>
      <x:c r="L25" s="10" t="n">
        <x:f>('Guide'!$B$4-B25)*24</x:f>
        <x:v>141.6166666665813</x:v>
      </x:c>
      <x:c r="M25" s="10" t="n">
        <x:f>IF(C25="","",ROUND((C25-B25)*24,6))</x:f>
        <x:v>10.77</x:v>
      </x:c>
      <x:c r="N25" s="10" t="n">
        <x:f>IF(D25="","",ROUND((D25-B25)*24,6))</x:f>
        <x:v>39.29</x:v>
      </x:c>
      <x:c r="O25" s="1" t="n">
        <x:f>IF(D25="",1,0)</x:f>
        <x:v>0</x:v>
      </x:c>
      <x:c r="P25" s="1" t="n">
        <x:f>IF(E25="",0,IF(OR(C25&lt;&gt;"",L25&gt;=J25),1,0))</x:f>
        <x:v>1</x:v>
      </x:c>
      <x:c r="Q25" s="1" t="n">
        <x:f>IF(AND(E25&lt;&gt;"",C25&lt;&gt;"",M25&lt;=J25),1,0)</x:f>
        <x:v>0</x:v>
      </x:c>
      <x:c r="R25" s="1" t="n">
        <x:f>P25-Q25</x:f>
        <x:v>1</x:v>
      </x:c>
      <x:c r="S25" s="1" t="n">
        <x:f>IF(E25="",0,IF(OR(D25&lt;&gt;"",L25&gt;=K25),1,0))</x:f>
        <x:v>1</x:v>
      </x:c>
      <x:c r="T25" s="1" t="n">
        <x:f>IF(AND(E25&lt;&gt;"",D25&lt;&gt;"",N25&lt;=K25),1,0)</x:f>
        <x:v>0</x:v>
      </x:c>
      <x:c r="U25" s="1" t="n">
        <x:f>S25-T25</x:f>
        <x:v>1</x:v>
      </x:c>
      <x:c r="V25" s="1" t="n">
        <x:f>IF(I25="",0,1)</x:f>
        <x:v>1</x:v>
      </x:c>
      <x:c r="W25" s="1" t="n">
        <x:f>IF(I25&gt;=4,1,0)</x:f>
        <x:v>0</x:v>
      </x:c>
      <x:c r="X25" s="1" t="n">
        <x:f>1-O25</x:f>
        <x:v>1</x:v>
      </x:c>
      <x:c r="Y25" s="1" t="n">
        <x:f>IF(AND(O25=1,L25&gt;168),1,0)</x:f>
        <x:v>0</x:v>
      </x:c>
    </x:row>
    <x:row r="26">
      <x:c r="A26" s="1" t="str">
        <x:v>T00021</x:v>
      </x:c>
      <x:c r="B26" s="9" t="n">
        <x:v>45809.00347222222</x:v>
      </x:c>
      <x:c r="C26" s="9" t="n">
        <x:v>45809.34305555555</x:v>
      </x:c>
      <x:c r="D26" s="9" t="n">
        <x:v>45810.828888888886</x:v>
      </x:c>
      <x:c r="E26" s="1" t="str">
        <x:v>Normal</x:v>
      </x:c>
      <x:c r="F26" s="1" t="str">
        <x:v>Web chat</x:v>
      </x:c>
      <x:c r="G26" s="1" t="str">
        <x:v>Account access</x:v>
      </x:c>
      <x:c r="H26" s="1" t="n">
        <x:v>0</x:v>
      </x:c>
      <x:c r="I26" s="1" t="n">
        <x:v>4</x:v>
      </x:c>
      <x:c r="J26" s="1" t="n">
        <x:f>IF(E26="","",VLOOKUP(E26,'Guide'!$A$7:$C$10,2,FALSE))</x:f>
        <x:v>12</x:v>
      </x:c>
      <x:c r="K26" s="1" t="n">
        <x:f>IF(E26="","",VLOOKUP(E26,'Guide'!$A$7:$C$10,3,FALSE))</x:f>
        <x:v>72</x:v>
      </x:c>
      <x:c r="L26" s="10" t="n">
        <x:f>('Guide'!$B$4-B26)*24</x:f>
        <x:v>719.9166666667443</x:v>
      </x:c>
      <x:c r="M26" s="10" t="n">
        <x:f>IF(C26="","",ROUND((C26-B26)*24,6))</x:f>
        <x:v>8.15</x:v>
      </x:c>
      <x:c r="N26" s="10" t="n">
        <x:f>IF(D26="","",ROUND((D26-B26)*24,6))</x:f>
        <x:v>43.81</x:v>
      </x:c>
      <x:c r="O26" s="1" t="n">
        <x:f>IF(D26="",1,0)</x:f>
        <x:v>0</x:v>
      </x:c>
      <x:c r="P26" s="1" t="n">
        <x:f>IF(E26="",0,IF(OR(C26&lt;&gt;"",L26&gt;=J26),1,0))</x:f>
        <x:v>1</x:v>
      </x:c>
      <x:c r="Q26" s="1" t="n">
        <x:f>IF(AND(E26&lt;&gt;"",C26&lt;&gt;"",M26&lt;=J26),1,0)</x:f>
        <x:v>1</x:v>
      </x:c>
      <x:c r="R26" s="1" t="n">
        <x:f>P26-Q26</x:f>
        <x:v>0</x:v>
      </x:c>
      <x:c r="S26" s="1" t="n">
        <x:f>IF(E26="",0,IF(OR(D26&lt;&gt;"",L26&gt;=K26),1,0))</x:f>
        <x:v>1</x:v>
      </x:c>
      <x:c r="T26" s="1" t="n">
        <x:f>IF(AND(E26&lt;&gt;"",D26&lt;&gt;"",N26&lt;=K26),1,0)</x:f>
        <x:v>1</x:v>
      </x:c>
      <x:c r="U26" s="1" t="n">
        <x:f>S26-T26</x:f>
        <x:v>0</x:v>
      </x:c>
      <x:c r="V26" s="1" t="n">
        <x:f>IF(I26="",0,1)</x:f>
        <x:v>1</x:v>
      </x:c>
      <x:c r="W26" s="1" t="n">
        <x:f>IF(I26&gt;=4,1,0)</x:f>
        <x:v>1</x:v>
      </x:c>
      <x:c r="X26" s="1" t="n">
        <x:f>1-O26</x:f>
        <x:v>1</x:v>
      </x:c>
      <x:c r="Y26" s="1" t="n">
        <x:f>IF(AND(O26=1,L26&gt;168),1,0)</x:f>
        <x:v>0</x:v>
      </x:c>
    </x:row>
    <x:row r="27">
      <x:c r="A27" s="1" t="str">
        <x:v>T00022</x:v>
      </x:c>
      <x:c r="B27" s="9" t="n">
        <x:v>45711.21597222222</x:v>
      </x:c>
      <x:c r="C27" s="9" t="n">
        <x:v>45712.72388888889</x:v>
      </x:c>
      <x:c r="D27" s="9" t="n">
        <x:v>45717.56930555555</x:v>
      </x:c>
      <x:c r="E27" s="1" t="str">
        <x:v>Low</x:v>
      </x:c>
      <x:c r="F27" s="1" t="str">
        <x:v>WhatsApp</x:v>
      </x:c>
      <x:c r="G27" s="1" t="str">
        <x:v>Product information</x:v>
      </x:c>
      <x:c r="H27" s="1" t="n">
        <x:v>0</x:v>
      </x:c>
      <x:c r="I27" s="1" t="n">
        <x:v>2</x:v>
      </x:c>
      <x:c r="J27" s="1" t="n">
        <x:f>IF(E27="","",VLOOKUP(E27,'Guide'!$A$7:$C$10,2,FALSE))</x:f>
        <x:v>24</x:v>
      </x:c>
      <x:c r="K27" s="1" t="n">
        <x:f>IF(E27="","",VLOOKUP(E27,'Guide'!$A$7:$C$10,3,FALSE))</x:f>
        <x:v>120</x:v>
      </x:c>
      <x:c r="L27" s="10" t="n">
        <x:f>('Guide'!$B$4-B27)*24</x:f>
        <x:v>3066.8166666667094</x:v>
      </x:c>
      <x:c r="M27" s="10" t="n">
        <x:f>IF(C27="","",ROUND((C27-B27)*24,6))</x:f>
        <x:v>36.19</x:v>
      </x:c>
      <x:c r="N27" s="10" t="n">
        <x:f>IF(D27="","",ROUND((D27-B27)*24,6))</x:f>
        <x:v>152.48</x:v>
      </x:c>
      <x:c r="O27" s="1" t="n">
        <x:f>IF(D27="",1,0)</x:f>
        <x:v>0</x:v>
      </x:c>
      <x:c r="P27" s="1" t="n">
        <x:f>IF(E27="",0,IF(OR(C27&lt;&gt;"",L27&gt;=J27),1,0))</x:f>
        <x:v>1</x:v>
      </x:c>
      <x:c r="Q27" s="1" t="n">
        <x:f>IF(AND(E27&lt;&gt;"",C27&lt;&gt;"",M27&lt;=J27),1,0)</x:f>
        <x:v>0</x:v>
      </x:c>
      <x:c r="R27" s="1" t="n">
        <x:f>P27-Q27</x:f>
        <x:v>1</x:v>
      </x:c>
      <x:c r="S27" s="1" t="n">
        <x:f>IF(E27="",0,IF(OR(D27&lt;&gt;"",L27&gt;=K27),1,0))</x:f>
        <x:v>1</x:v>
      </x:c>
      <x:c r="T27" s="1" t="n">
        <x:f>IF(AND(E27&lt;&gt;"",D27&lt;&gt;"",N27&lt;=K27),1,0)</x:f>
        <x:v>0</x:v>
      </x:c>
      <x:c r="U27" s="1" t="n">
        <x:f>S27-T27</x:f>
        <x:v>1</x:v>
      </x:c>
      <x:c r="V27" s="1" t="n">
        <x:f>IF(I27="",0,1)</x:f>
        <x:v>1</x:v>
      </x:c>
      <x:c r="W27" s="1" t="n">
        <x:f>IF(I27&gt;=4,1,0)</x:f>
        <x:v>0</x:v>
      </x:c>
      <x:c r="X27" s="1" t="n">
        <x:f>1-O27</x:f>
        <x:v>1</x:v>
      </x:c>
      <x:c r="Y27" s="1" t="n">
        <x:f>IF(AND(O27=1,L27&gt;168),1,0)</x:f>
        <x:v>0</x:v>
      </x:c>
    </x:row>
    <x:row r="28">
      <x:c r="A28" s="1" t="str">
        <x:v>T00023</x:v>
      </x:c>
      <x:c r="B28" s="9" t="n">
        <x:v>45818.84652777778</x:v>
      </x:c>
      <x:c r="C28" s="9" t="n">
        <x:v>45818.95444444445</x:v>
      </x:c>
      <x:c r="D28" s="9"/>
      <x:c r="E28" s="1" t="str">
        <x:v>Urgent</x:v>
      </x:c>
      <x:c r="F28" s="1" t="str">
        <x:v>WhatsApp</x:v>
      </x:c>
      <x:c r="G28" s="1" t="str">
        <x:v>Account access</x:v>
      </x:c>
      <x:c r="H28" s="1" t="n">
        <x:v>0</x:v>
      </x:c>
      <x:c r="I28" s="1"/>
      <x:c r="J28" s="1" t="n">
        <x:f>IF(E28="","",VLOOKUP(E28,'Guide'!$A$7:$C$10,2,FALSE))</x:f>
        <x:v>1</x:v>
      </x:c>
      <x:c r="K28" s="1" t="n">
        <x:f>IF(E28="","",VLOOKUP(E28,'Guide'!$A$7:$C$10,3,FALSE))</x:f>
        <x:v>8</x:v>
      </x:c>
      <x:c r="L28" s="10" t="n">
        <x:f>('Guide'!$B$4-B28)*24</x:f>
        <x:v>483.68333333329065</x:v>
      </x:c>
      <x:c r="M28" s="10" t="n">
        <x:f>IF(C28="","",ROUND((C28-B28)*24,6))</x:f>
        <x:v>2.59</x:v>
      </x:c>
      <x:c r="N28" s="10" t="str">
        <x:f>IF(D28="","",ROUND((D28-B28)*24,6))</x:f>
      </x:c>
      <x:c r="O28" s="1" t="n">
        <x:f>IF(D28="",1,0)</x:f>
        <x:v>1</x:v>
      </x:c>
      <x:c r="P28" s="1" t="n">
        <x:f>IF(E28="",0,IF(OR(C28&lt;&gt;"",L28&gt;=J28),1,0))</x:f>
        <x:v>1</x:v>
      </x:c>
      <x:c r="Q28" s="1" t="n">
        <x:f>IF(AND(E28&lt;&gt;"",C28&lt;&gt;"",M28&lt;=J28),1,0)</x:f>
        <x:v>0</x:v>
      </x:c>
      <x:c r="R28" s="1" t="n">
        <x:f>P28-Q28</x:f>
        <x:v>1</x:v>
      </x:c>
      <x:c r="S28" s="1" t="n">
        <x:f>IF(E28="",0,IF(OR(D28&lt;&gt;"",L28&gt;=K28),1,0))</x:f>
        <x:v>1</x:v>
      </x:c>
      <x:c r="T28" s="1" t="n">
        <x:f>IF(AND(E28&lt;&gt;"",D28&lt;&gt;"",N28&lt;=K28),1,0)</x:f>
        <x:v>0</x:v>
      </x:c>
      <x:c r="U28" s="1" t="n">
        <x:f>S28-T28</x:f>
        <x:v>1</x:v>
      </x:c>
      <x:c r="V28" s="1" t="n">
        <x:f>IF(I28="",0,1)</x:f>
        <x:v>0</x:v>
      </x:c>
      <x:c r="W28" s="1" t="n">
        <x:f>IF(I28&gt;=4,1,0)</x:f>
        <x:v>0</x:v>
      </x:c>
      <x:c r="X28" s="1" t="n">
        <x:f>1-O28</x:f>
        <x:v>0</x:v>
      </x:c>
      <x:c r="Y28" s="1" t="n">
        <x:f>IF(AND(O28=1,L28&gt;168),1,0)</x:f>
        <x:v>1</x:v>
      </x:c>
    </x:row>
    <x:row r="29">
      <x:c r="A29" s="1" t="str">
        <x:v>T00024</x:v>
      </x:c>
      <x:c r="B29" s="9" t="n">
        <x:v>45681.52569444444</x:v>
      </x:c>
      <x:c r="C29" s="9" t="n">
        <x:v>45681.70861111111</x:v>
      </x:c>
      <x:c r="D29" s="9" t="n">
        <x:v>45682.03402777778</x:v>
      </x:c>
      <x:c r="E29" s="1" t="str">
        <x:v>Normal</x:v>
      </x:c>
      <x:c r="F29" s="1" t="str">
        <x:v>Web chat</x:v>
      </x:c>
      <x:c r="G29" s="1" t="str">
        <x:v>Delivery</x:v>
      </x:c>
      <x:c r="H29" s="1" t="n">
        <x:v>0</x:v>
      </x:c>
      <x:c r="I29" s="1" t="n">
        <x:v>4</x:v>
      </x:c>
      <x:c r="J29" s="1" t="n">
        <x:f>IF(E29="","",VLOOKUP(E29,'Guide'!$A$7:$C$10,2,FALSE))</x:f>
        <x:v>12</x:v>
      </x:c>
      <x:c r="K29" s="1" t="n">
        <x:f>IF(E29="","",VLOOKUP(E29,'Guide'!$A$7:$C$10,3,FALSE))</x:f>
        <x:v>72</x:v>
      </x:c>
      <x:c r="L29" s="10" t="n">
        <x:f>('Guide'!$B$4-B29)*24</x:f>
        <x:v>3779.3833333334187</x:v>
      </x:c>
      <x:c r="M29" s="10" t="n">
        <x:f>IF(C29="","",ROUND((C29-B29)*24,6))</x:f>
        <x:v>4.39</x:v>
      </x:c>
      <x:c r="N29" s="10" t="n">
        <x:f>IF(D29="","",ROUND((D29-B29)*24,6))</x:f>
        <x:v>12.2</x:v>
      </x:c>
      <x:c r="O29" s="1" t="n">
        <x:f>IF(D29="",1,0)</x:f>
        <x:v>0</x:v>
      </x:c>
      <x:c r="P29" s="1" t="n">
        <x:f>IF(E29="",0,IF(OR(C29&lt;&gt;"",L29&gt;=J29),1,0))</x:f>
        <x:v>1</x:v>
      </x:c>
      <x:c r="Q29" s="1" t="n">
        <x:f>IF(AND(E29&lt;&gt;"",C29&lt;&gt;"",M29&lt;=J29),1,0)</x:f>
        <x:v>1</x:v>
      </x:c>
      <x:c r="R29" s="1" t="n">
        <x:f>P29-Q29</x:f>
        <x:v>0</x:v>
      </x:c>
      <x:c r="S29" s="1" t="n">
        <x:f>IF(E29="",0,IF(OR(D29&lt;&gt;"",L29&gt;=K29),1,0))</x:f>
        <x:v>1</x:v>
      </x:c>
      <x:c r="T29" s="1" t="n">
        <x:f>IF(AND(E29&lt;&gt;"",D29&lt;&gt;"",N29&lt;=K29),1,0)</x:f>
        <x:v>1</x:v>
      </x:c>
      <x:c r="U29" s="1" t="n">
        <x:f>S29-T29</x:f>
        <x:v>0</x:v>
      </x:c>
      <x:c r="V29" s="1" t="n">
        <x:f>IF(I29="",0,1)</x:f>
        <x:v>1</x:v>
      </x:c>
      <x:c r="W29" s="1" t="n">
        <x:f>IF(I29&gt;=4,1,0)</x:f>
        <x:v>1</x:v>
      </x:c>
      <x:c r="X29" s="1" t="n">
        <x:f>1-O29</x:f>
        <x:v>1</x:v>
      </x:c>
      <x:c r="Y29" s="1" t="n">
        <x:f>IF(AND(O29=1,L29&gt;168),1,0)</x:f>
        <x:v>0</x:v>
      </x:c>
    </x:row>
    <x:row r="30">
      <x:c r="A30" s="1" t="str">
        <x:v>T00025</x:v>
      </x:c>
      <x:c r="B30" s="9" t="n">
        <x:v>45730.97986111111</x:v>
      </x:c>
      <x:c r="C30" s="9" t="n">
        <x:v>45731.482777777775</x:v>
      </x:c>
      <x:c r="D30" s="9" t="n">
        <x:v>45732.34861111111</x:v>
      </x:c>
      <x:c r="E30" s="1" t="str">
        <x:v>Normal</x:v>
      </x:c>
      <x:c r="F30" s="1" t="str">
        <x:v>Email</x:v>
      </x:c>
      <x:c r="G30" s="1" t="str">
        <x:v>Account access</x:v>
      </x:c>
      <x:c r="H30" s="1" t="n">
        <x:v>0</x:v>
      </x:c>
      <x:c r="I30" s="1"/>
      <x:c r="J30" s="1" t="n">
        <x:f>IF(E30="","",VLOOKUP(E30,'Guide'!$A$7:$C$10,2,FALSE))</x:f>
        <x:v>12</x:v>
      </x:c>
      <x:c r="K30" s="1" t="n">
        <x:f>IF(E30="","",VLOOKUP(E30,'Guide'!$A$7:$C$10,3,FALSE))</x:f>
        <x:v>72</x:v>
      </x:c>
      <x:c r="L30" s="10" t="n">
        <x:f>('Guide'!$B$4-B30)*24</x:f>
        <x:v>2592.483333333337</x:v>
      </x:c>
      <x:c r="M30" s="10" t="n">
        <x:f>IF(C30="","",ROUND((C30-B30)*24,6))</x:f>
        <x:v>12.07</x:v>
      </x:c>
      <x:c r="N30" s="10" t="n">
        <x:f>IF(D30="","",ROUND((D30-B30)*24,6))</x:f>
        <x:v>32.85</x:v>
      </x:c>
      <x:c r="O30" s="1" t="n">
        <x:f>IF(D30="",1,0)</x:f>
        <x:v>0</x:v>
      </x:c>
      <x:c r="P30" s="1" t="n">
        <x:f>IF(E30="",0,IF(OR(C30&lt;&gt;"",L30&gt;=J30),1,0))</x:f>
        <x:v>1</x:v>
      </x:c>
      <x:c r="Q30" s="1" t="n">
        <x:f>IF(AND(E30&lt;&gt;"",C30&lt;&gt;"",M30&lt;=J30),1,0)</x:f>
        <x:v>0</x:v>
      </x:c>
      <x:c r="R30" s="1" t="n">
        <x:f>P30-Q30</x:f>
        <x:v>1</x:v>
      </x:c>
      <x:c r="S30" s="1" t="n">
        <x:f>IF(E30="",0,IF(OR(D30&lt;&gt;"",L30&gt;=K30),1,0))</x:f>
        <x:v>1</x:v>
      </x:c>
      <x:c r="T30" s="1" t="n">
        <x:f>IF(AND(E30&lt;&gt;"",D30&lt;&gt;"",N30&lt;=K30),1,0)</x:f>
        <x:v>1</x:v>
      </x:c>
      <x:c r="U30" s="1" t="n">
        <x:f>S30-T30</x:f>
        <x:v>0</x:v>
      </x:c>
      <x:c r="V30" s="1" t="n">
        <x:f>IF(I30="",0,1)</x:f>
        <x:v>0</x:v>
      </x:c>
      <x:c r="W30" s="1" t="n">
        <x:f>IF(I30&gt;=4,1,0)</x:f>
        <x:v>0</x:v>
      </x:c>
      <x:c r="X30" s="1" t="n">
        <x:f>1-O30</x:f>
        <x:v>1</x:v>
      </x:c>
      <x:c r="Y30" s="1" t="n">
        <x:f>IF(AND(O30=1,L30&gt;168),1,0)</x:f>
        <x:v>0</x:v>
      </x:c>
    </x:row>
    <x:row r="31">
      <x:c r="A31" s="1" t="str">
        <x:v>T00026</x:v>
      </x:c>
      <x:c r="B31" s="9" t="n">
        <x:v>45792.9375</x:v>
      </x:c>
      <x:c r="C31" s="9" t="n">
        <x:v>45794.01875</x:v>
      </x:c>
      <x:c r="D31" s="9"/>
      <x:c r="E31" s="1" t="str">
        <x:v>Normal</x:v>
      </x:c>
      <x:c r="F31" s="1" t="str">
        <x:v>Email</x:v>
      </x:c>
      <x:c r="G31" s="1" t="str">
        <x:v>Billing</x:v>
      </x:c>
      <x:c r="H31" s="1" t="n">
        <x:v>0</x:v>
      </x:c>
      <x:c r="I31" s="1"/>
      <x:c r="J31" s="1" t="n">
        <x:f>IF(E31="","",VLOOKUP(E31,'Guide'!$A$7:$C$10,2,FALSE))</x:f>
        <x:v>12</x:v>
      </x:c>
      <x:c r="K31" s="1" t="n">
        <x:f>IF(E31="","",VLOOKUP(E31,'Guide'!$A$7:$C$10,3,FALSE))</x:f>
        <x:v>72</x:v>
      </x:c>
      <x:c r="L31" s="10" t="n">
        <x:f>('Guide'!$B$4-B31)*24</x:f>
        <x:v>1105.5</x:v>
      </x:c>
      <x:c r="M31" s="10" t="n">
        <x:f>IF(C31="","",ROUND((C31-B31)*24,6))</x:f>
        <x:v>25.95</x:v>
      </x:c>
      <x:c r="N31" s="10" t="str">
        <x:f>IF(D31="","",ROUND((D31-B31)*24,6))</x:f>
      </x:c>
      <x:c r="O31" s="1" t="n">
        <x:f>IF(D31="",1,0)</x:f>
        <x:v>1</x:v>
      </x:c>
      <x:c r="P31" s="1" t="n">
        <x:f>IF(E31="",0,IF(OR(C31&lt;&gt;"",L31&gt;=J31),1,0))</x:f>
        <x:v>1</x:v>
      </x:c>
      <x:c r="Q31" s="1" t="n">
        <x:f>IF(AND(E31&lt;&gt;"",C31&lt;&gt;"",M31&lt;=J31),1,0)</x:f>
        <x:v>0</x:v>
      </x:c>
      <x:c r="R31" s="1" t="n">
        <x:f>P31-Q31</x:f>
        <x:v>1</x:v>
      </x:c>
      <x:c r="S31" s="1" t="n">
        <x:f>IF(E31="",0,IF(OR(D31&lt;&gt;"",L31&gt;=K31),1,0))</x:f>
        <x:v>1</x:v>
      </x:c>
      <x:c r="T31" s="1" t="n">
        <x:f>IF(AND(E31&lt;&gt;"",D31&lt;&gt;"",N31&lt;=K31),1,0)</x:f>
        <x:v>0</x:v>
      </x:c>
      <x:c r="U31" s="1" t="n">
        <x:f>S31-T31</x:f>
        <x:v>1</x:v>
      </x:c>
      <x:c r="V31" s="1" t="n">
        <x:f>IF(I31="",0,1)</x:f>
        <x:v>0</x:v>
      </x:c>
      <x:c r="W31" s="1" t="n">
        <x:f>IF(I31&gt;=4,1,0)</x:f>
        <x:v>0</x:v>
      </x:c>
      <x:c r="X31" s="1" t="n">
        <x:f>1-O31</x:f>
        <x:v>0</x:v>
      </x:c>
      <x:c r="Y31" s="1" t="n">
        <x:f>IF(AND(O31=1,L31&gt;168),1,0)</x:f>
        <x:v>1</x:v>
      </x:c>
    </x:row>
    <x:row r="32">
      <x:c r="A32" s="1" t="str">
        <x:v>T00027</x:v>
      </x:c>
      <x:c r="B32" s="9" t="n">
        <x:v>45801.09930555556</x:v>
      </x:c>
      <x:c r="C32" s="9" t="n">
        <x:v>45801.87055555556</x:v>
      </x:c>
      <x:c r="D32" s="9" t="n">
        <x:v>45811.196805555555</x:v>
      </x:c>
      <x:c r="E32" s="1" t="str">
        <x:v>Normal</x:v>
      </x:c>
      <x:c r="F32" s="1" t="str">
        <x:v>Email</x:v>
      </x:c>
      <x:c r="G32" s="1" t="str">
        <x:v>Billing</x:v>
      </x:c>
      <x:c r="H32" s="1" t="n">
        <x:v>0</x:v>
      </x:c>
      <x:c r="I32" s="1" t="n">
        <x:v>2</x:v>
      </x:c>
      <x:c r="J32" s="1" t="n">
        <x:f>IF(E32="","",VLOOKUP(E32,'Guide'!$A$7:$C$10,2,FALSE))</x:f>
        <x:v>12</x:v>
      </x:c>
      <x:c r="K32" s="1" t="n">
        <x:f>IF(E32="","",VLOOKUP(E32,'Guide'!$A$7:$C$10,3,FALSE))</x:f>
        <x:v>72</x:v>
      </x:c>
      <x:c r="L32" s="10" t="n">
        <x:f>('Guide'!$B$4-B32)*24</x:f>
        <x:v>909.6166666665813</x:v>
      </x:c>
      <x:c r="M32" s="10" t="n">
        <x:f>IF(C32="","",ROUND((C32-B32)*24,6))</x:f>
        <x:v>18.51</x:v>
      </x:c>
      <x:c r="N32" s="10" t="n">
        <x:f>IF(D32="","",ROUND((D32-B32)*24,6))</x:f>
        <x:v>242.34</x:v>
      </x:c>
      <x:c r="O32" s="1" t="n">
        <x:f>IF(D32="",1,0)</x:f>
        <x:v>0</x:v>
      </x:c>
      <x:c r="P32" s="1" t="n">
        <x:f>IF(E32="",0,IF(OR(C32&lt;&gt;"",L32&gt;=J32),1,0))</x:f>
        <x:v>1</x:v>
      </x:c>
      <x:c r="Q32" s="1" t="n">
        <x:f>IF(AND(E32&lt;&gt;"",C32&lt;&gt;"",M32&lt;=J32),1,0)</x:f>
        <x:v>0</x:v>
      </x:c>
      <x:c r="R32" s="1" t="n">
        <x:f>P32-Q32</x:f>
        <x:v>1</x:v>
      </x:c>
      <x:c r="S32" s="1" t="n">
        <x:f>IF(E32="",0,IF(OR(D32&lt;&gt;"",L32&gt;=K32),1,0))</x:f>
        <x:v>1</x:v>
      </x:c>
      <x:c r="T32" s="1" t="n">
        <x:f>IF(AND(E32&lt;&gt;"",D32&lt;&gt;"",N32&lt;=K32),1,0)</x:f>
        <x:v>0</x:v>
      </x:c>
      <x:c r="U32" s="1" t="n">
        <x:f>S32-T32</x:f>
        <x:v>1</x:v>
      </x:c>
      <x:c r="V32" s="1" t="n">
        <x:f>IF(I32="",0,1)</x:f>
        <x:v>1</x:v>
      </x:c>
      <x:c r="W32" s="1" t="n">
        <x:f>IF(I32&gt;=4,1,0)</x:f>
        <x:v>0</x:v>
      </x:c>
      <x:c r="X32" s="1" t="n">
        <x:f>1-O32</x:f>
        <x:v>1</x:v>
      </x:c>
      <x:c r="Y32" s="1" t="n">
        <x:f>IF(AND(O32=1,L32&gt;168),1,0)</x:f>
        <x:v>0</x:v>
      </x:c>
    </x:row>
    <x:row r="33">
      <x:c r="A33" s="1" t="str">
        <x:v>T00028</x:v>
      </x:c>
      <x:c r="B33" s="9" t="n">
        <x:v>45752.209027777775</x:v>
      </x:c>
      <x:c r="C33" s="9" t="n">
        <x:v>45753.15069444444</x:v>
      </x:c>
      <x:c r="D33" s="9" t="n">
        <x:v>45754.076944444445</x:v>
      </x:c>
      <x:c r="E33" s="1" t="str">
        <x:v>Normal</x:v>
      </x:c>
      <x:c r="F33" s="1" t="str">
        <x:v>Email</x:v>
      </x:c>
      <x:c r="G33" s="1" t="str">
        <x:v>Delivery</x:v>
      </x:c>
      <x:c r="H33" s="1" t="n">
        <x:v>0</x:v>
      </x:c>
      <x:c r="I33" s="1" t="n">
        <x:v>4</x:v>
      </x:c>
      <x:c r="J33" s="1" t="n">
        <x:f>IF(E33="","",VLOOKUP(E33,'Guide'!$A$7:$C$10,2,FALSE))</x:f>
        <x:v>12</x:v>
      </x:c>
      <x:c r="K33" s="1" t="n">
        <x:f>IF(E33="","",VLOOKUP(E33,'Guide'!$A$7:$C$10,3,FALSE))</x:f>
        <x:v>72</x:v>
      </x:c>
      <x:c r="L33" s="10" t="n">
        <x:f>('Guide'!$B$4-B33)*24</x:f>
        <x:v>2082.9833333333954</x:v>
      </x:c>
      <x:c r="M33" s="10" t="n">
        <x:f>IF(C33="","",ROUND((C33-B33)*24,6))</x:f>
        <x:v>22.6</x:v>
      </x:c>
      <x:c r="N33" s="10" t="n">
        <x:f>IF(D33="","",ROUND((D33-B33)*24,6))</x:f>
        <x:v>44.83</x:v>
      </x:c>
      <x:c r="O33" s="1" t="n">
        <x:f>IF(D33="",1,0)</x:f>
        <x:v>0</x:v>
      </x:c>
      <x:c r="P33" s="1" t="n">
        <x:f>IF(E33="",0,IF(OR(C33&lt;&gt;"",L33&gt;=J33),1,0))</x:f>
        <x:v>1</x:v>
      </x:c>
      <x:c r="Q33" s="1" t="n">
        <x:f>IF(AND(E33&lt;&gt;"",C33&lt;&gt;"",M33&lt;=J33),1,0)</x:f>
        <x:v>0</x:v>
      </x:c>
      <x:c r="R33" s="1" t="n">
        <x:f>P33-Q33</x:f>
        <x:v>1</x:v>
      </x:c>
      <x:c r="S33" s="1" t="n">
        <x:f>IF(E33="",0,IF(OR(D33&lt;&gt;"",L33&gt;=K33),1,0))</x:f>
        <x:v>1</x:v>
      </x:c>
      <x:c r="T33" s="1" t="n">
        <x:f>IF(AND(E33&lt;&gt;"",D33&lt;&gt;"",N33&lt;=K33),1,0)</x:f>
        <x:v>1</x:v>
      </x:c>
      <x:c r="U33" s="1" t="n">
        <x:f>S33-T33</x:f>
        <x:v>0</x:v>
      </x:c>
      <x:c r="V33" s="1" t="n">
        <x:f>IF(I33="",0,1)</x:f>
        <x:v>1</x:v>
      </x:c>
      <x:c r="W33" s="1" t="n">
        <x:f>IF(I33&gt;=4,1,0)</x:f>
        <x:v>1</x:v>
      </x:c>
      <x:c r="X33" s="1" t="n">
        <x:f>1-O33</x:f>
        <x:v>1</x:v>
      </x:c>
      <x:c r="Y33" s="1" t="n">
        <x:f>IF(AND(O33=1,L33&gt;168),1,0)</x:f>
        <x:v>0</x:v>
      </x:c>
    </x:row>
    <x:row r="34">
      <x:c r="A34" s="1" t="str">
        <x:v>T00029</x:v>
      </x:c>
      <x:c r="B34" s="9" t="n">
        <x:v>45702.28472222222</x:v>
      </x:c>
      <x:c r="C34" s="9" t="n">
        <x:v>45703.53388888889</x:v>
      </x:c>
      <x:c r="D34" s="9"/>
      <x:c r="E34" s="1" t="str">
        <x:v>Normal</x:v>
      </x:c>
      <x:c r="F34" s="1" t="str">
        <x:v>Email</x:v>
      </x:c>
      <x:c r="G34" s="1" t="str">
        <x:v>Product information</x:v>
      </x:c>
      <x:c r="H34" s="1" t="n">
        <x:v>0</x:v>
      </x:c>
      <x:c r="I34" s="1"/>
      <x:c r="J34" s="1" t="n">
        <x:f>IF(E34="","",VLOOKUP(E34,'Guide'!$A$7:$C$10,2,FALSE))</x:f>
        <x:v>12</x:v>
      </x:c>
      <x:c r="K34" s="1" t="n">
        <x:f>IF(E34="","",VLOOKUP(E34,'Guide'!$A$7:$C$10,3,FALSE))</x:f>
        <x:v>72</x:v>
      </x:c>
      <x:c r="L34" s="10" t="n">
        <x:f>('Guide'!$B$4-B34)*24</x:f>
        <x:v>3281.1666666667443</x:v>
      </x:c>
      <x:c r="M34" s="10" t="n">
        <x:f>IF(C34="","",ROUND((C34-B34)*24,6))</x:f>
        <x:v>29.98</x:v>
      </x:c>
      <x:c r="N34" s="10" t="str">
        <x:f>IF(D34="","",ROUND((D34-B34)*24,6))</x:f>
      </x:c>
      <x:c r="O34" s="1" t="n">
        <x:f>IF(D34="",1,0)</x:f>
        <x:v>1</x:v>
      </x:c>
      <x:c r="P34" s="1" t="n">
        <x:f>IF(E34="",0,IF(OR(C34&lt;&gt;"",L34&gt;=J34),1,0))</x:f>
        <x:v>1</x:v>
      </x:c>
      <x:c r="Q34" s="1" t="n">
        <x:f>IF(AND(E34&lt;&gt;"",C34&lt;&gt;"",M34&lt;=J34),1,0)</x:f>
        <x:v>0</x:v>
      </x:c>
      <x:c r="R34" s="1" t="n">
        <x:f>P34-Q34</x:f>
        <x:v>1</x:v>
      </x:c>
      <x:c r="S34" s="1" t="n">
        <x:f>IF(E34="",0,IF(OR(D34&lt;&gt;"",L34&gt;=K34),1,0))</x:f>
        <x:v>1</x:v>
      </x:c>
      <x:c r="T34" s="1" t="n">
        <x:f>IF(AND(E34&lt;&gt;"",D34&lt;&gt;"",N34&lt;=K34),1,0)</x:f>
        <x:v>0</x:v>
      </x:c>
      <x:c r="U34" s="1" t="n">
        <x:f>S34-T34</x:f>
        <x:v>1</x:v>
      </x:c>
      <x:c r="V34" s="1" t="n">
        <x:f>IF(I34="",0,1)</x:f>
        <x:v>0</x:v>
      </x:c>
      <x:c r="W34" s="1" t="n">
        <x:f>IF(I34&gt;=4,1,0)</x:f>
        <x:v>0</x:v>
      </x:c>
      <x:c r="X34" s="1" t="n">
        <x:f>1-O34</x:f>
        <x:v>0</x:v>
      </x:c>
      <x:c r="Y34" s="1" t="n">
        <x:f>IF(AND(O34=1,L34&gt;168),1,0)</x:f>
        <x:v>1</x:v>
      </x:c>
    </x:row>
    <x:row r="35">
      <x:c r="A35" s="1" t="str">
        <x:v>T00030</x:v>
      </x:c>
      <x:c r="B35" s="9" t="n">
        <x:v>45707.14027777778</x:v>
      </x:c>
      <x:c r="C35" s="9" t="n">
        <x:v>45707.19986111111</x:v>
      </x:c>
      <x:c r="D35" s="9"/>
      <x:c r="E35" s="1" t="str">
        <x:v>Low</x:v>
      </x:c>
      <x:c r="F35" s="1" t="str">
        <x:v>Web chat</x:v>
      </x:c>
      <x:c r="G35" s="1" t="str">
        <x:v>Account access</x:v>
      </x:c>
      <x:c r="H35" s="1" t="n">
        <x:v>0</x:v>
      </x:c>
      <x:c r="I35" s="1"/>
      <x:c r="J35" s="1" t="n">
        <x:f>IF(E35="","",VLOOKUP(E35,'Guide'!$A$7:$C$10,2,FALSE))</x:f>
        <x:v>24</x:v>
      </x:c>
      <x:c r="K35" s="1" t="n">
        <x:f>IF(E35="","",VLOOKUP(E35,'Guide'!$A$7:$C$10,3,FALSE))</x:f>
        <x:v>120</x:v>
      </x:c>
      <x:c r="L35" s="10" t="n">
        <x:f>('Guide'!$B$4-B35)*24</x:f>
        <x:v>3164.6333333333605</x:v>
      </x:c>
      <x:c r="M35" s="10" t="n">
        <x:f>IF(C35="","",ROUND((C35-B35)*24,6))</x:f>
        <x:v>1.43</x:v>
      </x:c>
      <x:c r="N35" s="10" t="str">
        <x:f>IF(D35="","",ROUND((D35-B35)*24,6))</x:f>
      </x:c>
      <x:c r="O35" s="1" t="n">
        <x:f>IF(D35="",1,0)</x:f>
        <x:v>1</x:v>
      </x:c>
      <x:c r="P35" s="1" t="n">
        <x:f>IF(E35="",0,IF(OR(C35&lt;&gt;"",L35&gt;=J35),1,0))</x:f>
        <x:v>1</x:v>
      </x:c>
      <x:c r="Q35" s="1" t="n">
        <x:f>IF(AND(E35&lt;&gt;"",C35&lt;&gt;"",M35&lt;=J35),1,0)</x:f>
        <x:v>1</x:v>
      </x:c>
      <x:c r="R35" s="1" t="n">
        <x:f>P35-Q35</x:f>
        <x:v>0</x:v>
      </x:c>
      <x:c r="S35" s="1" t="n">
        <x:f>IF(E35="",0,IF(OR(D35&lt;&gt;"",L35&gt;=K35),1,0))</x:f>
        <x:v>1</x:v>
      </x:c>
      <x:c r="T35" s="1" t="n">
        <x:f>IF(AND(E35&lt;&gt;"",D35&lt;&gt;"",N35&lt;=K35),1,0)</x:f>
        <x:v>0</x:v>
      </x:c>
      <x:c r="U35" s="1" t="n">
        <x:f>S35-T35</x:f>
        <x:v>1</x:v>
      </x:c>
      <x:c r="V35" s="1" t="n">
        <x:f>IF(I35="",0,1)</x:f>
        <x:v>0</x:v>
      </x:c>
      <x:c r="W35" s="1" t="n">
        <x:f>IF(I35&gt;=4,1,0)</x:f>
        <x:v>0</x:v>
      </x:c>
      <x:c r="X35" s="1" t="n">
        <x:f>1-O35</x:f>
        <x:v>0</x:v>
      </x:c>
      <x:c r="Y35" s="1" t="n">
        <x:f>IF(AND(O35=1,L35&gt;168),1,0)</x:f>
        <x:v>1</x:v>
      </x:c>
    </x:row>
    <x:row r="36">
      <x:c r="A36" s="1" t="str">
        <x:v>T00031</x:v>
      </x:c>
      <x:c r="B36" s="9" t="n">
        <x:v>45755.763194444444</x:v>
      </x:c>
      <x:c r="C36" s="9" t="n">
        <x:v>45756.34486111111</x:v>
      </x:c>
      <x:c r="D36" s="9" t="n">
        <x:v>45757.26069444444</x:v>
      </x:c>
      <x:c r="E36" s="1"/>
      <x:c r="F36" s="1" t="str">
        <x:v>WhatsApp</x:v>
      </x:c>
      <x:c r="G36" s="1" t="str">
        <x:v>Account access</x:v>
      </x:c>
      <x:c r="H36" s="1" t="n">
        <x:v>0</x:v>
      </x:c>
      <x:c r="I36" s="1"/>
      <x:c r="J36" s="1" t="str">
        <x:f>IF(E36="","",VLOOKUP(E36,'Guide'!$A$7:$C$10,2,FALSE))</x:f>
      </x:c>
      <x:c r="K36" s="1" t="str">
        <x:f>IF(E36="","",VLOOKUP(E36,'Guide'!$A$7:$C$10,3,FALSE))</x:f>
      </x:c>
      <x:c r="L36" s="10" t="n">
        <x:f>('Guide'!$B$4-B36)*24</x:f>
        <x:v>1997.6833333333489</x:v>
      </x:c>
      <x:c r="M36" s="10" t="n">
        <x:f>IF(C36="","",ROUND((C36-B36)*24,6))</x:f>
        <x:v>13.96</x:v>
      </x:c>
      <x:c r="N36" s="10" t="n">
        <x:f>IF(D36="","",ROUND((D36-B36)*24,6))</x:f>
        <x:v>35.94</x:v>
      </x:c>
      <x:c r="O36" s="1" t="n">
        <x:f>IF(D36="",1,0)</x:f>
        <x:v>0</x:v>
      </x:c>
      <x:c r="P36" s="1" t="n">
        <x:f>IF(E36="",0,IF(OR(C36&lt;&gt;"",L36&gt;=J36),1,0))</x:f>
        <x:v>0</x:v>
      </x:c>
      <x:c r="Q36" s="1" t="n">
        <x:f>IF(AND(E36&lt;&gt;"",C36&lt;&gt;"",M36&lt;=J36),1,0)</x:f>
        <x:v>0</x:v>
      </x:c>
      <x:c r="R36" s="1" t="n">
        <x:f>P36-Q36</x:f>
        <x:v>0</x:v>
      </x:c>
      <x:c r="S36" s="1" t="n">
        <x:f>IF(E36="",0,IF(OR(D36&lt;&gt;"",L36&gt;=K36),1,0))</x:f>
        <x:v>0</x:v>
      </x:c>
      <x:c r="T36" s="1" t="n">
        <x:f>IF(AND(E36&lt;&gt;"",D36&lt;&gt;"",N36&lt;=K36),1,0)</x:f>
        <x:v>0</x:v>
      </x:c>
      <x:c r="U36" s="1" t="n">
        <x:f>S36-T36</x:f>
        <x:v>0</x:v>
      </x:c>
      <x:c r="V36" s="1" t="n">
        <x:f>IF(I36="",0,1)</x:f>
        <x:v>0</x:v>
      </x:c>
      <x:c r="W36" s="1" t="n">
        <x:f>IF(I36&gt;=4,1,0)</x:f>
        <x:v>0</x:v>
      </x:c>
      <x:c r="X36" s="1" t="n">
        <x:f>1-O36</x:f>
        <x:v>1</x:v>
      </x:c>
      <x:c r="Y36" s="1" t="n">
        <x:f>IF(AND(O36=1,L36&gt;168),1,0)</x:f>
        <x:v>0</x:v>
      </x:c>
    </x:row>
    <x:row r="37">
      <x:c r="A37" s="1" t="str">
        <x:v>T00032</x:v>
      </x:c>
      <x:c r="B37" s="9" t="n">
        <x:v>45802.52638888889</x:v>
      </x:c>
      <x:c r="C37" s="9" t="n">
        <x:v>45802.891388888886</x:v>
      </x:c>
      <x:c r="D37" s="9" t="n">
        <x:v>45804.862222222226</x:v>
      </x:c>
      <x:c r="E37" s="1"/>
      <x:c r="F37" s="1" t="str">
        <x:v>Email</x:v>
      </x:c>
      <x:c r="G37" s="1" t="str">
        <x:v>Delivery</x:v>
      </x:c>
      <x:c r="H37" s="1" t="n">
        <x:v>0</x:v>
      </x:c>
      <x:c r="I37" s="1"/>
      <x:c r="J37" s="1" t="str">
        <x:f>IF(E37="","",VLOOKUP(E37,'Guide'!$A$7:$C$10,2,FALSE))</x:f>
      </x:c>
      <x:c r="K37" s="1" t="str">
        <x:f>IF(E37="","",VLOOKUP(E37,'Guide'!$A$7:$C$10,3,FALSE))</x:f>
      </x:c>
      <x:c r="L37" s="10" t="n">
        <x:f>('Guide'!$B$4-B37)*24</x:f>
        <x:v>875.3666666666977</x:v>
      </x:c>
      <x:c r="M37" s="10" t="n">
        <x:f>IF(C37="","",ROUND((C37-B37)*24,6))</x:f>
        <x:v>8.76</x:v>
      </x:c>
      <x:c r="N37" s="10" t="n">
        <x:f>IF(D37="","",ROUND((D37-B37)*24,6))</x:f>
        <x:v>56.06</x:v>
      </x:c>
      <x:c r="O37" s="1" t="n">
        <x:f>IF(D37="",1,0)</x:f>
        <x:v>0</x:v>
      </x:c>
      <x:c r="P37" s="1" t="n">
        <x:f>IF(E37="",0,IF(OR(C37&lt;&gt;"",L37&gt;=J37),1,0))</x:f>
        <x:v>0</x:v>
      </x:c>
      <x:c r="Q37" s="1" t="n">
        <x:f>IF(AND(E37&lt;&gt;"",C37&lt;&gt;"",M37&lt;=J37),1,0)</x:f>
        <x:v>0</x:v>
      </x:c>
      <x:c r="R37" s="1" t="n">
        <x:f>P37-Q37</x:f>
        <x:v>0</x:v>
      </x:c>
      <x:c r="S37" s="1" t="n">
        <x:f>IF(E37="",0,IF(OR(D37&lt;&gt;"",L37&gt;=K37),1,0))</x:f>
        <x:v>0</x:v>
      </x:c>
      <x:c r="T37" s="1" t="n">
        <x:f>IF(AND(E37&lt;&gt;"",D37&lt;&gt;"",N37&lt;=K37),1,0)</x:f>
        <x:v>0</x:v>
      </x:c>
      <x:c r="U37" s="1" t="n">
        <x:f>S37-T37</x:f>
        <x:v>0</x:v>
      </x:c>
      <x:c r="V37" s="1" t="n">
        <x:f>IF(I37="",0,1)</x:f>
        <x:v>0</x:v>
      </x:c>
      <x:c r="W37" s="1" t="n">
        <x:f>IF(I37&gt;=4,1,0)</x:f>
        <x:v>0</x:v>
      </x:c>
      <x:c r="X37" s="1" t="n">
        <x:f>1-O37</x:f>
        <x:v>1</x:v>
      </x:c>
      <x:c r="Y37" s="1" t="n">
        <x:f>IF(AND(O37=1,L37&gt;168),1,0)</x:f>
        <x:v>0</x:v>
      </x:c>
    </x:row>
    <x:row r="38">
      <x:c r="A38" s="1" t="str">
        <x:v>T00033</x:v>
      </x:c>
      <x:c r="B38" s="9" t="n">
        <x:v>45799.33888888889</x:v>
      </x:c>
      <x:c r="C38" s="9" t="n">
        <x:v>45799.68638888889</x:v>
      </x:c>
      <x:c r="D38" s="9" t="n">
        <x:v>45800.51930555556</x:v>
      </x:c>
      <x:c r="E38" s="1"/>
      <x:c r="F38" s="1" t="str">
        <x:v>Email</x:v>
      </x:c>
      <x:c r="G38" s="1" t="str">
        <x:v>Delivery</x:v>
      </x:c>
      <x:c r="H38" s="1" t="n">
        <x:v>0</x:v>
      </x:c>
      <x:c r="I38" s="1" t="n">
        <x:v>3</x:v>
      </x:c>
      <x:c r="J38" s="1" t="str">
        <x:f>IF(E38="","",VLOOKUP(E38,'Guide'!$A$7:$C$10,2,FALSE))</x:f>
      </x:c>
      <x:c r="K38" s="1" t="str">
        <x:f>IF(E38="","",VLOOKUP(E38,'Guide'!$A$7:$C$10,3,FALSE))</x:f>
      </x:c>
      <x:c r="L38" s="10" t="n">
        <x:f>('Guide'!$B$4-B38)*24</x:f>
        <x:v>951.8666666666977</x:v>
      </x:c>
      <x:c r="M38" s="10" t="n">
        <x:f>IF(C38="","",ROUND((C38-B38)*24,6))</x:f>
        <x:v>8.34</x:v>
      </x:c>
      <x:c r="N38" s="10" t="n">
        <x:f>IF(D38="","",ROUND((D38-B38)*24,6))</x:f>
        <x:v>28.33</x:v>
      </x:c>
      <x:c r="O38" s="1" t="n">
        <x:f>IF(D38="",1,0)</x:f>
        <x:v>0</x:v>
      </x:c>
      <x:c r="P38" s="1" t="n">
        <x:f>IF(E38="",0,IF(OR(C38&lt;&gt;"",L38&gt;=J38),1,0))</x:f>
        <x:v>0</x:v>
      </x:c>
      <x:c r="Q38" s="1" t="n">
        <x:f>IF(AND(E38&lt;&gt;"",C38&lt;&gt;"",M38&lt;=J38),1,0)</x:f>
        <x:v>0</x:v>
      </x:c>
      <x:c r="R38" s="1" t="n">
        <x:f>P38-Q38</x:f>
        <x:v>0</x:v>
      </x:c>
      <x:c r="S38" s="1" t="n">
        <x:f>IF(E38="",0,IF(OR(D38&lt;&gt;"",L38&gt;=K38),1,0))</x:f>
        <x:v>0</x:v>
      </x:c>
      <x:c r="T38" s="1" t="n">
        <x:f>IF(AND(E38&lt;&gt;"",D38&lt;&gt;"",N38&lt;=K38),1,0)</x:f>
        <x:v>0</x:v>
      </x:c>
      <x:c r="U38" s="1" t="n">
        <x:f>S38-T38</x:f>
        <x:v>0</x:v>
      </x:c>
      <x:c r="V38" s="1" t="n">
        <x:f>IF(I38="",0,1)</x:f>
        <x:v>1</x:v>
      </x:c>
      <x:c r="W38" s="1" t="n">
        <x:f>IF(I38&gt;=4,1,0)</x:f>
        <x:v>0</x:v>
      </x:c>
      <x:c r="X38" s="1" t="n">
        <x:f>1-O38</x:f>
        <x:v>1</x:v>
      </x:c>
      <x:c r="Y38" s="1" t="n">
        <x:f>IF(AND(O38=1,L38&gt;168),1,0)</x:f>
        <x:v>0</x:v>
      </x:c>
    </x:row>
    <x:row r="39">
      <x:c r="A39" s="1" t="str">
        <x:v>T00034</x:v>
      </x:c>
      <x:c r="B39" s="9" t="n">
        <x:v>45783.39027777778</x:v>
      </x:c>
      <x:c r="C39" s="9" t="n">
        <x:v>45783.46527777778</x:v>
      </x:c>
      <x:c r="D39" s="9" t="n">
        <x:v>45783.69069444444</x:v>
      </x:c>
      <x:c r="E39" s="1"/>
      <x:c r="F39" s="1" t="str">
        <x:v>Email</x:v>
      </x:c>
      <x:c r="G39" s="1" t="str">
        <x:v>Delivery</x:v>
      </x:c>
      <x:c r="H39" s="1" t="n">
        <x:v>0</x:v>
      </x:c>
      <x:c r="I39" s="1"/>
      <x:c r="J39" s="1" t="str">
        <x:f>IF(E39="","",VLOOKUP(E39,'Guide'!$A$7:$C$10,2,FALSE))</x:f>
      </x:c>
      <x:c r="K39" s="1" t="str">
        <x:f>IF(E39="","",VLOOKUP(E39,'Guide'!$A$7:$C$10,3,FALSE))</x:f>
      </x:c>
      <x:c r="L39" s="10" t="n">
        <x:f>('Guide'!$B$4-B39)*24</x:f>
        <x:v>1334.6333333333605</x:v>
      </x:c>
      <x:c r="M39" s="10" t="n">
        <x:f>IF(C39="","",ROUND((C39-B39)*24,6))</x:f>
        <x:v>1.8</x:v>
      </x:c>
      <x:c r="N39" s="10" t="n">
        <x:f>IF(D39="","",ROUND((D39-B39)*24,6))</x:f>
        <x:v>7.21</x:v>
      </x:c>
      <x:c r="O39" s="1" t="n">
        <x:f>IF(D39="",1,0)</x:f>
        <x:v>0</x:v>
      </x:c>
      <x:c r="P39" s="1" t="n">
        <x:f>IF(E39="",0,IF(OR(C39&lt;&gt;"",L39&gt;=J39),1,0))</x:f>
        <x:v>0</x:v>
      </x:c>
      <x:c r="Q39" s="1" t="n">
        <x:f>IF(AND(E39&lt;&gt;"",C39&lt;&gt;"",M39&lt;=J39),1,0)</x:f>
        <x:v>0</x:v>
      </x:c>
      <x:c r="R39" s="1" t="n">
        <x:f>P39-Q39</x:f>
        <x:v>0</x:v>
      </x:c>
      <x:c r="S39" s="1" t="n">
        <x:f>IF(E39="",0,IF(OR(D39&lt;&gt;"",L39&gt;=K39),1,0))</x:f>
        <x:v>0</x:v>
      </x:c>
      <x:c r="T39" s="1" t="n">
        <x:f>IF(AND(E39&lt;&gt;"",D39&lt;&gt;"",N39&lt;=K39),1,0)</x:f>
        <x:v>0</x:v>
      </x:c>
      <x:c r="U39" s="1" t="n">
        <x:f>S39-T39</x:f>
        <x:v>0</x:v>
      </x:c>
      <x:c r="V39" s="1" t="n">
        <x:f>IF(I39="",0,1)</x:f>
        <x:v>0</x:v>
      </x:c>
      <x:c r="W39" s="1" t="n">
        <x:f>IF(I39&gt;=4,1,0)</x:f>
        <x:v>0</x:v>
      </x:c>
      <x:c r="X39" s="1" t="n">
        <x:f>1-O39</x:f>
        <x:v>1</x:v>
      </x:c>
      <x:c r="Y39" s="1" t="n">
        <x:f>IF(AND(O39=1,L39&gt;168),1,0)</x:f>
        <x:v>0</x:v>
      </x:c>
    </x:row>
    <x:row r="40">
      <x:c r="A40" s="1" t="str">
        <x:v>T00035</x:v>
      </x:c>
      <x:c r="B40" s="9" t="n">
        <x:v>45784.27916666667</x:v>
      </x:c>
      <x:c r="C40" s="9" t="n">
        <x:v>45785.72708333333</x:v>
      </x:c>
      <x:c r="D40" s="9" t="n">
        <x:v>45789.628333333334</x:v>
      </x:c>
      <x:c r="E40" s="1"/>
      <x:c r="F40" s="1" t="str">
        <x:v>Email</x:v>
      </x:c>
      <x:c r="G40" s="1" t="str">
        <x:v>Refund</x:v>
      </x:c>
      <x:c r="H40" s="1" t="n">
        <x:v>0</x:v>
      </x:c>
      <x:c r="I40" s="1"/>
      <x:c r="J40" s="1" t="str">
        <x:f>IF(E40="","",VLOOKUP(E40,'Guide'!$A$7:$C$10,2,FALSE))</x:f>
      </x:c>
      <x:c r="K40" s="1" t="str">
        <x:f>IF(E40="","",VLOOKUP(E40,'Guide'!$A$7:$C$10,3,FALSE))</x:f>
      </x:c>
      <x:c r="L40" s="10" t="n">
        <x:f>('Guide'!$B$4-B40)*24</x:f>
        <x:v>1313.2999999999884</x:v>
      </x:c>
      <x:c r="M40" s="10" t="n">
        <x:f>IF(C40="","",ROUND((C40-B40)*24,6))</x:f>
        <x:v>34.75</x:v>
      </x:c>
      <x:c r="N40" s="10" t="n">
        <x:f>IF(D40="","",ROUND((D40-B40)*24,6))</x:f>
        <x:v>128.38</x:v>
      </x:c>
      <x:c r="O40" s="1" t="n">
        <x:f>IF(D40="",1,0)</x:f>
        <x:v>0</x:v>
      </x:c>
      <x:c r="P40" s="1" t="n">
        <x:f>IF(E40="",0,IF(OR(C40&lt;&gt;"",L40&gt;=J40),1,0))</x:f>
        <x:v>0</x:v>
      </x:c>
      <x:c r="Q40" s="1" t="n">
        <x:f>IF(AND(E40&lt;&gt;"",C40&lt;&gt;"",M40&lt;=J40),1,0)</x:f>
        <x:v>0</x:v>
      </x:c>
      <x:c r="R40" s="1" t="n">
        <x:f>P40-Q40</x:f>
        <x:v>0</x:v>
      </x:c>
      <x:c r="S40" s="1" t="n">
        <x:f>IF(E40="",0,IF(OR(D40&lt;&gt;"",L40&gt;=K40),1,0))</x:f>
        <x:v>0</x:v>
      </x:c>
      <x:c r="T40" s="1" t="n">
        <x:f>IF(AND(E40&lt;&gt;"",D40&lt;&gt;"",N40&lt;=K40),1,0)</x:f>
        <x:v>0</x:v>
      </x:c>
      <x:c r="U40" s="1" t="n">
        <x:f>S40-T40</x:f>
        <x:v>0</x:v>
      </x:c>
      <x:c r="V40" s="1" t="n">
        <x:f>IF(I40="",0,1)</x:f>
        <x:v>0</x:v>
      </x:c>
      <x:c r="W40" s="1" t="n">
        <x:f>IF(I40&gt;=4,1,0)</x:f>
        <x:v>0</x:v>
      </x:c>
      <x:c r="X40" s="1" t="n">
        <x:f>1-O40</x:f>
        <x:v>1</x:v>
      </x:c>
      <x:c r="Y40" s="1" t="n">
        <x:f>IF(AND(O40=1,L40&gt;168),1,0)</x:f>
        <x:v>0</x:v>
      </x:c>
    </x:row>
    <x:row r="41">
      <x:c r="A41" s="1" t="str">
        <x:v>T00036</x:v>
      </x:c>
      <x:c r="B41" s="9" t="n">
        <x:v>45818.36736111111</x:v>
      </x:c>
      <x:c r="C41" s="9" t="n">
        <x:v>45819.773194444446</x:v>
      </x:c>
      <x:c r="D41" s="9" t="n">
        <x:v>45826.88527777778</x:v>
      </x:c>
      <x:c r="E41" s="1"/>
      <x:c r="F41" s="1" t="str">
        <x:v>WhatsApp</x:v>
      </x:c>
      <x:c r="G41" s="1" t="str">
        <x:v>Delivery</x:v>
      </x:c>
      <x:c r="H41" s="1" t="n">
        <x:v>1</x:v>
      </x:c>
      <x:c r="I41" s="1" t="n">
        <x:v>2</x:v>
      </x:c>
      <x:c r="J41" s="1" t="str">
        <x:f>IF(E41="","",VLOOKUP(E41,'Guide'!$A$7:$C$10,2,FALSE))</x:f>
      </x:c>
      <x:c r="K41" s="1" t="str">
        <x:f>IF(E41="","",VLOOKUP(E41,'Guide'!$A$7:$C$10,3,FALSE))</x:f>
      </x:c>
      <x:c r="L41" s="10" t="n">
        <x:f>('Guide'!$B$4-B41)*24</x:f>
        <x:v>495.18333333340706</x:v>
      </x:c>
      <x:c r="M41" s="10" t="n">
        <x:f>IF(C41="","",ROUND((C41-B41)*24,6))</x:f>
        <x:v>33.74</x:v>
      </x:c>
      <x:c r="N41" s="10" t="n">
        <x:f>IF(D41="","",ROUND((D41-B41)*24,6))</x:f>
        <x:v>204.43</x:v>
      </x:c>
      <x:c r="O41" s="1" t="n">
        <x:f>IF(D41="",1,0)</x:f>
        <x:v>0</x:v>
      </x:c>
      <x:c r="P41" s="1" t="n">
        <x:f>IF(E41="",0,IF(OR(C41&lt;&gt;"",L41&gt;=J41),1,0))</x:f>
        <x:v>0</x:v>
      </x:c>
      <x:c r="Q41" s="1" t="n">
        <x:f>IF(AND(E41&lt;&gt;"",C41&lt;&gt;"",M41&lt;=J41),1,0)</x:f>
        <x:v>0</x:v>
      </x:c>
      <x:c r="R41" s="1" t="n">
        <x:f>P41-Q41</x:f>
        <x:v>0</x:v>
      </x:c>
      <x:c r="S41" s="1" t="n">
        <x:f>IF(E41="",0,IF(OR(D41&lt;&gt;"",L41&gt;=K41),1,0))</x:f>
        <x:v>0</x:v>
      </x:c>
      <x:c r="T41" s="1" t="n">
        <x:f>IF(AND(E41&lt;&gt;"",D41&lt;&gt;"",N41&lt;=K41),1,0)</x:f>
        <x:v>0</x:v>
      </x:c>
      <x:c r="U41" s="1" t="n">
        <x:f>S41-T41</x:f>
        <x:v>0</x:v>
      </x:c>
      <x:c r="V41" s="1" t="n">
        <x:f>IF(I41="",0,1)</x:f>
        <x:v>1</x:v>
      </x:c>
      <x:c r="W41" s="1" t="n">
        <x:f>IF(I41&gt;=4,1,0)</x:f>
        <x:v>0</x:v>
      </x:c>
      <x:c r="X41" s="1" t="n">
        <x:f>1-O41</x:f>
        <x:v>1</x:v>
      </x:c>
      <x:c r="Y41" s="1" t="n">
        <x:f>IF(AND(O41=1,L41&gt;168),1,0)</x:f>
        <x:v>0</x:v>
      </x:c>
    </x:row>
    <x:row r="42">
      <x:c r="A42" s="1" t="str">
        <x:v>T00037</x:v>
      </x:c>
      <x:c r="B42" s="9" t="n">
        <x:v>45735.06527777778</x:v>
      </x:c>
      <x:c r="C42" s="9" t="n">
        <x:v>45735.950694444444</x:v>
      </x:c>
      <x:c r="D42" s="9" t="n">
        <x:v>45736.08861111111</x:v>
      </x:c>
      <x:c r="E42" s="1"/>
      <x:c r="F42" s="1" t="str">
        <x:v>Email</x:v>
      </x:c>
      <x:c r="G42" s="1" t="str">
        <x:v>Product information</x:v>
      </x:c>
      <x:c r="H42" s="1" t="n">
        <x:v>1</x:v>
      </x:c>
      <x:c r="I42" s="1" t="n">
        <x:v>4</x:v>
      </x:c>
      <x:c r="J42" s="1" t="str">
        <x:f>IF(E42="","",VLOOKUP(E42,'Guide'!$A$7:$C$10,2,FALSE))</x:f>
      </x:c>
      <x:c r="K42" s="1" t="str">
        <x:f>IF(E42="","",VLOOKUP(E42,'Guide'!$A$7:$C$10,3,FALSE))</x:f>
      </x:c>
      <x:c r="L42" s="10" t="n">
        <x:f>('Guide'!$B$4-B42)*24</x:f>
        <x:v>2494.4333333332906</x:v>
      </x:c>
      <x:c r="M42" s="10" t="n">
        <x:f>IF(C42="","",ROUND((C42-B42)*24,6))</x:f>
        <x:v>21.25</x:v>
      </x:c>
      <x:c r="N42" s="10" t="n">
        <x:f>IF(D42="","",ROUND((D42-B42)*24,6))</x:f>
        <x:v>24.56</x:v>
      </x:c>
      <x:c r="O42" s="1" t="n">
        <x:f>IF(D42="",1,0)</x:f>
        <x:v>0</x:v>
      </x:c>
      <x:c r="P42" s="1" t="n">
        <x:f>IF(E42="",0,IF(OR(C42&lt;&gt;"",L42&gt;=J42),1,0))</x:f>
        <x:v>0</x:v>
      </x:c>
      <x:c r="Q42" s="1" t="n">
        <x:f>IF(AND(E42&lt;&gt;"",C42&lt;&gt;"",M42&lt;=J42),1,0)</x:f>
        <x:v>0</x:v>
      </x:c>
      <x:c r="R42" s="1" t="n">
        <x:f>P42-Q42</x:f>
        <x:v>0</x:v>
      </x:c>
      <x:c r="S42" s="1" t="n">
        <x:f>IF(E42="",0,IF(OR(D42&lt;&gt;"",L42&gt;=K42),1,0))</x:f>
        <x:v>0</x:v>
      </x:c>
      <x:c r="T42" s="1" t="n">
        <x:f>IF(AND(E42&lt;&gt;"",D42&lt;&gt;"",N42&lt;=K42),1,0)</x:f>
        <x:v>0</x:v>
      </x:c>
      <x:c r="U42" s="1" t="n">
        <x:f>S42-T42</x:f>
        <x:v>0</x:v>
      </x:c>
      <x:c r="V42" s="1" t="n">
        <x:f>IF(I42="",0,1)</x:f>
        <x:v>1</x:v>
      </x:c>
      <x:c r="W42" s="1" t="n">
        <x:f>IF(I42&gt;=4,1,0)</x:f>
        <x:v>1</x:v>
      </x:c>
      <x:c r="X42" s="1" t="n">
        <x:f>1-O42</x:f>
        <x:v>1</x:v>
      </x:c>
      <x:c r="Y42" s="1" t="n">
        <x:f>IF(AND(O42=1,L42&gt;168),1,0)</x:f>
        <x:v>0</x:v>
      </x:c>
    </x:row>
    <x:row r="43">
      <x:c r="A43" s="1" t="str">
        <x:v>T00038</x:v>
      </x:c>
      <x:c r="B43" s="9" t="n">
        <x:v>45831.87708333333</x:v>
      </x:c>
      <x:c r="C43" s="9" t="n">
        <x:v>45832.15666666667</x:v>
      </x:c>
      <x:c r="D43" s="9" t="n">
        <x:v>45833.85916666667</x:v>
      </x:c>
      <x:c r="E43" s="1"/>
      <x:c r="F43" s="1" t="str">
        <x:v>Email</x:v>
      </x:c>
      <x:c r="G43" s="1" t="str">
        <x:v>Refund</x:v>
      </x:c>
      <x:c r="H43" s="1" t="n">
        <x:v>0</x:v>
      </x:c>
      <x:c r="I43" s="1" t="n">
        <x:v>4</x:v>
      </x:c>
      <x:c r="J43" s="1" t="str">
        <x:f>IF(E43="","",VLOOKUP(E43,'Guide'!$A$7:$C$10,2,FALSE))</x:f>
      </x:c>
      <x:c r="K43" s="1" t="str">
        <x:f>IF(E43="","",VLOOKUP(E43,'Guide'!$A$7:$C$10,3,FALSE))</x:f>
      </x:c>
      <x:c r="L43" s="10" t="n">
        <x:f>('Guide'!$B$4-B43)*24</x:f>
        <x:v>170.95000000001164</x:v>
      </x:c>
      <x:c r="M43" s="10" t="n">
        <x:f>IF(C43="","",ROUND((C43-B43)*24,6))</x:f>
        <x:v>6.71</x:v>
      </x:c>
      <x:c r="N43" s="10" t="n">
        <x:f>IF(D43="","",ROUND((D43-B43)*24,6))</x:f>
        <x:v>47.57</x:v>
      </x:c>
      <x:c r="O43" s="1" t="n">
        <x:f>IF(D43="",1,0)</x:f>
        <x:v>0</x:v>
      </x:c>
      <x:c r="P43" s="1" t="n">
        <x:f>IF(E43="",0,IF(OR(C43&lt;&gt;"",L43&gt;=J43),1,0))</x:f>
        <x:v>0</x:v>
      </x:c>
      <x:c r="Q43" s="1" t="n">
        <x:f>IF(AND(E43&lt;&gt;"",C43&lt;&gt;"",M43&lt;=J43),1,0)</x:f>
        <x:v>0</x:v>
      </x:c>
      <x:c r="R43" s="1" t="n">
        <x:f>P43-Q43</x:f>
        <x:v>0</x:v>
      </x:c>
      <x:c r="S43" s="1" t="n">
        <x:f>IF(E43="",0,IF(OR(D43&lt;&gt;"",L43&gt;=K43),1,0))</x:f>
        <x:v>0</x:v>
      </x:c>
      <x:c r="T43" s="1" t="n">
        <x:f>IF(AND(E43&lt;&gt;"",D43&lt;&gt;"",N43&lt;=K43),1,0)</x:f>
        <x:v>0</x:v>
      </x:c>
      <x:c r="U43" s="1" t="n">
        <x:f>S43-T43</x:f>
        <x:v>0</x:v>
      </x:c>
      <x:c r="V43" s="1" t="n">
        <x:f>IF(I43="",0,1)</x:f>
        <x:v>1</x:v>
      </x:c>
      <x:c r="W43" s="1" t="n">
        <x:f>IF(I43&gt;=4,1,0)</x:f>
        <x:v>1</x:v>
      </x:c>
      <x:c r="X43" s="1" t="n">
        <x:f>1-O43</x:f>
        <x:v>1</x:v>
      </x:c>
      <x:c r="Y43" s="1" t="n">
        <x:f>IF(AND(O43=1,L43&gt;168),1,0)</x:f>
        <x:v>0</x:v>
      </x:c>
    </x:row>
    <x:row r="44">
      <x:c r="A44" s="1" t="str">
        <x:v>T00039</x:v>
      </x:c>
      <x:c r="B44" s="9" t="n">
        <x:v>45705.63402777778</x:v>
      </x:c>
      <x:c r="C44" s="9" t="n">
        <x:v>45706.427777777775</x:v>
      </x:c>
      <x:c r="D44" s="9" t="n">
        <x:v>45706.43194444444</x:v>
      </x:c>
      <x:c r="E44" s="1"/>
      <x:c r="F44" s="1" t="str">
        <x:v>WhatsApp</x:v>
      </x:c>
      <x:c r="G44" s="1" t="str">
        <x:v>Product information</x:v>
      </x:c>
      <x:c r="H44" s="1" t="n">
        <x:v>0</x:v>
      </x:c>
      <x:c r="I44" s="1" t="n">
        <x:v>5</x:v>
      </x:c>
      <x:c r="J44" s="1" t="str">
        <x:f>IF(E44="","",VLOOKUP(E44,'Guide'!$A$7:$C$10,2,FALSE))</x:f>
      </x:c>
      <x:c r="K44" s="1" t="str">
        <x:f>IF(E44="","",VLOOKUP(E44,'Guide'!$A$7:$C$10,3,FALSE))</x:f>
      </x:c>
      <x:c r="L44" s="10" t="n">
        <x:f>('Guide'!$B$4-B44)*24</x:f>
        <x:v>3200.7833333333256</x:v>
      </x:c>
      <x:c r="M44" s="10" t="n">
        <x:f>IF(C44="","",ROUND((C44-B44)*24,6))</x:f>
        <x:v>19.05</x:v>
      </x:c>
      <x:c r="N44" s="10" t="n">
        <x:f>IF(D44="","",ROUND((D44-B44)*24,6))</x:f>
        <x:v>19.15</x:v>
      </x:c>
      <x:c r="O44" s="1" t="n">
        <x:f>IF(D44="",1,0)</x:f>
        <x:v>0</x:v>
      </x:c>
      <x:c r="P44" s="1" t="n">
        <x:f>IF(E44="",0,IF(OR(C44&lt;&gt;"",L44&gt;=J44),1,0))</x:f>
        <x:v>0</x:v>
      </x:c>
      <x:c r="Q44" s="1" t="n">
        <x:f>IF(AND(E44&lt;&gt;"",C44&lt;&gt;"",M44&lt;=J44),1,0)</x:f>
        <x:v>0</x:v>
      </x:c>
      <x:c r="R44" s="1" t="n">
        <x:f>P44-Q44</x:f>
        <x:v>0</x:v>
      </x:c>
      <x:c r="S44" s="1" t="n">
        <x:f>IF(E44="",0,IF(OR(D44&lt;&gt;"",L44&gt;=K44),1,0))</x:f>
        <x:v>0</x:v>
      </x:c>
      <x:c r="T44" s="1" t="n">
        <x:f>IF(AND(E44&lt;&gt;"",D44&lt;&gt;"",N44&lt;=K44),1,0)</x:f>
        <x:v>0</x:v>
      </x:c>
      <x:c r="U44" s="1" t="n">
        <x:f>S44-T44</x:f>
        <x:v>0</x:v>
      </x:c>
      <x:c r="V44" s="1" t="n">
        <x:f>IF(I44="",0,1)</x:f>
        <x:v>1</x:v>
      </x:c>
      <x:c r="W44" s="1" t="n">
        <x:f>IF(I44&gt;=4,1,0)</x:f>
        <x:v>1</x:v>
      </x:c>
      <x:c r="X44" s="1" t="n">
        <x:f>1-O44</x:f>
        <x:v>1</x:v>
      </x:c>
      <x:c r="Y44" s="1" t="n">
        <x:f>IF(AND(O44=1,L44&gt;168),1,0)</x:f>
        <x:v>0</x:v>
      </x:c>
    </x:row>
    <x:row r="45">
      <x:c r="A45" s="1" t="str">
        <x:v>T00040</x:v>
      </x:c>
      <x:c r="B45" s="9" t="n">
        <x:v>45755.73611111111</x:v>
      </x:c>
      <x:c r="C45" s="9" t="n">
        <x:v>45755.87944444444</x:v>
      </x:c>
      <x:c r="D45" s="9" t="n">
        <x:v>45756.35194444445</x:v>
      </x:c>
      <x:c r="E45" s="1"/>
      <x:c r="F45" s="1" t="str">
        <x:v>Web chat</x:v>
      </x:c>
      <x:c r="G45" s="1" t="str">
        <x:v>Product information</x:v>
      </x:c>
      <x:c r="H45" s="1" t="n">
        <x:v>0</x:v>
      </x:c>
      <x:c r="I45" s="1" t="n">
        <x:v>4</x:v>
      </x:c>
      <x:c r="J45" s="1" t="str">
        <x:f>IF(E45="","",VLOOKUP(E45,'Guide'!$A$7:$C$10,2,FALSE))</x:f>
      </x:c>
      <x:c r="K45" s="1" t="str">
        <x:f>IF(E45="","",VLOOKUP(E45,'Guide'!$A$7:$C$10,3,FALSE))</x:f>
      </x:c>
      <x:c r="L45" s="10" t="n">
        <x:f>('Guide'!$B$4-B45)*24</x:f>
        <x:v>1998.3333333333721</x:v>
      </x:c>
      <x:c r="M45" s="10" t="n">
        <x:f>IF(C45="","",ROUND((C45-B45)*24,6))</x:f>
        <x:v>3.44</x:v>
      </x:c>
      <x:c r="N45" s="10" t="n">
        <x:f>IF(D45="","",ROUND((D45-B45)*24,6))</x:f>
        <x:v>14.78</x:v>
      </x:c>
      <x:c r="O45" s="1" t="n">
        <x:f>IF(D45="",1,0)</x:f>
        <x:v>0</x:v>
      </x:c>
      <x:c r="P45" s="1" t="n">
        <x:f>IF(E45="",0,IF(OR(C45&lt;&gt;"",L45&gt;=J45),1,0))</x:f>
        <x:v>0</x:v>
      </x:c>
      <x:c r="Q45" s="1" t="n">
        <x:f>IF(AND(E45&lt;&gt;"",C45&lt;&gt;"",M45&lt;=J45),1,0)</x:f>
        <x:v>0</x:v>
      </x:c>
      <x:c r="R45" s="1" t="n">
        <x:f>P45-Q45</x:f>
        <x:v>0</x:v>
      </x:c>
      <x:c r="S45" s="1" t="n">
        <x:f>IF(E45="",0,IF(OR(D45&lt;&gt;"",L45&gt;=K45),1,0))</x:f>
        <x:v>0</x:v>
      </x:c>
      <x:c r="T45" s="1" t="n">
        <x:f>IF(AND(E45&lt;&gt;"",D45&lt;&gt;"",N45&lt;=K45),1,0)</x:f>
        <x:v>0</x:v>
      </x:c>
      <x:c r="U45" s="1" t="n">
        <x:f>S45-T45</x:f>
        <x:v>0</x:v>
      </x:c>
      <x:c r="V45" s="1" t="n">
        <x:f>IF(I45="",0,1)</x:f>
        <x:v>1</x:v>
      </x:c>
      <x:c r="W45" s="1" t="n">
        <x:f>IF(I45&gt;=4,1,0)</x:f>
        <x:v>1</x:v>
      </x:c>
      <x:c r="X45" s="1" t="n">
        <x:f>1-O45</x:f>
        <x:v>1</x:v>
      </x:c>
      <x:c r="Y45" s="1" t="n">
        <x:f>IF(AND(O45=1,L45&gt;168),1,0)</x:f>
        <x:v>0</x:v>
      </x:c>
    </x:row>
    <x:row r="46">
      <x:c r="A46" s="1" t="str">
        <x:v>T00041</x:v>
      </x:c>
      <x:c r="B46" s="9" t="n">
        <x:v>45741.9125</x:v>
      </x:c>
      <x:c r="C46" s="9" t="n">
        <x:v>45742.18791666667</x:v>
      </x:c>
      <x:c r="D46" s="9" t="n">
        <x:v>45745.857083333336</x:v>
      </x:c>
      <x:c r="E46" s="1" t="str">
        <x:v>Low</x:v>
      </x:c>
      <x:c r="F46" s="1" t="str">
        <x:v>Email</x:v>
      </x:c>
      <x:c r="G46" s="1" t="str">
        <x:v>Delivery</x:v>
      </x:c>
      <x:c r="H46" s="1" t="n">
        <x:v>0</x:v>
      </x:c>
      <x:c r="I46" s="1" t="n">
        <x:v>4</x:v>
      </x:c>
      <x:c r="J46" s="1" t="n">
        <x:f>IF(E46="","",VLOOKUP(E46,'Guide'!$A$7:$C$10,2,FALSE))</x:f>
        <x:v>24</x:v>
      </x:c>
      <x:c r="K46" s="1" t="n">
        <x:f>IF(E46="","",VLOOKUP(E46,'Guide'!$A$7:$C$10,3,FALSE))</x:f>
        <x:v>120</x:v>
      </x:c>
      <x:c r="L46" s="10" t="n">
        <x:f>('Guide'!$B$4-B46)*24</x:f>
        <x:v>2330.100000000035</x:v>
      </x:c>
      <x:c r="M46" s="10" t="n">
        <x:f>IF(C46="","",ROUND((C46-B46)*24,6))</x:f>
        <x:v>6.61</x:v>
      </x:c>
      <x:c r="N46" s="10" t="n">
        <x:f>IF(D46="","",ROUND((D46-B46)*24,6))</x:f>
        <x:v>94.67</x:v>
      </x:c>
      <x:c r="O46" s="1" t="n">
        <x:f>IF(D46="",1,0)</x:f>
        <x:v>0</x:v>
      </x:c>
      <x:c r="P46" s="1" t="n">
        <x:f>IF(E46="",0,IF(OR(C46&lt;&gt;"",L46&gt;=J46),1,0))</x:f>
        <x:v>1</x:v>
      </x:c>
      <x:c r="Q46" s="1" t="n">
        <x:f>IF(AND(E46&lt;&gt;"",C46&lt;&gt;"",M46&lt;=J46),1,0)</x:f>
        <x:v>1</x:v>
      </x:c>
      <x:c r="R46" s="1" t="n">
        <x:f>P46-Q46</x:f>
        <x:v>0</x:v>
      </x:c>
      <x:c r="S46" s="1" t="n">
        <x:f>IF(E46="",0,IF(OR(D46&lt;&gt;"",L46&gt;=K46),1,0))</x:f>
        <x:v>1</x:v>
      </x:c>
      <x:c r="T46" s="1" t="n">
        <x:f>IF(AND(E46&lt;&gt;"",D46&lt;&gt;"",N46&lt;=K46),1,0)</x:f>
        <x:v>1</x:v>
      </x:c>
      <x:c r="U46" s="1" t="n">
        <x:f>S46-T46</x:f>
        <x:v>0</x:v>
      </x:c>
      <x:c r="V46" s="1" t="n">
        <x:f>IF(I46="",0,1)</x:f>
        <x:v>1</x:v>
      </x:c>
      <x:c r="W46" s="1" t="n">
        <x:f>IF(I46&gt;=4,1,0)</x:f>
        <x:v>1</x:v>
      </x:c>
      <x:c r="X46" s="1" t="n">
        <x:f>1-O46</x:f>
        <x:v>1</x:v>
      </x:c>
      <x:c r="Y46" s="1" t="n">
        <x:f>IF(AND(O46=1,L46&gt;168),1,0)</x:f>
        <x:v>0</x:v>
      </x:c>
    </x:row>
    <x:row r="47">
      <x:c r="A47" s="1" t="str">
        <x:v>T00042</x:v>
      </x:c>
      <x:c r="B47" s="9" t="n">
        <x:v>45809.82152777778</x:v>
      </x:c>
      <x:c r="C47" s="9" t="n">
        <x:v>45810.359444444446</x:v>
      </x:c>
      <x:c r="D47" s="9" t="n">
        <x:v>45811.97986111111</x:v>
      </x:c>
      <x:c r="E47" s="1" t="str">
        <x:v>Normal</x:v>
      </x:c>
      <x:c r="F47" s="1" t="str">
        <x:v>Email</x:v>
      </x:c>
      <x:c r="G47" s="1" t="str">
        <x:v>Delivery</x:v>
      </x:c>
      <x:c r="H47" s="1" t="n">
        <x:v>0</x:v>
      </x:c>
      <x:c r="I47" s="1"/>
      <x:c r="J47" s="1" t="n">
        <x:f>IF(E47="","",VLOOKUP(E47,'Guide'!$A$7:$C$10,2,FALSE))</x:f>
        <x:v>12</x:v>
      </x:c>
      <x:c r="K47" s="1" t="n">
        <x:f>IF(E47="","",VLOOKUP(E47,'Guide'!$A$7:$C$10,3,FALSE))</x:f>
        <x:v>72</x:v>
      </x:c>
      <x:c r="L47" s="10" t="n">
        <x:f>('Guide'!$B$4-B47)*24</x:f>
        <x:v>700.2833333333256</x:v>
      </x:c>
      <x:c r="M47" s="10" t="n">
        <x:f>IF(C47="","",ROUND((C47-B47)*24,6))</x:f>
        <x:v>12.91</x:v>
      </x:c>
      <x:c r="N47" s="10" t="n">
        <x:f>IF(D47="","",ROUND((D47-B47)*24,6))</x:f>
        <x:v>51.8</x:v>
      </x:c>
      <x:c r="O47" s="1" t="n">
        <x:f>IF(D47="",1,0)</x:f>
        <x:v>0</x:v>
      </x:c>
      <x:c r="P47" s="1" t="n">
        <x:f>IF(E47="",0,IF(OR(C47&lt;&gt;"",L47&gt;=J47),1,0))</x:f>
        <x:v>1</x:v>
      </x:c>
      <x:c r="Q47" s="1" t="n">
        <x:f>IF(AND(E47&lt;&gt;"",C47&lt;&gt;"",M47&lt;=J47),1,0)</x:f>
        <x:v>0</x:v>
      </x:c>
      <x:c r="R47" s="1" t="n">
        <x:f>P47-Q47</x:f>
        <x:v>1</x:v>
      </x:c>
      <x:c r="S47" s="1" t="n">
        <x:f>IF(E47="",0,IF(OR(D47&lt;&gt;"",L47&gt;=K47),1,0))</x:f>
        <x:v>1</x:v>
      </x:c>
      <x:c r="T47" s="1" t="n">
        <x:f>IF(AND(E47&lt;&gt;"",D47&lt;&gt;"",N47&lt;=K47),1,0)</x:f>
        <x:v>1</x:v>
      </x:c>
      <x:c r="U47" s="1" t="n">
        <x:f>S47-T47</x:f>
        <x:v>0</x:v>
      </x:c>
      <x:c r="V47" s="1" t="n">
        <x:f>IF(I47="",0,1)</x:f>
        <x:v>0</x:v>
      </x:c>
      <x:c r="W47" s="1" t="n">
        <x:f>IF(I47&gt;=4,1,0)</x:f>
        <x:v>0</x:v>
      </x:c>
      <x:c r="X47" s="1" t="n">
        <x:f>1-O47</x:f>
        <x:v>1</x:v>
      </x:c>
      <x:c r="Y47" s="1" t="n">
        <x:f>IF(AND(O47=1,L47&gt;168),1,0)</x:f>
        <x:v>0</x:v>
      </x:c>
    </x:row>
    <x:row r="48">
      <x:c r="A48" s="1" t="str">
        <x:v>T00043</x:v>
      </x:c>
      <x:c r="B48" s="9" t="n">
        <x:v>45688.709027777775</x:v>
      </x:c>
      <x:c r="C48" s="9" t="n">
        <x:v>45689.012777777774</x:v>
      </x:c>
      <x:c r="D48" s="9" t="n">
        <x:v>45693.72152777778</x:v>
      </x:c>
      <x:c r="E48" s="1" t="str">
        <x:v>Normal</x:v>
      </x:c>
      <x:c r="F48" s="1" t="str">
        <x:v>WhatsApp</x:v>
      </x:c>
      <x:c r="G48" s="1" t="str">
        <x:v>Delivery</x:v>
      </x:c>
      <x:c r="H48" s="1" t="n">
        <x:v>0</x:v>
      </x:c>
      <x:c r="I48" s="1" t="n">
        <x:v>4</x:v>
      </x:c>
      <x:c r="J48" s="1" t="n">
        <x:f>IF(E48="","",VLOOKUP(E48,'Guide'!$A$7:$C$10,2,FALSE))</x:f>
        <x:v>12</x:v>
      </x:c>
      <x:c r="K48" s="1" t="n">
        <x:f>IF(E48="","",VLOOKUP(E48,'Guide'!$A$7:$C$10,3,FALSE))</x:f>
        <x:v>72</x:v>
      </x:c>
      <x:c r="L48" s="10" t="n">
        <x:f>('Guide'!$B$4-B48)*24</x:f>
        <x:v>3606.9833333333954</x:v>
      </x:c>
      <x:c r="M48" s="10" t="n">
        <x:f>IF(C48="","",ROUND((C48-B48)*24,6))</x:f>
        <x:v>7.29</x:v>
      </x:c>
      <x:c r="N48" s="10" t="n">
        <x:f>IF(D48="","",ROUND((D48-B48)*24,6))</x:f>
        <x:v>120.3</x:v>
      </x:c>
      <x:c r="O48" s="1" t="n">
        <x:f>IF(D48="",1,0)</x:f>
        <x:v>0</x:v>
      </x:c>
      <x:c r="P48" s="1" t="n">
        <x:f>IF(E48="",0,IF(OR(C48&lt;&gt;"",L48&gt;=J48),1,0))</x:f>
        <x:v>1</x:v>
      </x:c>
      <x:c r="Q48" s="1" t="n">
        <x:f>IF(AND(E48&lt;&gt;"",C48&lt;&gt;"",M48&lt;=J48),1,0)</x:f>
        <x:v>1</x:v>
      </x:c>
      <x:c r="R48" s="1" t="n">
        <x:f>P48-Q48</x:f>
        <x:v>0</x:v>
      </x:c>
      <x:c r="S48" s="1" t="n">
        <x:f>IF(E48="",0,IF(OR(D48&lt;&gt;"",L48&gt;=K48),1,0))</x:f>
        <x:v>1</x:v>
      </x:c>
      <x:c r="T48" s="1" t="n">
        <x:f>IF(AND(E48&lt;&gt;"",D48&lt;&gt;"",N48&lt;=K48),1,0)</x:f>
        <x:v>0</x:v>
      </x:c>
      <x:c r="U48" s="1" t="n">
        <x:f>S48-T48</x:f>
        <x:v>1</x:v>
      </x:c>
      <x:c r="V48" s="1" t="n">
        <x:f>IF(I48="",0,1)</x:f>
        <x:v>1</x:v>
      </x:c>
      <x:c r="W48" s="1" t="n">
        <x:f>IF(I48&gt;=4,1,0)</x:f>
        <x:v>1</x:v>
      </x:c>
      <x:c r="X48" s="1" t="n">
        <x:f>1-O48</x:f>
        <x:v>1</x:v>
      </x:c>
      <x:c r="Y48" s="1" t="n">
        <x:f>IF(AND(O48=1,L48&gt;168),1,0)</x:f>
        <x:v>0</x:v>
      </x:c>
    </x:row>
    <x:row r="49">
      <x:c r="A49" s="1" t="str">
        <x:v>T00044</x:v>
      </x:c>
      <x:c r="B49" s="9" t="n">
        <x:v>45837.65347222222</x:v>
      </x:c>
      <x:c r="C49" s="9" t="n">
        <x:v>45837.88722222222</x:v>
      </x:c>
      <x:c r="D49" s="9" t="n">
        <x:v>45838.27972222222</x:v>
      </x:c>
      <x:c r="E49" s="1" t="str">
        <x:v>Normal</x:v>
      </x:c>
      <x:c r="F49" s="1" t="str">
        <x:v>Web chat</x:v>
      </x:c>
      <x:c r="G49" s="1" t="str">
        <x:v>Product information</x:v>
      </x:c>
      <x:c r="H49" s="1" t="n">
        <x:v>0</x:v>
      </x:c>
      <x:c r="I49" s="1"/>
      <x:c r="J49" s="1" t="n">
        <x:f>IF(E49="","",VLOOKUP(E49,'Guide'!$A$7:$C$10,2,FALSE))</x:f>
        <x:v>12</x:v>
      </x:c>
      <x:c r="K49" s="1" t="n">
        <x:f>IF(E49="","",VLOOKUP(E49,'Guide'!$A$7:$C$10,3,FALSE))</x:f>
        <x:v>72</x:v>
      </x:c>
      <x:c r="L49" s="10" t="n">
        <x:f>('Guide'!$B$4-B49)*24</x:f>
        <x:v>32.31666666670935</x:v>
      </x:c>
      <x:c r="M49" s="10" t="n">
        <x:f>IF(C49="","",ROUND((C49-B49)*24,6))</x:f>
        <x:v>5.61</x:v>
      </x:c>
      <x:c r="N49" s="10" t="n">
        <x:f>IF(D49="","",ROUND((D49-B49)*24,6))</x:f>
        <x:v>15.03</x:v>
      </x:c>
      <x:c r="O49" s="1" t="n">
        <x:f>IF(D49="",1,0)</x:f>
        <x:v>0</x:v>
      </x:c>
      <x:c r="P49" s="1" t="n">
        <x:f>IF(E49="",0,IF(OR(C49&lt;&gt;"",L49&gt;=J49),1,0))</x:f>
        <x:v>1</x:v>
      </x:c>
      <x:c r="Q49" s="1" t="n">
        <x:f>IF(AND(E49&lt;&gt;"",C49&lt;&gt;"",M49&lt;=J49),1,0)</x:f>
        <x:v>1</x:v>
      </x:c>
      <x:c r="R49" s="1" t="n">
        <x:f>P49-Q49</x:f>
        <x:v>0</x:v>
      </x:c>
      <x:c r="S49" s="1" t="n">
        <x:f>IF(E49="",0,IF(OR(D49&lt;&gt;"",L49&gt;=K49),1,0))</x:f>
        <x:v>1</x:v>
      </x:c>
      <x:c r="T49" s="1" t="n">
        <x:f>IF(AND(E49&lt;&gt;"",D49&lt;&gt;"",N49&lt;=K49),1,0)</x:f>
        <x:v>1</x:v>
      </x:c>
      <x:c r="U49" s="1" t="n">
        <x:f>S49-T49</x:f>
        <x:v>0</x:v>
      </x:c>
      <x:c r="V49" s="1" t="n">
        <x:f>IF(I49="",0,1)</x:f>
        <x:v>0</x:v>
      </x:c>
      <x:c r="W49" s="1" t="n">
        <x:f>IF(I49&gt;=4,1,0)</x:f>
        <x:v>0</x:v>
      </x:c>
      <x:c r="X49" s="1" t="n">
        <x:f>1-O49</x:f>
        <x:v>1</x:v>
      </x:c>
      <x:c r="Y49" s="1" t="n">
        <x:f>IF(AND(O49=1,L49&gt;168),1,0)</x:f>
        <x:v>0</x:v>
      </x:c>
    </x:row>
    <x:row r="50">
      <x:c r="A50" s="1" t="str">
        <x:v>T00045</x:v>
      </x:c>
      <x:c r="B50" s="9" t="n">
        <x:v>45673.811111111114</x:v>
      </x:c>
      <x:c r="C50" s="9" t="n">
        <x:v>45675.82319444444</x:v>
      </x:c>
      <x:c r="D50" s="9"/>
      <x:c r="E50" s="1" t="str">
        <x:v>Normal</x:v>
      </x:c>
      <x:c r="F50" s="1" t="str">
        <x:v>Email</x:v>
      </x:c>
      <x:c r="G50" s="1" t="str">
        <x:v>Delivery</x:v>
      </x:c>
      <x:c r="H50" s="1" t="n">
        <x:v>0</x:v>
      </x:c>
      <x:c r="I50" s="1"/>
      <x:c r="J50" s="1" t="n">
        <x:f>IF(E50="","",VLOOKUP(E50,'Guide'!$A$7:$C$10,2,FALSE))</x:f>
        <x:v>12</x:v>
      </x:c>
      <x:c r="K50" s="1" t="n">
        <x:f>IF(E50="","",VLOOKUP(E50,'Guide'!$A$7:$C$10,3,FALSE))</x:f>
        <x:v>72</x:v>
      </x:c>
      <x:c r="L50" s="10" t="n">
        <x:f>('Guide'!$B$4-B50)*24</x:f>
        <x:v>3964.5333333332674</x:v>
      </x:c>
      <x:c r="M50" s="10" t="n">
        <x:f>IF(C50="","",ROUND((C50-B50)*24,6))</x:f>
        <x:v>48.29</x:v>
      </x:c>
      <x:c r="N50" s="10" t="str">
        <x:f>IF(D50="","",ROUND((D50-B50)*24,6))</x:f>
      </x:c>
      <x:c r="O50" s="1" t="n">
        <x:f>IF(D50="",1,0)</x:f>
        <x:v>1</x:v>
      </x:c>
      <x:c r="P50" s="1" t="n">
        <x:f>IF(E50="",0,IF(OR(C50&lt;&gt;"",L50&gt;=J50),1,0))</x:f>
        <x:v>1</x:v>
      </x:c>
      <x:c r="Q50" s="1" t="n">
        <x:f>IF(AND(E50&lt;&gt;"",C50&lt;&gt;"",M50&lt;=J50),1,0)</x:f>
        <x:v>0</x:v>
      </x:c>
      <x:c r="R50" s="1" t="n">
        <x:f>P50-Q50</x:f>
        <x:v>1</x:v>
      </x:c>
      <x:c r="S50" s="1" t="n">
        <x:f>IF(E50="",0,IF(OR(D50&lt;&gt;"",L50&gt;=K50),1,0))</x:f>
        <x:v>1</x:v>
      </x:c>
      <x:c r="T50" s="1" t="n">
        <x:f>IF(AND(E50&lt;&gt;"",D50&lt;&gt;"",N50&lt;=K50),1,0)</x:f>
        <x:v>0</x:v>
      </x:c>
      <x:c r="U50" s="1" t="n">
        <x:f>S50-T50</x:f>
        <x:v>1</x:v>
      </x:c>
      <x:c r="V50" s="1" t="n">
        <x:f>IF(I50="",0,1)</x:f>
        <x:v>0</x:v>
      </x:c>
      <x:c r="W50" s="1" t="n">
        <x:f>IF(I50&gt;=4,1,0)</x:f>
        <x:v>0</x:v>
      </x:c>
      <x:c r="X50" s="1" t="n">
        <x:f>1-O50</x:f>
        <x:v>0</x:v>
      </x:c>
      <x:c r="Y50" s="1" t="n">
        <x:f>IF(AND(O50=1,L50&gt;168),1,0)</x:f>
        <x:v>1</x:v>
      </x:c>
    </x:row>
    <x:row r="51">
      <x:c r="A51" s="1" t="str">
        <x:v>T00046</x:v>
      </x:c>
      <x:c r="B51" s="9" t="n">
        <x:v>45837.365277777775</x:v>
      </x:c>
      <x:c r="C51" s="9" t="n">
        <x:v>45837.552777777775</x:v>
      </x:c>
      <x:c r="D51" s="9" t="n">
        <x:v>45837.77361111111</x:v>
      </x:c>
      <x:c r="E51" s="1" t="str">
        <x:v>High</x:v>
      </x:c>
      <x:c r="F51" s="1" t="str">
        <x:v>Email</x:v>
      </x:c>
      <x:c r="G51" s="1" t="str">
        <x:v>Product information</x:v>
      </x:c>
      <x:c r="H51" s="1" t="n">
        <x:v>0</x:v>
      </x:c>
      <x:c r="I51" s="1"/>
      <x:c r="J51" s="1" t="n">
        <x:f>IF(E51="","",VLOOKUP(E51,'Guide'!$A$7:$C$10,2,FALSE))</x:f>
        <x:v>4</x:v>
      </x:c>
      <x:c r="K51" s="1" t="n">
        <x:f>IF(E51="","",VLOOKUP(E51,'Guide'!$A$7:$C$10,3,FALSE))</x:f>
        <x:v>24</x:v>
      </x:c>
      <x:c r="L51" s="10" t="n">
        <x:f>('Guide'!$B$4-B51)*24</x:f>
        <x:v>39.23333333339542</x:v>
      </x:c>
      <x:c r="M51" s="10" t="n">
        <x:f>IF(C51="","",ROUND((C51-B51)*24,6))</x:f>
        <x:v>4.5</x:v>
      </x:c>
      <x:c r="N51" s="10" t="n">
        <x:f>IF(D51="","",ROUND((D51-B51)*24,6))</x:f>
        <x:v>9.8</x:v>
      </x:c>
      <x:c r="O51" s="1" t="n">
        <x:f>IF(D51="",1,0)</x:f>
        <x:v>0</x:v>
      </x:c>
      <x:c r="P51" s="1" t="n">
        <x:f>IF(E51="",0,IF(OR(C51&lt;&gt;"",L51&gt;=J51),1,0))</x:f>
        <x:v>1</x:v>
      </x:c>
      <x:c r="Q51" s="1" t="n">
        <x:f>IF(AND(E51&lt;&gt;"",C51&lt;&gt;"",M51&lt;=J51),1,0)</x:f>
        <x:v>0</x:v>
      </x:c>
      <x:c r="R51" s="1" t="n">
        <x:f>P51-Q51</x:f>
        <x:v>1</x:v>
      </x:c>
      <x:c r="S51" s="1" t="n">
        <x:f>IF(E51="",0,IF(OR(D51&lt;&gt;"",L51&gt;=K51),1,0))</x:f>
        <x:v>1</x:v>
      </x:c>
      <x:c r="T51" s="1" t="n">
        <x:f>IF(AND(E51&lt;&gt;"",D51&lt;&gt;"",N51&lt;=K51),1,0)</x:f>
        <x:v>1</x:v>
      </x:c>
      <x:c r="U51" s="1" t="n">
        <x:f>S51-T51</x:f>
        <x:v>0</x:v>
      </x:c>
      <x:c r="V51" s="1" t="n">
        <x:f>IF(I51="",0,1)</x:f>
        <x:v>0</x:v>
      </x:c>
      <x:c r="W51" s="1" t="n">
        <x:f>IF(I51&gt;=4,1,0)</x:f>
        <x:v>0</x:v>
      </x:c>
      <x:c r="X51" s="1" t="n">
        <x:f>1-O51</x:f>
        <x:v>1</x:v>
      </x:c>
      <x:c r="Y51" s="1" t="n">
        <x:f>IF(AND(O51=1,L51&gt;168),1,0)</x:f>
        <x:v>0</x:v>
      </x:c>
    </x:row>
    <x:row r="52">
      <x:c r="A52" s="1" t="str">
        <x:v>T00047</x:v>
      </x:c>
      <x:c r="B52" s="9" t="n">
        <x:v>45679.43263888889</x:v>
      </x:c>
      <x:c r="C52" s="9" t="n">
        <x:v>45679.44513888889</x:v>
      </x:c>
      <x:c r="D52" s="9" t="n">
        <x:v>45679.56513888889</x:v>
      </x:c>
      <x:c r="E52" s="1" t="str">
        <x:v>Urgent</x:v>
      </x:c>
      <x:c r="F52" s="1" t="str">
        <x:v>Web chat</x:v>
      </x:c>
      <x:c r="G52" s="1" t="str">
        <x:v>Product information</x:v>
      </x:c>
      <x:c r="H52" s="1" t="n">
        <x:v>0</x:v>
      </x:c>
      <x:c r="I52" s="1" t="n">
        <x:v>5</x:v>
      </x:c>
      <x:c r="J52" s="1" t="n">
        <x:f>IF(E52="","",VLOOKUP(E52,'Guide'!$A$7:$C$10,2,FALSE))</x:f>
        <x:v>1</x:v>
      </x:c>
      <x:c r="K52" s="1" t="n">
        <x:f>IF(E52="","",VLOOKUP(E52,'Guide'!$A$7:$C$10,3,FALSE))</x:f>
        <x:v>8</x:v>
      </x:c>
      <x:c r="L52" s="10" t="n">
        <x:f>('Guide'!$B$4-B52)*24</x:f>
        <x:v>3829.6166666666977</x:v>
      </x:c>
      <x:c r="M52" s="10" t="n">
        <x:f>IF(C52="","",ROUND((C52-B52)*24,6))</x:f>
        <x:v>0.3</x:v>
      </x:c>
      <x:c r="N52" s="10" t="n">
        <x:f>IF(D52="","",ROUND((D52-B52)*24,6))</x:f>
        <x:v>3.18</x:v>
      </x:c>
      <x:c r="O52" s="1" t="n">
        <x:f>IF(D52="",1,0)</x:f>
        <x:v>0</x:v>
      </x:c>
      <x:c r="P52" s="1" t="n">
        <x:f>IF(E52="",0,IF(OR(C52&lt;&gt;"",L52&gt;=J52),1,0))</x:f>
        <x:v>1</x:v>
      </x:c>
      <x:c r="Q52" s="1" t="n">
        <x:f>IF(AND(E52&lt;&gt;"",C52&lt;&gt;"",M52&lt;=J52),1,0)</x:f>
        <x:v>1</x:v>
      </x:c>
      <x:c r="R52" s="1" t="n">
        <x:f>P52-Q52</x:f>
        <x:v>0</x:v>
      </x:c>
      <x:c r="S52" s="1" t="n">
        <x:f>IF(E52="",0,IF(OR(D52&lt;&gt;"",L52&gt;=K52),1,0))</x:f>
        <x:v>1</x:v>
      </x:c>
      <x:c r="T52" s="1" t="n">
        <x:f>IF(AND(E52&lt;&gt;"",D52&lt;&gt;"",N52&lt;=K52),1,0)</x:f>
        <x:v>1</x:v>
      </x:c>
      <x:c r="U52" s="1" t="n">
        <x:f>S52-T52</x:f>
        <x:v>0</x:v>
      </x:c>
      <x:c r="V52" s="1" t="n">
        <x:f>IF(I52="",0,1)</x:f>
        <x:v>1</x:v>
      </x:c>
      <x:c r="W52" s="1" t="n">
        <x:f>IF(I52&gt;=4,1,0)</x:f>
        <x:v>1</x:v>
      </x:c>
      <x:c r="X52" s="1" t="n">
        <x:f>1-O52</x:f>
        <x:v>1</x:v>
      </x:c>
      <x:c r="Y52" s="1" t="n">
        <x:f>IF(AND(O52=1,L52&gt;168),1,0)</x:f>
        <x:v>0</x:v>
      </x:c>
    </x:row>
    <x:row r="53">
      <x:c r="A53" s="1" t="str">
        <x:v>T00048</x:v>
      </x:c>
      <x:c r="B53" s="9" t="n">
        <x:v>45741.311111111114</x:v>
      </x:c>
      <x:c r="C53" s="9" t="n">
        <x:v>45741.51819444444</x:v>
      </x:c>
      <x:c r="D53" s="9" t="n">
        <x:v>45742.61986111111</x:v>
      </x:c>
      <x:c r="E53" s="1" t="str">
        <x:v>Normal</x:v>
      </x:c>
      <x:c r="F53" s="1" t="str">
        <x:v>Email</x:v>
      </x:c>
      <x:c r="G53" s="1" t="str">
        <x:v>Product information</x:v>
      </x:c>
      <x:c r="H53" s="1" t="n">
        <x:v>0</x:v>
      </x:c>
      <x:c r="I53" s="1" t="n">
        <x:v>5</x:v>
      </x:c>
      <x:c r="J53" s="1" t="n">
        <x:f>IF(E53="","",VLOOKUP(E53,'Guide'!$A$7:$C$10,2,FALSE))</x:f>
        <x:v>12</x:v>
      </x:c>
      <x:c r="K53" s="1" t="n">
        <x:f>IF(E53="","",VLOOKUP(E53,'Guide'!$A$7:$C$10,3,FALSE))</x:f>
        <x:v>72</x:v>
      </x:c>
      <x:c r="L53" s="10" t="n">
        <x:f>('Guide'!$B$4-B53)*24</x:f>
        <x:v>2344.5333333332674</x:v>
      </x:c>
      <x:c r="M53" s="10" t="n">
        <x:f>IF(C53="","",ROUND((C53-B53)*24,6))</x:f>
        <x:v>4.97</x:v>
      </x:c>
      <x:c r="N53" s="10" t="n">
        <x:f>IF(D53="","",ROUND((D53-B53)*24,6))</x:f>
        <x:v>31.41</x:v>
      </x:c>
      <x:c r="O53" s="1" t="n">
        <x:f>IF(D53="",1,0)</x:f>
        <x:v>0</x:v>
      </x:c>
      <x:c r="P53" s="1" t="n">
        <x:f>IF(E53="",0,IF(OR(C53&lt;&gt;"",L53&gt;=J53),1,0))</x:f>
        <x:v>1</x:v>
      </x:c>
      <x:c r="Q53" s="1" t="n">
        <x:f>IF(AND(E53&lt;&gt;"",C53&lt;&gt;"",M53&lt;=J53),1,0)</x:f>
        <x:v>1</x:v>
      </x:c>
      <x:c r="R53" s="1" t="n">
        <x:f>P53-Q53</x:f>
        <x:v>0</x:v>
      </x:c>
      <x:c r="S53" s="1" t="n">
        <x:f>IF(E53="",0,IF(OR(D53&lt;&gt;"",L53&gt;=K53),1,0))</x:f>
        <x:v>1</x:v>
      </x:c>
      <x:c r="T53" s="1" t="n">
        <x:f>IF(AND(E53&lt;&gt;"",D53&lt;&gt;"",N53&lt;=K53),1,0)</x:f>
        <x:v>1</x:v>
      </x:c>
      <x:c r="U53" s="1" t="n">
        <x:f>S53-T53</x:f>
        <x:v>0</x:v>
      </x:c>
      <x:c r="V53" s="1" t="n">
        <x:f>IF(I53="",0,1)</x:f>
        <x:v>1</x:v>
      </x:c>
      <x:c r="W53" s="1" t="n">
        <x:f>IF(I53&gt;=4,1,0)</x:f>
        <x:v>1</x:v>
      </x:c>
      <x:c r="X53" s="1" t="n">
        <x:f>1-O53</x:f>
        <x:v>1</x:v>
      </x:c>
      <x:c r="Y53" s="1" t="n">
        <x:f>IF(AND(O53=1,L53&gt;168),1,0)</x:f>
        <x:v>0</x:v>
      </x:c>
    </x:row>
    <x:row r="54">
      <x:c r="A54" s="1" t="str">
        <x:v>T00049</x:v>
      </x:c>
      <x:c r="B54" s="9" t="n">
        <x:v>45663.947916666664</x:v>
      </x:c>
      <x:c r="C54" s="9" t="n">
        <x:v>45664.64083333333</x:v>
      </x:c>
      <x:c r="D54" s="9" t="n">
        <x:v>45664.77208333334</x:v>
      </x:c>
      <x:c r="E54" s="1" t="str">
        <x:v>Normal</x:v>
      </x:c>
      <x:c r="F54" s="1" t="str">
        <x:v>Email</x:v>
      </x:c>
      <x:c r="G54" s="1" t="str">
        <x:v>Account access</x:v>
      </x:c>
      <x:c r="H54" s="1" t="n">
        <x:v>0</x:v>
      </x:c>
      <x:c r="I54" s="1" t="n">
        <x:v>3</x:v>
      </x:c>
      <x:c r="J54" s="1" t="n">
        <x:f>IF(E54="","",VLOOKUP(E54,'Guide'!$A$7:$C$10,2,FALSE))</x:f>
        <x:v>12</x:v>
      </x:c>
      <x:c r="K54" s="1" t="n">
        <x:f>IF(E54="","",VLOOKUP(E54,'Guide'!$A$7:$C$10,3,FALSE))</x:f>
        <x:v>72</x:v>
      </x:c>
      <x:c r="L54" s="10" t="n">
        <x:f>('Guide'!$B$4-B54)*24</x:f>
        <x:v>4201.250000000058</x:v>
      </x:c>
      <x:c r="M54" s="10" t="n">
        <x:f>IF(C54="","",ROUND((C54-B54)*24,6))</x:f>
        <x:v>16.63</x:v>
      </x:c>
      <x:c r="N54" s="10" t="n">
        <x:f>IF(D54="","",ROUND((D54-B54)*24,6))</x:f>
        <x:v>19.78</x:v>
      </x:c>
      <x:c r="O54" s="1" t="n">
        <x:f>IF(D54="",1,0)</x:f>
        <x:v>0</x:v>
      </x:c>
      <x:c r="P54" s="1" t="n">
        <x:f>IF(E54="",0,IF(OR(C54&lt;&gt;"",L54&gt;=J54),1,0))</x:f>
        <x:v>1</x:v>
      </x:c>
      <x:c r="Q54" s="1" t="n">
        <x:f>IF(AND(E54&lt;&gt;"",C54&lt;&gt;"",M54&lt;=J54),1,0)</x:f>
        <x:v>0</x:v>
      </x:c>
      <x:c r="R54" s="1" t="n">
        <x:f>P54-Q54</x:f>
        <x:v>1</x:v>
      </x:c>
      <x:c r="S54" s="1" t="n">
        <x:f>IF(E54="",0,IF(OR(D54&lt;&gt;"",L54&gt;=K54),1,0))</x:f>
        <x:v>1</x:v>
      </x:c>
      <x:c r="T54" s="1" t="n">
        <x:f>IF(AND(E54&lt;&gt;"",D54&lt;&gt;"",N54&lt;=K54),1,0)</x:f>
        <x:v>1</x:v>
      </x:c>
      <x:c r="U54" s="1" t="n">
        <x:f>S54-T54</x:f>
        <x:v>0</x:v>
      </x:c>
      <x:c r="V54" s="1" t="n">
        <x:f>IF(I54="",0,1)</x:f>
        <x:v>1</x:v>
      </x:c>
      <x:c r="W54" s="1" t="n">
        <x:f>IF(I54&gt;=4,1,0)</x:f>
        <x:v>0</x:v>
      </x:c>
      <x:c r="X54" s="1" t="n">
        <x:f>1-O54</x:f>
        <x:v>1</x:v>
      </x:c>
      <x:c r="Y54" s="1" t="n">
        <x:f>IF(AND(O54=1,L54&gt;168),1,0)</x:f>
        <x:v>0</x:v>
      </x:c>
    </x:row>
    <x:row r="55">
      <x:c r="A55" s="1" t="str">
        <x:v>T00050</x:v>
      </x:c>
      <x:c r="B55" s="9" t="n">
        <x:v>45784.40138888889</x:v>
      </x:c>
      <x:c r="C55" s="9" t="n">
        <x:v>45784.994305555556</x:v>
      </x:c>
      <x:c r="D55" s="9" t="n">
        <x:v>45788.57638888889</x:v>
      </x:c>
      <x:c r="E55" s="1" t="str">
        <x:v>Normal</x:v>
      </x:c>
      <x:c r="F55" s="1" t="str">
        <x:v>Email</x:v>
      </x:c>
      <x:c r="G55" s="1" t="str">
        <x:v>Product information</x:v>
      </x:c>
      <x:c r="H55" s="1" t="n">
        <x:v>0</x:v>
      </x:c>
      <x:c r="I55" s="1"/>
      <x:c r="J55" s="1" t="n">
        <x:f>IF(E55="","",VLOOKUP(E55,'Guide'!$A$7:$C$10,2,FALSE))</x:f>
        <x:v>12</x:v>
      </x:c>
      <x:c r="K55" s="1" t="n">
        <x:f>IF(E55="","",VLOOKUP(E55,'Guide'!$A$7:$C$10,3,FALSE))</x:f>
        <x:v>72</x:v>
      </x:c>
      <x:c r="L55" s="10" t="n">
        <x:f>('Guide'!$B$4-B55)*24</x:f>
        <x:v>1310.3666666666977</x:v>
      </x:c>
      <x:c r="M55" s="10" t="n">
        <x:f>IF(C55="","",ROUND((C55-B55)*24,6))</x:f>
        <x:v>14.23</x:v>
      </x:c>
      <x:c r="N55" s="10" t="n">
        <x:f>IF(D55="","",ROUND((D55-B55)*24,6))</x:f>
        <x:v>100.2</x:v>
      </x:c>
      <x:c r="O55" s="1" t="n">
        <x:f>IF(D55="",1,0)</x:f>
        <x:v>0</x:v>
      </x:c>
      <x:c r="P55" s="1" t="n">
        <x:f>IF(E55="",0,IF(OR(C55&lt;&gt;"",L55&gt;=J55),1,0))</x:f>
        <x:v>1</x:v>
      </x:c>
      <x:c r="Q55" s="1" t="n">
        <x:f>IF(AND(E55&lt;&gt;"",C55&lt;&gt;"",M55&lt;=J55),1,0)</x:f>
        <x:v>0</x:v>
      </x:c>
      <x:c r="R55" s="1" t="n">
        <x:f>P55-Q55</x:f>
        <x:v>1</x:v>
      </x:c>
      <x:c r="S55" s="1" t="n">
        <x:f>IF(E55="",0,IF(OR(D55&lt;&gt;"",L55&gt;=K55),1,0))</x:f>
        <x:v>1</x:v>
      </x:c>
      <x:c r="T55" s="1" t="n">
        <x:f>IF(AND(E55&lt;&gt;"",D55&lt;&gt;"",N55&lt;=K55),1,0)</x:f>
        <x:v>0</x:v>
      </x:c>
      <x:c r="U55" s="1" t="n">
        <x:f>S55-T55</x:f>
        <x:v>1</x:v>
      </x:c>
      <x:c r="V55" s="1" t="n">
        <x:f>IF(I55="",0,1)</x:f>
        <x:v>0</x:v>
      </x:c>
      <x:c r="W55" s="1" t="n">
        <x:f>IF(I55&gt;=4,1,0)</x:f>
        <x:v>0</x:v>
      </x:c>
      <x:c r="X55" s="1" t="n">
        <x:f>1-O55</x:f>
        <x:v>1</x:v>
      </x:c>
      <x:c r="Y55" s="1" t="n">
        <x:f>IF(AND(O55=1,L55&gt;168),1,0)</x:f>
        <x:v>0</x:v>
      </x:c>
    </x:row>
    <x:row r="56">
      <x:c r="A56" s="1" t="str">
        <x:v>T00051</x:v>
      </x:c>
      <x:c r="B56" s="9" t="n">
        <x:v>45813.69513888889</x:v>
      </x:c>
      <x:c r="C56" s="9" t="n">
        <x:v>45814.75513888889</x:v>
      </x:c>
      <x:c r="D56" s="9" t="n">
        <x:v>45814.83763888889</x:v>
      </x:c>
      <x:c r="E56" s="1" t="str">
        <x:v>Low</x:v>
      </x:c>
      <x:c r="F56" s="1" t="str">
        <x:v>Email</x:v>
      </x:c>
      <x:c r="G56" s="1" t="str">
        <x:v>Billing</x:v>
      </x:c>
      <x:c r="H56" s="1" t="n">
        <x:v>1</x:v>
      </x:c>
      <x:c r="I56" s="1"/>
      <x:c r="J56" s="1" t="n">
        <x:f>IF(E56="","",VLOOKUP(E56,'Guide'!$A$7:$C$10,2,FALSE))</x:f>
        <x:v>24</x:v>
      </x:c>
      <x:c r="K56" s="1" t="n">
        <x:f>IF(E56="","",VLOOKUP(E56,'Guide'!$A$7:$C$10,3,FALSE))</x:f>
        <x:v>120</x:v>
      </x:c>
      <x:c r="L56" s="10" t="n">
        <x:f>('Guide'!$B$4-B56)*24</x:f>
        <x:v>607.3166666665929</x:v>
      </x:c>
      <x:c r="M56" s="10" t="n">
        <x:f>IF(C56="","",ROUND((C56-B56)*24,6))</x:f>
        <x:v>25.44</x:v>
      </x:c>
      <x:c r="N56" s="10" t="n">
        <x:f>IF(D56="","",ROUND((D56-B56)*24,6))</x:f>
        <x:v>27.42</x:v>
      </x:c>
      <x:c r="O56" s="1" t="n">
        <x:f>IF(D56="",1,0)</x:f>
        <x:v>0</x:v>
      </x:c>
      <x:c r="P56" s="1" t="n">
        <x:f>IF(E56="",0,IF(OR(C56&lt;&gt;"",L56&gt;=J56),1,0))</x:f>
        <x:v>1</x:v>
      </x:c>
      <x:c r="Q56" s="1" t="n">
        <x:f>IF(AND(E56&lt;&gt;"",C56&lt;&gt;"",M56&lt;=J56),1,0)</x:f>
        <x:v>0</x:v>
      </x:c>
      <x:c r="R56" s="1" t="n">
        <x:f>P56-Q56</x:f>
        <x:v>1</x:v>
      </x:c>
      <x:c r="S56" s="1" t="n">
        <x:f>IF(E56="",0,IF(OR(D56&lt;&gt;"",L56&gt;=K56),1,0))</x:f>
        <x:v>1</x:v>
      </x:c>
      <x:c r="T56" s="1" t="n">
        <x:f>IF(AND(E56&lt;&gt;"",D56&lt;&gt;"",N56&lt;=K56),1,0)</x:f>
        <x:v>1</x:v>
      </x:c>
      <x:c r="U56" s="1" t="n">
        <x:f>S56-T56</x:f>
        <x:v>0</x:v>
      </x:c>
      <x:c r="V56" s="1" t="n">
        <x:f>IF(I56="",0,1)</x:f>
        <x:v>0</x:v>
      </x:c>
      <x:c r="W56" s="1" t="n">
        <x:f>IF(I56&gt;=4,1,0)</x:f>
        <x:v>0</x:v>
      </x:c>
      <x:c r="X56" s="1" t="n">
        <x:f>1-O56</x:f>
        <x:v>1</x:v>
      </x:c>
      <x:c r="Y56" s="1" t="n">
        <x:f>IF(AND(O56=1,L56&gt;168),1,0)</x:f>
        <x:v>0</x:v>
      </x:c>
    </x:row>
    <x:row r="57">
      <x:c r="A57" s="1" t="str">
        <x:v>T00052</x:v>
      </x:c>
      <x:c r="B57" s="9" t="n">
        <x:v>45795.96666666667</x:v>
      </x:c>
      <x:c r="C57" s="9" t="n">
        <x:v>45796.67166666667</x:v>
      </x:c>
      <x:c r="D57" s="9" t="n">
        <x:v>45797.06416666666</x:v>
      </x:c>
      <x:c r="E57" s="1" t="str">
        <x:v>Normal</x:v>
      </x:c>
      <x:c r="F57" s="1" t="str">
        <x:v>Email</x:v>
      </x:c>
      <x:c r="G57" s="1" t="str">
        <x:v>Delivery</x:v>
      </x:c>
      <x:c r="H57" s="1" t="n">
        <x:v>0</x:v>
      </x:c>
      <x:c r="I57" s="1"/>
      <x:c r="J57" s="1" t="n">
        <x:f>IF(E57="","",VLOOKUP(E57,'Guide'!$A$7:$C$10,2,FALSE))</x:f>
        <x:v>12</x:v>
      </x:c>
      <x:c r="K57" s="1" t="n">
        <x:f>IF(E57="","",VLOOKUP(E57,'Guide'!$A$7:$C$10,3,FALSE))</x:f>
        <x:v>72</x:v>
      </x:c>
      <x:c r="L57" s="10" t="n">
        <x:f>('Guide'!$B$4-B57)*24</x:f>
        <x:v>1032.7999999999884</x:v>
      </x:c>
      <x:c r="M57" s="10" t="n">
        <x:f>IF(C57="","",ROUND((C57-B57)*24,6))</x:f>
        <x:v>16.92</x:v>
      </x:c>
      <x:c r="N57" s="10" t="n">
        <x:f>IF(D57="","",ROUND((D57-B57)*24,6))</x:f>
        <x:v>26.34</x:v>
      </x:c>
      <x:c r="O57" s="1" t="n">
        <x:f>IF(D57="",1,0)</x:f>
        <x:v>0</x:v>
      </x:c>
      <x:c r="P57" s="1" t="n">
        <x:f>IF(E57="",0,IF(OR(C57&lt;&gt;"",L57&gt;=J57),1,0))</x:f>
        <x:v>1</x:v>
      </x:c>
      <x:c r="Q57" s="1" t="n">
        <x:f>IF(AND(E57&lt;&gt;"",C57&lt;&gt;"",M57&lt;=J57),1,0)</x:f>
        <x:v>0</x:v>
      </x:c>
      <x:c r="R57" s="1" t="n">
        <x:f>P57-Q57</x:f>
        <x:v>1</x:v>
      </x:c>
      <x:c r="S57" s="1" t="n">
        <x:f>IF(E57="",0,IF(OR(D57&lt;&gt;"",L57&gt;=K57),1,0))</x:f>
        <x:v>1</x:v>
      </x:c>
      <x:c r="T57" s="1" t="n">
        <x:f>IF(AND(E57&lt;&gt;"",D57&lt;&gt;"",N57&lt;=K57),1,0)</x:f>
        <x:v>1</x:v>
      </x:c>
      <x:c r="U57" s="1" t="n">
        <x:f>S57-T57</x:f>
        <x:v>0</x:v>
      </x:c>
      <x:c r="V57" s="1" t="n">
        <x:f>IF(I57="",0,1)</x:f>
        <x:v>0</x:v>
      </x:c>
      <x:c r="W57" s="1" t="n">
        <x:f>IF(I57&gt;=4,1,0)</x:f>
        <x:v>0</x:v>
      </x:c>
      <x:c r="X57" s="1" t="n">
        <x:f>1-O57</x:f>
        <x:v>1</x:v>
      </x:c>
      <x:c r="Y57" s="1" t="n">
        <x:f>IF(AND(O57=1,L57&gt;168),1,0)</x:f>
        <x:v>0</x:v>
      </x:c>
    </x:row>
    <x:row r="58">
      <x:c r="A58" s="1" t="str">
        <x:v>T00053</x:v>
      </x:c>
      <x:c r="B58" s="9" t="n">
        <x:v>45822.84305555555</x:v>
      </x:c>
      <x:c r="C58" s="9" t="n">
        <x:v>45823.19472222222</x:v>
      </x:c>
      <x:c r="D58" s="9" t="n">
        <x:v>45825.23388888889</x:v>
      </x:c>
      <x:c r="E58" s="1" t="str">
        <x:v>Normal</x:v>
      </x:c>
      <x:c r="F58" s="1" t="str">
        <x:v>Web chat</x:v>
      </x:c>
      <x:c r="G58" s="1" t="str">
        <x:v>Delivery</x:v>
      </x:c>
      <x:c r="H58" s="1" t="n">
        <x:v>0</x:v>
      </x:c>
      <x:c r="I58" s="1" t="n">
        <x:v>5</x:v>
      </x:c>
      <x:c r="J58" s="1" t="n">
        <x:f>IF(E58="","",VLOOKUP(E58,'Guide'!$A$7:$C$10,2,FALSE))</x:f>
        <x:v>12</x:v>
      </x:c>
      <x:c r="K58" s="1" t="n">
        <x:f>IF(E58="","",VLOOKUP(E58,'Guide'!$A$7:$C$10,3,FALSE))</x:f>
        <x:v>72</x:v>
      </x:c>
      <x:c r="L58" s="10" t="n">
        <x:f>('Guide'!$B$4-B58)*24</x:f>
        <x:v>387.766666666721</x:v>
      </x:c>
      <x:c r="M58" s="10" t="n">
        <x:f>IF(C58="","",ROUND((C58-B58)*24,6))</x:f>
        <x:v>8.44</x:v>
      </x:c>
      <x:c r="N58" s="10" t="n">
        <x:f>IF(D58="","",ROUND((D58-B58)*24,6))</x:f>
        <x:v>57.38</x:v>
      </x:c>
      <x:c r="O58" s="1" t="n">
        <x:f>IF(D58="",1,0)</x:f>
        <x:v>0</x:v>
      </x:c>
      <x:c r="P58" s="1" t="n">
        <x:f>IF(E58="",0,IF(OR(C58&lt;&gt;"",L58&gt;=J58),1,0))</x:f>
        <x:v>1</x:v>
      </x:c>
      <x:c r="Q58" s="1" t="n">
        <x:f>IF(AND(E58&lt;&gt;"",C58&lt;&gt;"",M58&lt;=J58),1,0)</x:f>
        <x:v>1</x:v>
      </x:c>
      <x:c r="R58" s="1" t="n">
        <x:f>P58-Q58</x:f>
        <x:v>0</x:v>
      </x:c>
      <x:c r="S58" s="1" t="n">
        <x:f>IF(E58="",0,IF(OR(D58&lt;&gt;"",L58&gt;=K58),1,0))</x:f>
        <x:v>1</x:v>
      </x:c>
      <x:c r="T58" s="1" t="n">
        <x:f>IF(AND(E58&lt;&gt;"",D58&lt;&gt;"",N58&lt;=K58),1,0)</x:f>
        <x:v>1</x:v>
      </x:c>
      <x:c r="U58" s="1" t="n">
        <x:f>S58-T58</x:f>
        <x:v>0</x:v>
      </x:c>
      <x:c r="V58" s="1" t="n">
        <x:f>IF(I58="",0,1)</x:f>
        <x:v>1</x:v>
      </x:c>
      <x:c r="W58" s="1" t="n">
        <x:f>IF(I58&gt;=4,1,0)</x:f>
        <x:v>1</x:v>
      </x:c>
      <x:c r="X58" s="1" t="n">
        <x:f>1-O58</x:f>
        <x:v>1</x:v>
      </x:c>
      <x:c r="Y58" s="1" t="n">
        <x:f>IF(AND(O58=1,L58&gt;168),1,0)</x:f>
        <x:v>0</x:v>
      </x:c>
    </x:row>
    <x:row r="59">
      <x:c r="A59" s="1" t="str">
        <x:v>T00054</x:v>
      </x:c>
      <x:c r="B59" s="9" t="n">
        <x:v>45792.933333333334</x:v>
      </x:c>
      <x:c r="C59" s="9" t="n">
        <x:v>45793.808333333334</x:v>
      </x:c>
      <x:c r="D59" s="9" t="n">
        <x:v>45796.66916666667</x:v>
      </x:c>
      <x:c r="E59" s="1" t="str">
        <x:v>Normal</x:v>
      </x:c>
      <x:c r="F59" s="1" t="str">
        <x:v>Email</x:v>
      </x:c>
      <x:c r="G59" s="1" t="str">
        <x:v>Billing</x:v>
      </x:c>
      <x:c r="H59" s="1" t="n">
        <x:v>0</x:v>
      </x:c>
      <x:c r="I59" s="1"/>
      <x:c r="J59" s="1" t="n">
        <x:f>IF(E59="","",VLOOKUP(E59,'Guide'!$A$7:$C$10,2,FALSE))</x:f>
        <x:v>12</x:v>
      </x:c>
      <x:c r="K59" s="1" t="n">
        <x:f>IF(E59="","",VLOOKUP(E59,'Guide'!$A$7:$C$10,3,FALSE))</x:f>
        <x:v>72</x:v>
      </x:c>
      <x:c r="L59" s="10" t="n">
        <x:f>('Guide'!$B$4-B59)*24</x:f>
        <x:v>1105.5999999999767</x:v>
      </x:c>
      <x:c r="M59" s="10" t="n">
        <x:f>IF(C59="","",ROUND((C59-B59)*24,6))</x:f>
        <x:v>21</x:v>
      </x:c>
      <x:c r="N59" s="10" t="n">
        <x:f>IF(D59="","",ROUND((D59-B59)*24,6))</x:f>
        <x:v>89.66</x:v>
      </x:c>
      <x:c r="O59" s="1" t="n">
        <x:f>IF(D59="",1,0)</x:f>
        <x:v>0</x:v>
      </x:c>
      <x:c r="P59" s="1" t="n">
        <x:f>IF(E59="",0,IF(OR(C59&lt;&gt;"",L59&gt;=J59),1,0))</x:f>
        <x:v>1</x:v>
      </x:c>
      <x:c r="Q59" s="1" t="n">
        <x:f>IF(AND(E59&lt;&gt;"",C59&lt;&gt;"",M59&lt;=J59),1,0)</x:f>
        <x:v>0</x:v>
      </x:c>
      <x:c r="R59" s="1" t="n">
        <x:f>P59-Q59</x:f>
        <x:v>1</x:v>
      </x:c>
      <x:c r="S59" s="1" t="n">
        <x:f>IF(E59="",0,IF(OR(D59&lt;&gt;"",L59&gt;=K59),1,0))</x:f>
        <x:v>1</x:v>
      </x:c>
      <x:c r="T59" s="1" t="n">
        <x:f>IF(AND(E59&lt;&gt;"",D59&lt;&gt;"",N59&lt;=K59),1,0)</x:f>
        <x:v>0</x:v>
      </x:c>
      <x:c r="U59" s="1" t="n">
        <x:f>S59-T59</x:f>
        <x:v>1</x:v>
      </x:c>
      <x:c r="V59" s="1" t="n">
        <x:f>IF(I59="",0,1)</x:f>
        <x:v>0</x:v>
      </x:c>
      <x:c r="W59" s="1" t="n">
        <x:f>IF(I59&gt;=4,1,0)</x:f>
        <x:v>0</x:v>
      </x:c>
      <x:c r="X59" s="1" t="n">
        <x:f>1-O59</x:f>
        <x:v>1</x:v>
      </x:c>
      <x:c r="Y59" s="1" t="n">
        <x:f>IF(AND(O59=1,L59&gt;168),1,0)</x:f>
        <x:v>0</x:v>
      </x:c>
    </x:row>
    <x:row r="60">
      <x:c r="A60" s="1" t="str">
        <x:v>T00055</x:v>
      </x:c>
      <x:c r="B60" s="9" t="n">
        <x:v>45737.80347222222</x:v>
      </x:c>
      <x:c r="C60" s="9" t="n">
        <x:v>45738.58513888889</x:v>
      </x:c>
      <x:c r="D60" s="9" t="n">
        <x:v>45740.07013888889</x:v>
      </x:c>
      <x:c r="E60" s="1" t="str">
        <x:v>Normal</x:v>
      </x:c>
      <x:c r="F60" s="1" t="str">
        <x:v>Email</x:v>
      </x:c>
      <x:c r="G60" s="1" t="str">
        <x:v>Delivery</x:v>
      </x:c>
      <x:c r="H60" s="1" t="n">
        <x:v>0</x:v>
      </x:c>
      <x:c r="I60" s="1"/>
      <x:c r="J60" s="1" t="n">
        <x:f>IF(E60="","",VLOOKUP(E60,'Guide'!$A$7:$C$10,2,FALSE))</x:f>
        <x:v>12</x:v>
      </x:c>
      <x:c r="K60" s="1" t="n">
        <x:f>IF(E60="","",VLOOKUP(E60,'Guide'!$A$7:$C$10,3,FALSE))</x:f>
        <x:v>72</x:v>
      </x:c>
      <x:c r="L60" s="10" t="n">
        <x:f>('Guide'!$B$4-B60)*24</x:f>
        <x:v>2428.7166666666744</x:v>
      </x:c>
      <x:c r="M60" s="10" t="n">
        <x:f>IF(C60="","",ROUND((C60-B60)*24,6))</x:f>
        <x:v>18.76</x:v>
      </x:c>
      <x:c r="N60" s="10" t="n">
        <x:f>IF(D60="","",ROUND((D60-B60)*24,6))</x:f>
        <x:v>54.4</x:v>
      </x:c>
      <x:c r="O60" s="1" t="n">
        <x:f>IF(D60="",1,0)</x:f>
        <x:v>0</x:v>
      </x:c>
      <x:c r="P60" s="1" t="n">
        <x:f>IF(E60="",0,IF(OR(C60&lt;&gt;"",L60&gt;=J60),1,0))</x:f>
        <x:v>1</x:v>
      </x:c>
      <x:c r="Q60" s="1" t="n">
        <x:f>IF(AND(E60&lt;&gt;"",C60&lt;&gt;"",M60&lt;=J60),1,0)</x:f>
        <x:v>0</x:v>
      </x:c>
      <x:c r="R60" s="1" t="n">
        <x:f>P60-Q60</x:f>
        <x:v>1</x:v>
      </x:c>
      <x:c r="S60" s="1" t="n">
        <x:f>IF(E60="",0,IF(OR(D60&lt;&gt;"",L60&gt;=K60),1,0))</x:f>
        <x:v>1</x:v>
      </x:c>
      <x:c r="T60" s="1" t="n">
        <x:f>IF(AND(E60&lt;&gt;"",D60&lt;&gt;"",N60&lt;=K60),1,0)</x:f>
        <x:v>1</x:v>
      </x:c>
      <x:c r="U60" s="1" t="n">
        <x:f>S60-T60</x:f>
        <x:v>0</x:v>
      </x:c>
      <x:c r="V60" s="1" t="n">
        <x:f>IF(I60="",0,1)</x:f>
        <x:v>0</x:v>
      </x:c>
      <x:c r="W60" s="1" t="n">
        <x:f>IF(I60&gt;=4,1,0)</x:f>
        <x:v>0</x:v>
      </x:c>
      <x:c r="X60" s="1" t="n">
        <x:f>1-O60</x:f>
        <x:v>1</x:v>
      </x:c>
      <x:c r="Y60" s="1" t="n">
        <x:f>IF(AND(O60=1,L60&gt;168),1,0)</x:f>
        <x:v>0</x:v>
      </x:c>
    </x:row>
    <x:row r="61">
      <x:c r="A61" s="1" t="str">
        <x:v>T00056</x:v>
      </x:c>
      <x:c r="B61" s="9" t="n">
        <x:v>45703.285416666666</x:v>
      </x:c>
      <x:c r="C61" s="9" t="n">
        <x:v>45703.92833333334</x:v>
      </x:c>
      <x:c r="D61" s="9" t="n">
        <x:v>45703.9325</x:v>
      </x:c>
      <x:c r="E61" s="1" t="str">
        <x:v>High</x:v>
      </x:c>
      <x:c r="F61" s="1" t="str">
        <x:v>Email</x:v>
      </x:c>
      <x:c r="G61" s="1" t="str">
        <x:v>Delivery</x:v>
      </x:c>
      <x:c r="H61" s="1" t="n">
        <x:v>0</x:v>
      </x:c>
      <x:c r="I61" s="1"/>
      <x:c r="J61" s="1" t="n">
        <x:f>IF(E61="","",VLOOKUP(E61,'Guide'!$A$7:$C$10,2,FALSE))</x:f>
        <x:v>4</x:v>
      </x:c>
      <x:c r="K61" s="1" t="n">
        <x:f>IF(E61="","",VLOOKUP(E61,'Guide'!$A$7:$C$10,3,FALSE))</x:f>
        <x:v>24</x:v>
      </x:c>
      <x:c r="L61" s="10" t="n">
        <x:f>('Guide'!$B$4-B61)*24</x:f>
        <x:v>3257.1500000000233</x:v>
      </x:c>
      <x:c r="M61" s="10" t="n">
        <x:f>IF(C61="","",ROUND((C61-B61)*24,6))</x:f>
        <x:v>15.43</x:v>
      </x:c>
      <x:c r="N61" s="10" t="n">
        <x:f>IF(D61="","",ROUND((D61-B61)*24,6))</x:f>
        <x:v>15.53</x:v>
      </x:c>
      <x:c r="O61" s="1" t="n">
        <x:f>IF(D61="",1,0)</x:f>
        <x:v>0</x:v>
      </x:c>
      <x:c r="P61" s="1" t="n">
        <x:f>IF(E61="",0,IF(OR(C61&lt;&gt;"",L61&gt;=J61),1,0))</x:f>
        <x:v>1</x:v>
      </x:c>
      <x:c r="Q61" s="1" t="n">
        <x:f>IF(AND(E61&lt;&gt;"",C61&lt;&gt;"",M61&lt;=J61),1,0)</x:f>
        <x:v>0</x:v>
      </x:c>
      <x:c r="R61" s="1" t="n">
        <x:f>P61-Q61</x:f>
        <x:v>1</x:v>
      </x:c>
      <x:c r="S61" s="1" t="n">
        <x:f>IF(E61="",0,IF(OR(D61&lt;&gt;"",L61&gt;=K61),1,0))</x:f>
        <x:v>1</x:v>
      </x:c>
      <x:c r="T61" s="1" t="n">
        <x:f>IF(AND(E61&lt;&gt;"",D61&lt;&gt;"",N61&lt;=K61),1,0)</x:f>
        <x:v>1</x:v>
      </x:c>
      <x:c r="U61" s="1" t="n">
        <x:f>S61-T61</x:f>
        <x:v>0</x:v>
      </x:c>
      <x:c r="V61" s="1" t="n">
        <x:f>IF(I61="",0,1)</x:f>
        <x:v>0</x:v>
      </x:c>
      <x:c r="W61" s="1" t="n">
        <x:f>IF(I61&gt;=4,1,0)</x:f>
        <x:v>0</x:v>
      </x:c>
      <x:c r="X61" s="1" t="n">
        <x:f>1-O61</x:f>
        <x:v>1</x:v>
      </x:c>
      <x:c r="Y61" s="1" t="n">
        <x:f>IF(AND(O61=1,L61&gt;168),1,0)</x:f>
        <x:v>0</x:v>
      </x:c>
    </x:row>
    <x:row r="62">
      <x:c r="A62" s="1" t="str">
        <x:v>T00057</x:v>
      </x:c>
      <x:c r="B62" s="9" t="n">
        <x:v>45819.6625</x:v>
      </x:c>
      <x:c r="C62" s="9" t="n">
        <x:v>45820.112916666665</x:v>
      </x:c>
      <x:c r="D62" s="9"/>
      <x:c r="E62" s="1" t="str">
        <x:v>Normal</x:v>
      </x:c>
      <x:c r="F62" s="1" t="str">
        <x:v>Email</x:v>
      </x:c>
      <x:c r="G62" s="1" t="str">
        <x:v>Delivery</x:v>
      </x:c>
      <x:c r="H62" s="1" t="n">
        <x:v>0</x:v>
      </x:c>
      <x:c r="I62" s="1"/>
      <x:c r="J62" s="1" t="n">
        <x:f>IF(E62="","",VLOOKUP(E62,'Guide'!$A$7:$C$10,2,FALSE))</x:f>
        <x:v>12</x:v>
      </x:c>
      <x:c r="K62" s="1" t="n">
        <x:f>IF(E62="","",VLOOKUP(E62,'Guide'!$A$7:$C$10,3,FALSE))</x:f>
        <x:v>72</x:v>
      </x:c>
      <x:c r="L62" s="10" t="n">
        <x:f>('Guide'!$B$4-B62)*24</x:f>
        <x:v>464.1000000000349</x:v>
      </x:c>
      <x:c r="M62" s="10" t="n">
        <x:f>IF(C62="","",ROUND((C62-B62)*24,6))</x:f>
        <x:v>10.81</x:v>
      </x:c>
      <x:c r="N62" s="10" t="str">
        <x:f>IF(D62="","",ROUND((D62-B62)*24,6))</x:f>
      </x:c>
      <x:c r="O62" s="1" t="n">
        <x:f>IF(D62="",1,0)</x:f>
        <x:v>1</x:v>
      </x:c>
      <x:c r="P62" s="1" t="n">
        <x:f>IF(E62="",0,IF(OR(C62&lt;&gt;"",L62&gt;=J62),1,0))</x:f>
        <x:v>1</x:v>
      </x:c>
      <x:c r="Q62" s="1" t="n">
        <x:f>IF(AND(E62&lt;&gt;"",C62&lt;&gt;"",M62&lt;=J62),1,0)</x:f>
        <x:v>1</x:v>
      </x:c>
      <x:c r="R62" s="1" t="n">
        <x:f>P62-Q62</x:f>
        <x:v>0</x:v>
      </x:c>
      <x:c r="S62" s="1" t="n">
        <x:f>IF(E62="",0,IF(OR(D62&lt;&gt;"",L62&gt;=K62),1,0))</x:f>
        <x:v>1</x:v>
      </x:c>
      <x:c r="T62" s="1" t="n">
        <x:f>IF(AND(E62&lt;&gt;"",D62&lt;&gt;"",N62&lt;=K62),1,0)</x:f>
        <x:v>0</x:v>
      </x:c>
      <x:c r="U62" s="1" t="n">
        <x:f>S62-T62</x:f>
        <x:v>1</x:v>
      </x:c>
      <x:c r="V62" s="1" t="n">
        <x:f>IF(I62="",0,1)</x:f>
        <x:v>0</x:v>
      </x:c>
      <x:c r="W62" s="1" t="n">
        <x:f>IF(I62&gt;=4,1,0)</x:f>
        <x:v>0</x:v>
      </x:c>
      <x:c r="X62" s="1" t="n">
        <x:f>1-O62</x:f>
        <x:v>0</x:v>
      </x:c>
      <x:c r="Y62" s="1" t="n">
        <x:f>IF(AND(O62=1,L62&gt;168),1,0)</x:f>
        <x:v>1</x:v>
      </x:c>
    </x:row>
    <x:row r="63">
      <x:c r="A63" s="1" t="str">
        <x:v>T00058</x:v>
      </x:c>
      <x:c r="B63" s="9" t="n">
        <x:v>45767.027083333334</x:v>
      </x:c>
      <x:c r="C63" s="9" t="n">
        <x:v>45767.330416666664</x:v>
      </x:c>
      <x:c r="D63" s="9" t="n">
        <x:v>45768.355833333335</x:v>
      </x:c>
      <x:c r="E63" s="1" t="str">
        <x:v>Normal</x:v>
      </x:c>
      <x:c r="F63" s="1" t="str">
        <x:v>Web chat</x:v>
      </x:c>
      <x:c r="G63" s="1" t="str">
        <x:v>Refund</x:v>
      </x:c>
      <x:c r="H63" s="1" t="n">
        <x:v>0</x:v>
      </x:c>
      <x:c r="I63" s="1"/>
      <x:c r="J63" s="1" t="n">
        <x:f>IF(E63="","",VLOOKUP(E63,'Guide'!$A$7:$C$10,2,FALSE))</x:f>
        <x:v>12</x:v>
      </x:c>
      <x:c r="K63" s="1" t="n">
        <x:f>IF(E63="","",VLOOKUP(E63,'Guide'!$A$7:$C$10,3,FALSE))</x:f>
        <x:v>72</x:v>
      </x:c>
      <x:c r="L63" s="10" t="n">
        <x:f>('Guide'!$B$4-B63)*24</x:f>
        <x:v>1727.3499999999767</x:v>
      </x:c>
      <x:c r="M63" s="10" t="n">
        <x:f>IF(C63="","",ROUND((C63-B63)*24,6))</x:f>
        <x:v>7.28</x:v>
      </x:c>
      <x:c r="N63" s="10" t="n">
        <x:f>IF(D63="","",ROUND((D63-B63)*24,6))</x:f>
        <x:v>31.89</x:v>
      </x:c>
      <x:c r="O63" s="1" t="n">
        <x:f>IF(D63="",1,0)</x:f>
        <x:v>0</x:v>
      </x:c>
      <x:c r="P63" s="1" t="n">
        <x:f>IF(E63="",0,IF(OR(C63&lt;&gt;"",L63&gt;=J63),1,0))</x:f>
        <x:v>1</x:v>
      </x:c>
      <x:c r="Q63" s="1" t="n">
        <x:f>IF(AND(E63&lt;&gt;"",C63&lt;&gt;"",M63&lt;=J63),1,0)</x:f>
        <x:v>1</x:v>
      </x:c>
      <x:c r="R63" s="1" t="n">
        <x:f>P63-Q63</x:f>
        <x:v>0</x:v>
      </x:c>
      <x:c r="S63" s="1" t="n">
        <x:f>IF(E63="",0,IF(OR(D63&lt;&gt;"",L63&gt;=K63),1,0))</x:f>
        <x:v>1</x:v>
      </x:c>
      <x:c r="T63" s="1" t="n">
        <x:f>IF(AND(E63&lt;&gt;"",D63&lt;&gt;"",N63&lt;=K63),1,0)</x:f>
        <x:v>1</x:v>
      </x:c>
      <x:c r="U63" s="1" t="n">
        <x:f>S63-T63</x:f>
        <x:v>0</x:v>
      </x:c>
      <x:c r="V63" s="1" t="n">
        <x:f>IF(I63="",0,1)</x:f>
        <x:v>0</x:v>
      </x:c>
      <x:c r="W63" s="1" t="n">
        <x:f>IF(I63&gt;=4,1,0)</x:f>
        <x:v>0</x:v>
      </x:c>
      <x:c r="X63" s="1" t="n">
        <x:f>1-O63</x:f>
        <x:v>1</x:v>
      </x:c>
      <x:c r="Y63" s="1" t="n">
        <x:f>IF(AND(O63=1,L63&gt;168),1,0)</x:f>
        <x:v>0</x:v>
      </x:c>
    </x:row>
    <x:row r="64">
      <x:c r="A64" s="1" t="str">
        <x:v>T00059</x:v>
      </x:c>
      <x:c r="B64" s="9" t="n">
        <x:v>45836.229166666664</x:v>
      </x:c>
      <x:c r="C64" s="9" t="n">
        <x:v>45836.59583333333</x:v>
      </x:c>
      <x:c r="D64" s="9"/>
      <x:c r="E64" s="1" t="str">
        <x:v>Low</x:v>
      </x:c>
      <x:c r="F64" s="1" t="str">
        <x:v>Web chat</x:v>
      </x:c>
      <x:c r="G64" s="1" t="str">
        <x:v>Product information</x:v>
      </x:c>
      <x:c r="H64" s="1" t="n">
        <x:v>0</x:v>
      </x:c>
      <x:c r="I64" s="1"/>
      <x:c r="J64" s="1" t="n">
        <x:f>IF(E64="","",VLOOKUP(E64,'Guide'!$A$7:$C$10,2,FALSE))</x:f>
        <x:v>24</x:v>
      </x:c>
      <x:c r="K64" s="1" t="n">
        <x:f>IF(E64="","",VLOOKUP(E64,'Guide'!$A$7:$C$10,3,FALSE))</x:f>
        <x:v>120</x:v>
      </x:c>
      <x:c r="L64" s="10" t="n">
        <x:f>('Guide'!$B$4-B64)*24</x:f>
        <x:v>66.50000000005821</x:v>
      </x:c>
      <x:c r="M64" s="10" t="n">
        <x:f>IF(C64="","",ROUND((C64-B64)*24,6))</x:f>
        <x:v>8.8</x:v>
      </x:c>
      <x:c r="N64" s="10" t="str">
        <x:f>IF(D64="","",ROUND((D64-B64)*24,6))</x:f>
      </x:c>
      <x:c r="O64" s="1" t="n">
        <x:f>IF(D64="",1,0)</x:f>
        <x:v>1</x:v>
      </x:c>
      <x:c r="P64" s="1" t="n">
        <x:f>IF(E64="",0,IF(OR(C64&lt;&gt;"",L64&gt;=J64),1,0))</x:f>
        <x:v>1</x:v>
      </x:c>
      <x:c r="Q64" s="1" t="n">
        <x:f>IF(AND(E64&lt;&gt;"",C64&lt;&gt;"",M64&lt;=J64),1,0)</x:f>
        <x:v>1</x:v>
      </x:c>
      <x:c r="R64" s="1" t="n">
        <x:f>P64-Q64</x:f>
        <x:v>0</x:v>
      </x:c>
      <x:c r="S64" s="1" t="n">
        <x:f>IF(E64="",0,IF(OR(D64&lt;&gt;"",L64&gt;=K64),1,0))</x:f>
        <x:v>0</x:v>
      </x:c>
      <x:c r="T64" s="1" t="n">
        <x:f>IF(AND(E64&lt;&gt;"",D64&lt;&gt;"",N64&lt;=K64),1,0)</x:f>
        <x:v>0</x:v>
      </x:c>
      <x:c r="U64" s="1" t="n">
        <x:f>S64-T64</x:f>
        <x:v>0</x:v>
      </x:c>
      <x:c r="V64" s="1" t="n">
        <x:f>IF(I64="",0,1)</x:f>
        <x:v>0</x:v>
      </x:c>
      <x:c r="W64" s="1" t="n">
        <x:f>IF(I64&gt;=4,1,0)</x:f>
        <x:v>0</x:v>
      </x:c>
      <x:c r="X64" s="1" t="n">
        <x:f>1-O64</x:f>
        <x:v>0</x:v>
      </x:c>
      <x:c r="Y64" s="1" t="n">
        <x:f>IF(AND(O64=1,L64&gt;168),1,0)</x:f>
        <x:v>0</x:v>
      </x:c>
    </x:row>
    <x:row r="65">
      <x:c r="A65" s="1" t="str">
        <x:v>T00060</x:v>
      </x:c>
      <x:c r="B65" s="9" t="n">
        <x:v>45824.13333333333</x:v>
      </x:c>
      <x:c r="C65" s="9" t="n">
        <x:v>45824.49</x:v>
      </x:c>
      <x:c r="D65" s="9" t="n">
        <x:v>45827.23125</x:v>
      </x:c>
      <x:c r="E65" s="1" t="str">
        <x:v>Normal</x:v>
      </x:c>
      <x:c r="F65" s="1" t="str">
        <x:v>Email</x:v>
      </x:c>
      <x:c r="G65" s="1" t="str">
        <x:v>Delivery</x:v>
      </x:c>
      <x:c r="H65" s="1" t="n">
        <x:v>0</x:v>
      </x:c>
      <x:c r="I65" s="1"/>
      <x:c r="J65" s="1" t="n">
        <x:f>IF(E65="","",VLOOKUP(E65,'Guide'!$A$7:$C$10,2,FALSE))</x:f>
        <x:v>12</x:v>
      </x:c>
      <x:c r="K65" s="1" t="n">
        <x:f>IF(E65="","",VLOOKUP(E65,'Guide'!$A$7:$C$10,3,FALSE))</x:f>
        <x:v>72</x:v>
      </x:c>
      <x:c r="L65" s="10" t="n">
        <x:f>('Guide'!$B$4-B65)*24</x:f>
        <x:v>356.80000000004657</x:v>
      </x:c>
      <x:c r="M65" s="10" t="n">
        <x:f>IF(C65="","",ROUND((C65-B65)*24,6))</x:f>
        <x:v>8.56</x:v>
      </x:c>
      <x:c r="N65" s="10" t="n">
        <x:f>IF(D65="","",ROUND((D65-B65)*24,6))</x:f>
        <x:v>74.35</x:v>
      </x:c>
      <x:c r="O65" s="1" t="n">
        <x:f>IF(D65="",1,0)</x:f>
        <x:v>0</x:v>
      </x:c>
      <x:c r="P65" s="1" t="n">
        <x:f>IF(E65="",0,IF(OR(C65&lt;&gt;"",L65&gt;=J65),1,0))</x:f>
        <x:v>1</x:v>
      </x:c>
      <x:c r="Q65" s="1" t="n">
        <x:f>IF(AND(E65&lt;&gt;"",C65&lt;&gt;"",M65&lt;=J65),1,0)</x:f>
        <x:v>1</x:v>
      </x:c>
      <x:c r="R65" s="1" t="n">
        <x:f>P65-Q65</x:f>
        <x:v>0</x:v>
      </x:c>
      <x:c r="S65" s="1" t="n">
        <x:f>IF(E65="",0,IF(OR(D65&lt;&gt;"",L65&gt;=K65),1,0))</x:f>
        <x:v>1</x:v>
      </x:c>
      <x:c r="T65" s="1" t="n">
        <x:f>IF(AND(E65&lt;&gt;"",D65&lt;&gt;"",N65&lt;=K65),1,0)</x:f>
        <x:v>0</x:v>
      </x:c>
      <x:c r="U65" s="1" t="n">
        <x:f>S65-T65</x:f>
        <x:v>1</x:v>
      </x:c>
      <x:c r="V65" s="1" t="n">
        <x:f>IF(I65="",0,1)</x:f>
        <x:v>0</x:v>
      </x:c>
      <x:c r="W65" s="1" t="n">
        <x:f>IF(I65&gt;=4,1,0)</x:f>
        <x:v>0</x:v>
      </x:c>
      <x:c r="X65" s="1" t="n">
        <x:f>1-O65</x:f>
        <x:v>1</x:v>
      </x:c>
      <x:c r="Y65" s="1" t="n">
        <x:f>IF(AND(O65=1,L65&gt;168),1,0)</x:f>
        <x:v>0</x:v>
      </x:c>
    </x:row>
    <x:row r="66">
      <x:c r="A66" s="1" t="str">
        <x:v>T00061</x:v>
      </x:c>
      <x:c r="B66" s="9" t="n">
        <x:v>45764.0875</x:v>
      </x:c>
      <x:c r="C66" s="9" t="n">
        <x:v>45764.2225</x:v>
      </x:c>
      <x:c r="D66" s="9" t="n">
        <x:v>45768.15833333333</x:v>
      </x:c>
      <x:c r="E66" s="1" t="str">
        <x:v>Normal</x:v>
      </x:c>
      <x:c r="F66" s="1" t="str">
        <x:v>Email</x:v>
      </x:c>
      <x:c r="G66" s="1" t="str">
        <x:v>Product information</x:v>
      </x:c>
      <x:c r="H66" s="1" t="n">
        <x:v>1</x:v>
      </x:c>
      <x:c r="I66" s="1"/>
      <x:c r="J66" s="1" t="n">
        <x:f>IF(E66="","",VLOOKUP(E66,'Guide'!$A$7:$C$10,2,FALSE))</x:f>
        <x:v>12</x:v>
      </x:c>
      <x:c r="K66" s="1" t="n">
        <x:f>IF(E66="","",VLOOKUP(E66,'Guide'!$A$7:$C$10,3,FALSE))</x:f>
        <x:v>72</x:v>
      </x:c>
      <x:c r="L66" s="10" t="n">
        <x:f>('Guide'!$B$4-B66)*24</x:f>
        <x:v>1797.899999999965</x:v>
      </x:c>
      <x:c r="M66" s="10" t="n">
        <x:f>IF(C66="","",ROUND((C66-B66)*24,6))</x:f>
        <x:v>3.24</x:v>
      </x:c>
      <x:c r="N66" s="10" t="n">
        <x:f>IF(D66="","",ROUND((D66-B66)*24,6))</x:f>
        <x:v>97.7</x:v>
      </x:c>
      <x:c r="O66" s="1" t="n">
        <x:f>IF(D66="",1,0)</x:f>
        <x:v>0</x:v>
      </x:c>
      <x:c r="P66" s="1" t="n">
        <x:f>IF(E66="",0,IF(OR(C66&lt;&gt;"",L66&gt;=J66),1,0))</x:f>
        <x:v>1</x:v>
      </x:c>
      <x:c r="Q66" s="1" t="n">
        <x:f>IF(AND(E66&lt;&gt;"",C66&lt;&gt;"",M66&lt;=J66),1,0)</x:f>
        <x:v>1</x:v>
      </x:c>
      <x:c r="R66" s="1" t="n">
        <x:f>P66-Q66</x:f>
        <x:v>0</x:v>
      </x:c>
      <x:c r="S66" s="1" t="n">
        <x:f>IF(E66="",0,IF(OR(D66&lt;&gt;"",L66&gt;=K66),1,0))</x:f>
        <x:v>1</x:v>
      </x:c>
      <x:c r="T66" s="1" t="n">
        <x:f>IF(AND(E66&lt;&gt;"",D66&lt;&gt;"",N66&lt;=K66),1,0)</x:f>
        <x:v>0</x:v>
      </x:c>
      <x:c r="U66" s="1" t="n">
        <x:f>S66-T66</x:f>
        <x:v>1</x:v>
      </x:c>
      <x:c r="V66" s="1" t="n">
        <x:f>IF(I66="",0,1)</x:f>
        <x:v>0</x:v>
      </x:c>
      <x:c r="W66" s="1" t="n">
        <x:f>IF(I66&gt;=4,1,0)</x:f>
        <x:v>0</x:v>
      </x:c>
      <x:c r="X66" s="1" t="n">
        <x:f>1-O66</x:f>
        <x:v>1</x:v>
      </x:c>
      <x:c r="Y66" s="1" t="n">
        <x:f>IF(AND(O66=1,L66&gt;168),1,0)</x:f>
        <x:v>0</x:v>
      </x:c>
    </x:row>
    <x:row r="67">
      <x:c r="A67" s="1" t="str">
        <x:v>T00062</x:v>
      </x:c>
      <x:c r="B67" s="9" t="n">
        <x:v>45822.316666666666</x:v>
      </x:c>
      <x:c r="C67" s="9" t="n">
        <x:v>45822.99625</x:v>
      </x:c>
      <x:c r="D67" s="9" t="n">
        <x:v>45828.5575</x:v>
      </x:c>
      <x:c r="E67" s="1" t="str">
        <x:v>Low</x:v>
      </x:c>
      <x:c r="F67" s="1" t="str">
        <x:v>Email</x:v>
      </x:c>
      <x:c r="G67" s="1" t="str">
        <x:v>Refund</x:v>
      </x:c>
      <x:c r="H67" s="1" t="n">
        <x:v>1</x:v>
      </x:c>
      <x:c r="I67" s="1" t="n">
        <x:v>4</x:v>
      </x:c>
      <x:c r="J67" s="1" t="n">
        <x:f>IF(E67="","",VLOOKUP(E67,'Guide'!$A$7:$C$10,2,FALSE))</x:f>
        <x:v>24</x:v>
      </x:c>
      <x:c r="K67" s="1" t="n">
        <x:f>IF(E67="","",VLOOKUP(E67,'Guide'!$A$7:$C$10,3,FALSE))</x:f>
        <x:v>120</x:v>
      </x:c>
      <x:c r="L67" s="10" t="n">
        <x:f>('Guide'!$B$4-B67)*24</x:f>
        <x:v>400.4000000000233</x:v>
      </x:c>
      <x:c r="M67" s="10" t="n">
        <x:f>IF(C67="","",ROUND((C67-B67)*24,6))</x:f>
        <x:v>16.31</x:v>
      </x:c>
      <x:c r="N67" s="10" t="n">
        <x:f>IF(D67="","",ROUND((D67-B67)*24,6))</x:f>
        <x:v>149.78</x:v>
      </x:c>
      <x:c r="O67" s="1" t="n">
        <x:f>IF(D67="",1,0)</x:f>
        <x:v>0</x:v>
      </x:c>
      <x:c r="P67" s="1" t="n">
        <x:f>IF(E67="",0,IF(OR(C67&lt;&gt;"",L67&gt;=J67),1,0))</x:f>
        <x:v>1</x:v>
      </x:c>
      <x:c r="Q67" s="1" t="n">
        <x:f>IF(AND(E67&lt;&gt;"",C67&lt;&gt;"",M67&lt;=J67),1,0)</x:f>
        <x:v>1</x:v>
      </x:c>
      <x:c r="R67" s="1" t="n">
        <x:f>P67-Q67</x:f>
        <x:v>0</x:v>
      </x:c>
      <x:c r="S67" s="1" t="n">
        <x:f>IF(E67="",0,IF(OR(D67&lt;&gt;"",L67&gt;=K67),1,0))</x:f>
        <x:v>1</x:v>
      </x:c>
      <x:c r="T67" s="1" t="n">
        <x:f>IF(AND(E67&lt;&gt;"",D67&lt;&gt;"",N67&lt;=K67),1,0)</x:f>
        <x:v>0</x:v>
      </x:c>
      <x:c r="U67" s="1" t="n">
        <x:f>S67-T67</x:f>
        <x:v>1</x:v>
      </x:c>
      <x:c r="V67" s="1" t="n">
        <x:f>IF(I67="",0,1)</x:f>
        <x:v>1</x:v>
      </x:c>
      <x:c r="W67" s="1" t="n">
        <x:f>IF(I67&gt;=4,1,0)</x:f>
        <x:v>1</x:v>
      </x:c>
      <x:c r="X67" s="1" t="n">
        <x:f>1-O67</x:f>
        <x:v>1</x:v>
      </x:c>
      <x:c r="Y67" s="1" t="n">
        <x:f>IF(AND(O67=1,L67&gt;168),1,0)</x:f>
        <x:v>0</x:v>
      </x:c>
    </x:row>
    <x:row r="68">
      <x:c r="A68" s="1" t="str">
        <x:v>T00063</x:v>
      </x:c>
      <x:c r="B68" s="9" t="n">
        <x:v>45672.197916666664</x:v>
      </x:c>
      <x:c r="C68" s="9" t="n">
        <x:v>45672.52166666667</x:v>
      </x:c>
      <x:c r="D68" s="9"/>
      <x:c r="E68" s="1" t="str">
        <x:v>Normal</x:v>
      </x:c>
      <x:c r="F68" s="1" t="str">
        <x:v>Email</x:v>
      </x:c>
      <x:c r="G68" s="1" t="str">
        <x:v>Refund</x:v>
      </x:c>
      <x:c r="H68" s="1" t="n">
        <x:v>0</x:v>
      </x:c>
      <x:c r="I68" s="1"/>
      <x:c r="J68" s="1" t="n">
        <x:f>IF(E68="","",VLOOKUP(E68,'Guide'!$A$7:$C$10,2,FALSE))</x:f>
        <x:v>12</x:v>
      </x:c>
      <x:c r="K68" s="1" t="n">
        <x:f>IF(E68="","",VLOOKUP(E68,'Guide'!$A$7:$C$10,3,FALSE))</x:f>
        <x:v>72</x:v>
      </x:c>
      <x:c r="L68" s="10" t="n">
        <x:f>('Guide'!$B$4-B68)*24</x:f>
        <x:v>4003.250000000058</x:v>
      </x:c>
      <x:c r="M68" s="10" t="n">
        <x:f>IF(C68="","",ROUND((C68-B68)*24,6))</x:f>
        <x:v>7.77</x:v>
      </x:c>
      <x:c r="N68" s="10" t="str">
        <x:f>IF(D68="","",ROUND((D68-B68)*24,6))</x:f>
      </x:c>
      <x:c r="O68" s="1" t="n">
        <x:f>IF(D68="",1,0)</x:f>
        <x:v>1</x:v>
      </x:c>
      <x:c r="P68" s="1" t="n">
        <x:f>IF(E68="",0,IF(OR(C68&lt;&gt;"",L68&gt;=J68),1,0))</x:f>
        <x:v>1</x:v>
      </x:c>
      <x:c r="Q68" s="1" t="n">
        <x:f>IF(AND(E68&lt;&gt;"",C68&lt;&gt;"",M68&lt;=J68),1,0)</x:f>
        <x:v>1</x:v>
      </x:c>
      <x:c r="R68" s="1" t="n">
        <x:f>P68-Q68</x:f>
        <x:v>0</x:v>
      </x:c>
      <x:c r="S68" s="1" t="n">
        <x:f>IF(E68="",0,IF(OR(D68&lt;&gt;"",L68&gt;=K68),1,0))</x:f>
        <x:v>1</x:v>
      </x:c>
      <x:c r="T68" s="1" t="n">
        <x:f>IF(AND(E68&lt;&gt;"",D68&lt;&gt;"",N68&lt;=K68),1,0)</x:f>
        <x:v>0</x:v>
      </x:c>
      <x:c r="U68" s="1" t="n">
        <x:f>S68-T68</x:f>
        <x:v>1</x:v>
      </x:c>
      <x:c r="V68" s="1" t="n">
        <x:f>IF(I68="",0,1)</x:f>
        <x:v>0</x:v>
      </x:c>
      <x:c r="W68" s="1" t="n">
        <x:f>IF(I68&gt;=4,1,0)</x:f>
        <x:v>0</x:v>
      </x:c>
      <x:c r="X68" s="1" t="n">
        <x:f>1-O68</x:f>
        <x:v>0</x:v>
      </x:c>
      <x:c r="Y68" s="1" t="n">
        <x:f>IF(AND(O68=1,L68&gt;168),1,0)</x:f>
        <x:v>1</x:v>
      </x:c>
    </x:row>
    <x:row r="69">
      <x:c r="A69" s="1" t="str">
        <x:v>T00064</x:v>
      </x:c>
      <x:c r="B69" s="9" t="n">
        <x:v>45709.027083333334</x:v>
      </x:c>
      <x:c r="C69" s="9" t="n">
        <x:v>45709.365</x:v>
      </x:c>
      <x:c r="D69" s="9" t="n">
        <x:v>45710.448333333334</x:v>
      </x:c>
      <x:c r="E69" s="1" t="str">
        <x:v>Normal</x:v>
      </x:c>
      <x:c r="F69" s="1" t="str">
        <x:v>WhatsApp</x:v>
      </x:c>
      <x:c r="G69" s="1" t="str">
        <x:v>Billing</x:v>
      </x:c>
      <x:c r="H69" s="1" t="n">
        <x:v>0</x:v>
      </x:c>
      <x:c r="I69" s="1" t="n">
        <x:v>4</x:v>
      </x:c>
      <x:c r="J69" s="1" t="n">
        <x:f>IF(E69="","",VLOOKUP(E69,'Guide'!$A$7:$C$10,2,FALSE))</x:f>
        <x:v>12</x:v>
      </x:c>
      <x:c r="K69" s="1" t="n">
        <x:f>IF(E69="","",VLOOKUP(E69,'Guide'!$A$7:$C$10,3,FALSE))</x:f>
        <x:v>72</x:v>
      </x:c>
      <x:c r="L69" s="10" t="n">
        <x:f>('Guide'!$B$4-B69)*24</x:f>
        <x:v>3119.3499999999767</x:v>
      </x:c>
      <x:c r="M69" s="10" t="n">
        <x:f>IF(C69="","",ROUND((C69-B69)*24,6))</x:f>
        <x:v>8.11</x:v>
      </x:c>
      <x:c r="N69" s="10" t="n">
        <x:f>IF(D69="","",ROUND((D69-B69)*24,6))</x:f>
        <x:v>34.11</x:v>
      </x:c>
      <x:c r="O69" s="1" t="n">
        <x:f>IF(D69="",1,0)</x:f>
        <x:v>0</x:v>
      </x:c>
      <x:c r="P69" s="1" t="n">
        <x:f>IF(E69="",0,IF(OR(C69&lt;&gt;"",L69&gt;=J69),1,0))</x:f>
        <x:v>1</x:v>
      </x:c>
      <x:c r="Q69" s="1" t="n">
        <x:f>IF(AND(E69&lt;&gt;"",C69&lt;&gt;"",M69&lt;=J69),1,0)</x:f>
        <x:v>1</x:v>
      </x:c>
      <x:c r="R69" s="1" t="n">
        <x:f>P69-Q69</x:f>
        <x:v>0</x:v>
      </x:c>
      <x:c r="S69" s="1" t="n">
        <x:f>IF(E69="",0,IF(OR(D69&lt;&gt;"",L69&gt;=K69),1,0))</x:f>
        <x:v>1</x:v>
      </x:c>
      <x:c r="T69" s="1" t="n">
        <x:f>IF(AND(E69&lt;&gt;"",D69&lt;&gt;"",N69&lt;=K69),1,0)</x:f>
        <x:v>1</x:v>
      </x:c>
      <x:c r="U69" s="1" t="n">
        <x:f>S69-T69</x:f>
        <x:v>0</x:v>
      </x:c>
      <x:c r="V69" s="1" t="n">
        <x:f>IF(I69="",0,1)</x:f>
        <x:v>1</x:v>
      </x:c>
      <x:c r="W69" s="1" t="n">
        <x:f>IF(I69&gt;=4,1,0)</x:f>
        <x:v>1</x:v>
      </x:c>
      <x:c r="X69" s="1" t="n">
        <x:f>1-O69</x:f>
        <x:v>1</x:v>
      </x:c>
      <x:c r="Y69" s="1" t="n">
        <x:f>IF(AND(O69=1,L69&gt;168),1,0)</x:f>
        <x:v>0</x:v>
      </x:c>
    </x:row>
    <x:row r="70">
      <x:c r="A70" s="1" t="str">
        <x:v>T00065</x:v>
      </x:c>
      <x:c r="B70" s="9" t="n">
        <x:v>45719.34305555555</x:v>
      </x:c>
      <x:c r="C70" s="9" t="n">
        <x:v>45719.96722222222</x:v>
      </x:c>
      <x:c r="D70" s="9" t="n">
        <x:v>45721.063888888886</x:v>
      </x:c>
      <x:c r="E70" s="1" t="str">
        <x:v>Normal</x:v>
      </x:c>
      <x:c r="F70" s="1" t="str">
        <x:v>Email</x:v>
      </x:c>
      <x:c r="G70" s="1" t="str">
        <x:v>Account access</x:v>
      </x:c>
      <x:c r="H70" s="1" t="n">
        <x:v>0</x:v>
      </x:c>
      <x:c r="I70" s="1" t="n">
        <x:v>3</x:v>
      </x:c>
      <x:c r="J70" s="1" t="n">
        <x:f>IF(E70="","",VLOOKUP(E70,'Guide'!$A$7:$C$10,2,FALSE))</x:f>
        <x:v>12</x:v>
      </x:c>
      <x:c r="K70" s="1" t="n">
        <x:f>IF(E70="","",VLOOKUP(E70,'Guide'!$A$7:$C$10,3,FALSE))</x:f>
        <x:v>72</x:v>
      </x:c>
      <x:c r="L70" s="10" t="n">
        <x:f>('Guide'!$B$4-B70)*24</x:f>
        <x:v>2871.766666666721</x:v>
      </x:c>
      <x:c r="M70" s="10" t="n">
        <x:f>IF(C70="","",ROUND((C70-B70)*24,6))</x:f>
        <x:v>14.98</x:v>
      </x:c>
      <x:c r="N70" s="10" t="n">
        <x:f>IF(D70="","",ROUND((D70-B70)*24,6))</x:f>
        <x:v>41.3</x:v>
      </x:c>
      <x:c r="O70" s="1" t="n">
        <x:f>IF(D70="",1,0)</x:f>
        <x:v>0</x:v>
      </x:c>
      <x:c r="P70" s="1" t="n">
        <x:f>IF(E70="",0,IF(OR(C70&lt;&gt;"",L70&gt;=J70),1,0))</x:f>
        <x:v>1</x:v>
      </x:c>
      <x:c r="Q70" s="1" t="n">
        <x:f>IF(AND(E70&lt;&gt;"",C70&lt;&gt;"",M70&lt;=J70),1,0)</x:f>
        <x:v>0</x:v>
      </x:c>
      <x:c r="R70" s="1" t="n">
        <x:f>P70-Q70</x:f>
        <x:v>1</x:v>
      </x:c>
      <x:c r="S70" s="1" t="n">
        <x:f>IF(E70="",0,IF(OR(D70&lt;&gt;"",L70&gt;=K70),1,0))</x:f>
        <x:v>1</x:v>
      </x:c>
      <x:c r="T70" s="1" t="n">
        <x:f>IF(AND(E70&lt;&gt;"",D70&lt;&gt;"",N70&lt;=K70),1,0)</x:f>
        <x:v>1</x:v>
      </x:c>
      <x:c r="U70" s="1" t="n">
        <x:f>S70-T70</x:f>
        <x:v>0</x:v>
      </x:c>
      <x:c r="V70" s="1" t="n">
        <x:f>IF(I70="",0,1)</x:f>
        <x:v>1</x:v>
      </x:c>
      <x:c r="W70" s="1" t="n">
        <x:f>IF(I70&gt;=4,1,0)</x:f>
        <x:v>0</x:v>
      </x:c>
      <x:c r="X70" s="1" t="n">
        <x:f>1-O70</x:f>
        <x:v>1</x:v>
      </x:c>
      <x:c r="Y70" s="1" t="n">
        <x:f>IF(AND(O70=1,L70&gt;168),1,0)</x:f>
        <x:v>0</x:v>
      </x:c>
    </x:row>
    <x:row r="71">
      <x:c r="A71" s="1" t="str">
        <x:v>T00066</x:v>
      </x:c>
      <x:c r="B71" s="9" t="n">
        <x:v>45804.12222222222</x:v>
      </x:c>
      <x:c r="C71" s="9" t="n">
        <x:v>45804.37847222222</x:v>
      </x:c>
      <x:c r="D71" s="9" t="n">
        <x:v>45807.49180555555</x:v>
      </x:c>
      <x:c r="E71" s="1" t="str">
        <x:v>Normal</x:v>
      </x:c>
      <x:c r="F71" s="1" t="str">
        <x:v>Web chat</x:v>
      </x:c>
      <x:c r="G71" s="1" t="str">
        <x:v>Account access</x:v>
      </x:c>
      <x:c r="H71" s="1" t="n">
        <x:v>0</x:v>
      </x:c>
      <x:c r="I71" s="1"/>
      <x:c r="J71" s="1" t="n">
        <x:f>IF(E71="","",VLOOKUP(E71,'Guide'!$A$7:$C$10,2,FALSE))</x:f>
        <x:v>12</x:v>
      </x:c>
      <x:c r="K71" s="1" t="n">
        <x:f>IF(E71="","",VLOOKUP(E71,'Guide'!$A$7:$C$10,3,FALSE))</x:f>
        <x:v>72</x:v>
      </x:c>
      <x:c r="L71" s="10" t="n">
        <x:f>('Guide'!$B$4-B71)*24</x:f>
        <x:v>837.0666666667094</x:v>
      </x:c>
      <x:c r="M71" s="10" t="n">
        <x:f>IF(C71="","",ROUND((C71-B71)*24,6))</x:f>
        <x:v>6.15</x:v>
      </x:c>
      <x:c r="N71" s="10" t="n">
        <x:f>IF(D71="","",ROUND((D71-B71)*24,6))</x:f>
        <x:v>80.87</x:v>
      </x:c>
      <x:c r="O71" s="1" t="n">
        <x:f>IF(D71="",1,0)</x:f>
        <x:v>0</x:v>
      </x:c>
      <x:c r="P71" s="1" t="n">
        <x:f>IF(E71="",0,IF(OR(C71&lt;&gt;"",L71&gt;=J71),1,0))</x:f>
        <x:v>1</x:v>
      </x:c>
      <x:c r="Q71" s="1" t="n">
        <x:f>IF(AND(E71&lt;&gt;"",C71&lt;&gt;"",M71&lt;=J71),1,0)</x:f>
        <x:v>1</x:v>
      </x:c>
      <x:c r="R71" s="1" t="n">
        <x:f>P71-Q71</x:f>
        <x:v>0</x:v>
      </x:c>
      <x:c r="S71" s="1" t="n">
        <x:f>IF(E71="",0,IF(OR(D71&lt;&gt;"",L71&gt;=K71),1,0))</x:f>
        <x:v>1</x:v>
      </x:c>
      <x:c r="T71" s="1" t="n">
        <x:f>IF(AND(E71&lt;&gt;"",D71&lt;&gt;"",N71&lt;=K71),1,0)</x:f>
        <x:v>0</x:v>
      </x:c>
      <x:c r="U71" s="1" t="n">
        <x:f>S71-T71</x:f>
        <x:v>1</x:v>
      </x:c>
      <x:c r="V71" s="1" t="n">
        <x:f>IF(I71="",0,1)</x:f>
        <x:v>0</x:v>
      </x:c>
      <x:c r="W71" s="1" t="n">
        <x:f>IF(I71&gt;=4,1,0)</x:f>
        <x:v>0</x:v>
      </x:c>
      <x:c r="X71" s="1" t="n">
        <x:f>1-O71</x:f>
        <x:v>1</x:v>
      </x:c>
      <x:c r="Y71" s="1" t="n">
        <x:f>IF(AND(O71=1,L71&gt;168),1,0)</x:f>
        <x:v>0</x:v>
      </x:c>
    </x:row>
    <x:row r="72">
      <x:c r="A72" s="1" t="str">
        <x:v>T00067</x:v>
      </x:c>
      <x:c r="B72" s="9" t="n">
        <x:v>45720.785416666666</x:v>
      </x:c>
      <x:c r="C72" s="9" t="n">
        <x:v>45721.21791666667</x:v>
      </x:c>
      <x:c r="D72" s="9" t="n">
        <x:v>45722.28333333333</x:v>
      </x:c>
      <x:c r="E72" s="1" t="str">
        <x:v>Normal</x:v>
      </x:c>
      <x:c r="F72" s="1" t="str">
        <x:v>Web chat</x:v>
      </x:c>
      <x:c r="G72" s="1" t="str">
        <x:v>Product information</x:v>
      </x:c>
      <x:c r="H72" s="1" t="n">
        <x:v>0</x:v>
      </x:c>
      <x:c r="I72" s="1"/>
      <x:c r="J72" s="1" t="n">
        <x:f>IF(E72="","",VLOOKUP(E72,'Guide'!$A$7:$C$10,2,FALSE))</x:f>
        <x:v>12</x:v>
      </x:c>
      <x:c r="K72" s="1" t="n">
        <x:f>IF(E72="","",VLOOKUP(E72,'Guide'!$A$7:$C$10,3,FALSE))</x:f>
        <x:v>72</x:v>
      </x:c>
      <x:c r="L72" s="10" t="n">
        <x:f>('Guide'!$B$4-B72)*24</x:f>
        <x:v>2837.1500000000233</x:v>
      </x:c>
      <x:c r="M72" s="10" t="n">
        <x:f>IF(C72="","",ROUND((C72-B72)*24,6))</x:f>
        <x:v>10.38</x:v>
      </x:c>
      <x:c r="N72" s="10" t="n">
        <x:f>IF(D72="","",ROUND((D72-B72)*24,6))</x:f>
        <x:v>35.95</x:v>
      </x:c>
      <x:c r="O72" s="1" t="n">
        <x:f>IF(D72="",1,0)</x:f>
        <x:v>0</x:v>
      </x:c>
      <x:c r="P72" s="1" t="n">
        <x:f>IF(E72="",0,IF(OR(C72&lt;&gt;"",L72&gt;=J72),1,0))</x:f>
        <x:v>1</x:v>
      </x:c>
      <x:c r="Q72" s="1" t="n">
        <x:f>IF(AND(E72&lt;&gt;"",C72&lt;&gt;"",M72&lt;=J72),1,0)</x:f>
        <x:v>1</x:v>
      </x:c>
      <x:c r="R72" s="1" t="n">
        <x:f>P72-Q72</x:f>
        <x:v>0</x:v>
      </x:c>
      <x:c r="S72" s="1" t="n">
        <x:f>IF(E72="",0,IF(OR(D72&lt;&gt;"",L72&gt;=K72),1,0))</x:f>
        <x:v>1</x:v>
      </x:c>
      <x:c r="T72" s="1" t="n">
        <x:f>IF(AND(E72&lt;&gt;"",D72&lt;&gt;"",N72&lt;=K72),1,0)</x:f>
        <x:v>1</x:v>
      </x:c>
      <x:c r="U72" s="1" t="n">
        <x:f>S72-T72</x:f>
        <x:v>0</x:v>
      </x:c>
      <x:c r="V72" s="1" t="n">
        <x:f>IF(I72="",0,1)</x:f>
        <x:v>0</x:v>
      </x:c>
      <x:c r="W72" s="1" t="n">
        <x:f>IF(I72&gt;=4,1,0)</x:f>
        <x:v>0</x:v>
      </x:c>
      <x:c r="X72" s="1" t="n">
        <x:f>1-O72</x:f>
        <x:v>1</x:v>
      </x:c>
      <x:c r="Y72" s="1" t="n">
        <x:f>IF(AND(O72=1,L72&gt;168),1,0)</x:f>
        <x:v>0</x:v>
      </x:c>
    </x:row>
    <x:row r="73">
      <x:c r="A73" s="1" t="str">
        <x:v>T00068</x:v>
      </x:c>
      <x:c r="B73" s="9" t="n">
        <x:v>45805.393055555556</x:v>
      </x:c>
      <x:c r="C73" s="9" t="n">
        <x:v>45805.83763888889</x:v>
      </x:c>
      <x:c r="D73" s="9" t="n">
        <x:v>45806.90930555556</x:v>
      </x:c>
      <x:c r="E73" s="1" t="str">
        <x:v>Normal</x:v>
      </x:c>
      <x:c r="F73" s="1" t="str">
        <x:v>Email</x:v>
      </x:c>
      <x:c r="G73" s="1" t="str">
        <x:v>Billing</x:v>
      </x:c>
      <x:c r="H73" s="1" t="n">
        <x:v>0</x:v>
      </x:c>
      <x:c r="I73" s="1"/>
      <x:c r="J73" s="1" t="n">
        <x:f>IF(E73="","",VLOOKUP(E73,'Guide'!$A$7:$C$10,2,FALSE))</x:f>
        <x:v>12</x:v>
      </x:c>
      <x:c r="K73" s="1" t="n">
        <x:f>IF(E73="","",VLOOKUP(E73,'Guide'!$A$7:$C$10,3,FALSE))</x:f>
        <x:v>72</x:v>
      </x:c>
      <x:c r="L73" s="10" t="n">
        <x:f>('Guide'!$B$4-B73)*24</x:f>
        <x:v>806.5666666666511</x:v>
      </x:c>
      <x:c r="M73" s="10" t="n">
        <x:f>IF(C73="","",ROUND((C73-B73)*24,6))</x:f>
        <x:v>10.67</x:v>
      </x:c>
      <x:c r="N73" s="10" t="n">
        <x:f>IF(D73="","",ROUND((D73-B73)*24,6))</x:f>
        <x:v>36.39</x:v>
      </x:c>
      <x:c r="O73" s="1" t="n">
        <x:f>IF(D73="",1,0)</x:f>
        <x:v>0</x:v>
      </x:c>
      <x:c r="P73" s="1" t="n">
        <x:f>IF(E73="",0,IF(OR(C73&lt;&gt;"",L73&gt;=J73),1,0))</x:f>
        <x:v>1</x:v>
      </x:c>
      <x:c r="Q73" s="1" t="n">
        <x:f>IF(AND(E73&lt;&gt;"",C73&lt;&gt;"",M73&lt;=J73),1,0)</x:f>
        <x:v>1</x:v>
      </x:c>
      <x:c r="R73" s="1" t="n">
        <x:f>P73-Q73</x:f>
        <x:v>0</x:v>
      </x:c>
      <x:c r="S73" s="1" t="n">
        <x:f>IF(E73="",0,IF(OR(D73&lt;&gt;"",L73&gt;=K73),1,0))</x:f>
        <x:v>1</x:v>
      </x:c>
      <x:c r="T73" s="1" t="n">
        <x:f>IF(AND(E73&lt;&gt;"",D73&lt;&gt;"",N73&lt;=K73),1,0)</x:f>
        <x:v>1</x:v>
      </x:c>
      <x:c r="U73" s="1" t="n">
        <x:f>S73-T73</x:f>
        <x:v>0</x:v>
      </x:c>
      <x:c r="V73" s="1" t="n">
        <x:f>IF(I73="",0,1)</x:f>
        <x:v>0</x:v>
      </x:c>
      <x:c r="W73" s="1" t="n">
        <x:f>IF(I73&gt;=4,1,0)</x:f>
        <x:v>0</x:v>
      </x:c>
      <x:c r="X73" s="1" t="n">
        <x:f>1-O73</x:f>
        <x:v>1</x:v>
      </x:c>
      <x:c r="Y73" s="1" t="n">
        <x:f>IF(AND(O73=1,L73&gt;168),1,0)</x:f>
        <x:v>0</x:v>
      </x:c>
    </x:row>
    <x:row r="74">
      <x:c r="A74" s="1" t="str">
        <x:v>T00069</x:v>
      </x:c>
      <x:c r="B74" s="9" t="n">
        <x:v>45740.57916666667</x:v>
      </x:c>
      <x:c r="C74" s="9" t="n">
        <x:v>45740.75083333333</x:v>
      </x:c>
      <x:c r="D74" s="9" t="n">
        <x:v>45754.72083333333</x:v>
      </x:c>
      <x:c r="E74" s="1" t="str">
        <x:v>Normal</x:v>
      </x:c>
      <x:c r="F74" s="1" t="str">
        <x:v>Web chat</x:v>
      </x:c>
      <x:c r="G74" s="1" t="str">
        <x:v>Refund</x:v>
      </x:c>
      <x:c r="H74" s="1" t="n">
        <x:v>1</x:v>
      </x:c>
      <x:c r="I74" s="1" t="n">
        <x:v>3</x:v>
      </x:c>
      <x:c r="J74" s="1" t="n">
        <x:f>IF(E74="","",VLOOKUP(E74,'Guide'!$A$7:$C$10,2,FALSE))</x:f>
        <x:v>12</x:v>
      </x:c>
      <x:c r="K74" s="1" t="n">
        <x:f>IF(E74="","",VLOOKUP(E74,'Guide'!$A$7:$C$10,3,FALSE))</x:f>
        <x:v>72</x:v>
      </x:c>
      <x:c r="L74" s="10" t="n">
        <x:f>('Guide'!$B$4-B74)*24</x:f>
        <x:v>2362.0999999999185</x:v>
      </x:c>
      <x:c r="M74" s="10" t="n">
        <x:f>IF(C74="","",ROUND((C74-B74)*24,6))</x:f>
        <x:v>4.12</x:v>
      </x:c>
      <x:c r="N74" s="10" t="n">
        <x:f>IF(D74="","",ROUND((D74-B74)*24,6))</x:f>
        <x:v>339.4</x:v>
      </x:c>
      <x:c r="O74" s="1" t="n">
        <x:f>IF(D74="",1,0)</x:f>
        <x:v>0</x:v>
      </x:c>
      <x:c r="P74" s="1" t="n">
        <x:f>IF(E74="",0,IF(OR(C74&lt;&gt;"",L74&gt;=J74),1,0))</x:f>
        <x:v>1</x:v>
      </x:c>
      <x:c r="Q74" s="1" t="n">
        <x:f>IF(AND(E74&lt;&gt;"",C74&lt;&gt;"",M74&lt;=J74),1,0)</x:f>
        <x:v>1</x:v>
      </x:c>
      <x:c r="R74" s="1" t="n">
        <x:f>P74-Q74</x:f>
        <x:v>0</x:v>
      </x:c>
      <x:c r="S74" s="1" t="n">
        <x:f>IF(E74="",0,IF(OR(D74&lt;&gt;"",L74&gt;=K74),1,0))</x:f>
        <x:v>1</x:v>
      </x:c>
      <x:c r="T74" s="1" t="n">
        <x:f>IF(AND(E74&lt;&gt;"",D74&lt;&gt;"",N74&lt;=K74),1,0)</x:f>
        <x:v>0</x:v>
      </x:c>
      <x:c r="U74" s="1" t="n">
        <x:f>S74-T74</x:f>
        <x:v>1</x:v>
      </x:c>
      <x:c r="V74" s="1" t="n">
        <x:f>IF(I74="",0,1)</x:f>
        <x:v>1</x:v>
      </x:c>
      <x:c r="W74" s="1" t="n">
        <x:f>IF(I74&gt;=4,1,0)</x:f>
        <x:v>0</x:v>
      </x:c>
      <x:c r="X74" s="1" t="n">
        <x:f>1-O74</x:f>
        <x:v>1</x:v>
      </x:c>
      <x:c r="Y74" s="1" t="n">
        <x:f>IF(AND(O74=1,L74&gt;168),1,0)</x:f>
        <x:v>0</x:v>
      </x:c>
    </x:row>
    <x:row r="75">
      <x:c r="A75" s="1" t="str">
        <x:v>T00070</x:v>
      </x:c>
      <x:c r="B75" s="9" t="n">
        <x:v>45768.84444444445</x:v>
      </x:c>
      <x:c r="C75" s="9" t="n">
        <x:v>45769.11986111111</x:v>
      </x:c>
      <x:c r="D75" s="9" t="n">
        <x:v>45771.460694444446</x:v>
      </x:c>
      <x:c r="E75" s="1" t="str">
        <x:v>Normal</x:v>
      </x:c>
      <x:c r="F75" s="1" t="str">
        <x:v>WhatsApp</x:v>
      </x:c>
      <x:c r="G75" s="1" t="str">
        <x:v>Billing</x:v>
      </x:c>
      <x:c r="H75" s="1" t="n">
        <x:v>0</x:v>
      </x:c>
      <x:c r="I75" s="1" t="n">
        <x:v>4</x:v>
      </x:c>
      <x:c r="J75" s="1" t="n">
        <x:f>IF(E75="","",VLOOKUP(E75,'Guide'!$A$7:$C$10,2,FALSE))</x:f>
        <x:v>12</x:v>
      </x:c>
      <x:c r="K75" s="1" t="n">
        <x:f>IF(E75="","",VLOOKUP(E75,'Guide'!$A$7:$C$10,3,FALSE))</x:f>
        <x:v>72</x:v>
      </x:c>
      <x:c r="L75" s="10" t="n">
        <x:f>('Guide'!$B$4-B75)*24</x:f>
        <x:v>1683.733333333279</x:v>
      </x:c>
      <x:c r="M75" s="10" t="n">
        <x:f>IF(C75="","",ROUND((C75-B75)*24,6))</x:f>
        <x:v>6.61</x:v>
      </x:c>
      <x:c r="N75" s="10" t="n">
        <x:f>IF(D75="","",ROUND((D75-B75)*24,6))</x:f>
        <x:v>62.79</x:v>
      </x:c>
      <x:c r="O75" s="1" t="n">
        <x:f>IF(D75="",1,0)</x:f>
        <x:v>0</x:v>
      </x:c>
      <x:c r="P75" s="1" t="n">
        <x:f>IF(E75="",0,IF(OR(C75&lt;&gt;"",L75&gt;=J75),1,0))</x:f>
        <x:v>1</x:v>
      </x:c>
      <x:c r="Q75" s="1" t="n">
        <x:f>IF(AND(E75&lt;&gt;"",C75&lt;&gt;"",M75&lt;=J75),1,0)</x:f>
        <x:v>1</x:v>
      </x:c>
      <x:c r="R75" s="1" t="n">
        <x:f>P75-Q75</x:f>
        <x:v>0</x:v>
      </x:c>
      <x:c r="S75" s="1" t="n">
        <x:f>IF(E75="",0,IF(OR(D75&lt;&gt;"",L75&gt;=K75),1,0))</x:f>
        <x:v>1</x:v>
      </x:c>
      <x:c r="T75" s="1" t="n">
        <x:f>IF(AND(E75&lt;&gt;"",D75&lt;&gt;"",N75&lt;=K75),1,0)</x:f>
        <x:v>1</x:v>
      </x:c>
      <x:c r="U75" s="1" t="n">
        <x:f>S75-T75</x:f>
        <x:v>0</x:v>
      </x:c>
      <x:c r="V75" s="1" t="n">
        <x:f>IF(I75="",0,1)</x:f>
        <x:v>1</x:v>
      </x:c>
      <x:c r="W75" s="1" t="n">
        <x:f>IF(I75&gt;=4,1,0)</x:f>
        <x:v>1</x:v>
      </x:c>
      <x:c r="X75" s="1" t="n">
        <x:f>1-O75</x:f>
        <x:v>1</x:v>
      </x:c>
      <x:c r="Y75" s="1" t="n">
        <x:f>IF(AND(O75=1,L75&gt;168),1,0)</x:f>
        <x:v>0</x:v>
      </x:c>
    </x:row>
    <x:row r="76">
      <x:c r="A76" s="1" t="str">
        <x:v>T00071</x:v>
      </x:c>
      <x:c r="B76" s="9" t="n">
        <x:v>45774.44305555556</x:v>
      </x:c>
      <x:c r="C76" s="9" t="n">
        <x:v>45774.71388888889</x:v>
      </x:c>
      <x:c r="D76" s="9" t="n">
        <x:v>45776.41847222222</x:v>
      </x:c>
      <x:c r="E76" s="1" t="str">
        <x:v>High</x:v>
      </x:c>
      <x:c r="F76" s="1" t="str">
        <x:v>Email</x:v>
      </x:c>
      <x:c r="G76" s="1" t="str">
        <x:v>Product information</x:v>
      </x:c>
      <x:c r="H76" s="1" t="n">
        <x:v>0</x:v>
      </x:c>
      <x:c r="I76" s="1"/>
      <x:c r="J76" s="1" t="n">
        <x:f>IF(E76="","",VLOOKUP(E76,'Guide'!$A$7:$C$10,2,FALSE))</x:f>
        <x:v>4</x:v>
      </x:c>
      <x:c r="K76" s="1" t="n">
        <x:f>IF(E76="","",VLOOKUP(E76,'Guide'!$A$7:$C$10,3,FALSE))</x:f>
        <x:v>24</x:v>
      </x:c>
      <x:c r="L76" s="10" t="n">
        <x:f>('Guide'!$B$4-B76)*24</x:f>
        <x:v>1549.3666666665813</x:v>
      </x:c>
      <x:c r="M76" s="10" t="n">
        <x:f>IF(C76="","",ROUND((C76-B76)*24,6))</x:f>
        <x:v>6.5</x:v>
      </x:c>
      <x:c r="N76" s="10" t="n">
        <x:f>IF(D76="","",ROUND((D76-B76)*24,6))</x:f>
        <x:v>47.41</x:v>
      </x:c>
      <x:c r="O76" s="1" t="n">
        <x:f>IF(D76="",1,0)</x:f>
        <x:v>0</x:v>
      </x:c>
      <x:c r="P76" s="1" t="n">
        <x:f>IF(E76="",0,IF(OR(C76&lt;&gt;"",L76&gt;=J76),1,0))</x:f>
        <x:v>1</x:v>
      </x:c>
      <x:c r="Q76" s="1" t="n">
        <x:f>IF(AND(E76&lt;&gt;"",C76&lt;&gt;"",M76&lt;=J76),1,0)</x:f>
        <x:v>0</x:v>
      </x:c>
      <x:c r="R76" s="1" t="n">
        <x:f>P76-Q76</x:f>
        <x:v>1</x:v>
      </x:c>
      <x:c r="S76" s="1" t="n">
        <x:f>IF(E76="",0,IF(OR(D76&lt;&gt;"",L76&gt;=K76),1,0))</x:f>
        <x:v>1</x:v>
      </x:c>
      <x:c r="T76" s="1" t="n">
        <x:f>IF(AND(E76&lt;&gt;"",D76&lt;&gt;"",N76&lt;=K76),1,0)</x:f>
        <x:v>0</x:v>
      </x:c>
      <x:c r="U76" s="1" t="n">
        <x:f>S76-T76</x:f>
        <x:v>1</x:v>
      </x:c>
      <x:c r="V76" s="1" t="n">
        <x:f>IF(I76="",0,1)</x:f>
        <x:v>0</x:v>
      </x:c>
      <x:c r="W76" s="1" t="n">
        <x:f>IF(I76&gt;=4,1,0)</x:f>
        <x:v>0</x:v>
      </x:c>
      <x:c r="X76" s="1" t="n">
        <x:f>1-O76</x:f>
        <x:v>1</x:v>
      </x:c>
      <x:c r="Y76" s="1" t="n">
        <x:f>IF(AND(O76=1,L76&gt;168),1,0)</x:f>
        <x:v>0</x:v>
      </x:c>
    </x:row>
    <x:row r="77">
      <x:c r="A77" s="1" t="str">
        <x:v>T00072</x:v>
      </x:c>
      <x:c r="B77" s="9" t="n">
        <x:v>45705.50277777778</x:v>
      </x:c>
      <x:c r="C77" s="9" t="n">
        <x:v>45705.859444444446</x:v>
      </x:c>
      <x:c r="D77" s="9" t="n">
        <x:v>45708.240694444445</x:v>
      </x:c>
      <x:c r="E77" s="1" t="str">
        <x:v>Normal</x:v>
      </x:c>
      <x:c r="F77" s="1" t="str">
        <x:v>Email</x:v>
      </x:c>
      <x:c r="G77" s="1" t="str">
        <x:v>Billing</x:v>
      </x:c>
      <x:c r="H77" s="1" t="n">
        <x:v>0</x:v>
      </x:c>
      <x:c r="I77" s="1"/>
      <x:c r="J77" s="1" t="n">
        <x:f>IF(E77="","",VLOOKUP(E77,'Guide'!$A$7:$C$10,2,FALSE))</x:f>
        <x:v>12</x:v>
      </x:c>
      <x:c r="K77" s="1" t="n">
        <x:f>IF(E77="","",VLOOKUP(E77,'Guide'!$A$7:$C$10,3,FALSE))</x:f>
        <x:v>72</x:v>
      </x:c>
      <x:c r="L77" s="10" t="n">
        <x:f>('Guide'!$B$4-B77)*24</x:f>
        <x:v>3203.9333333332906</x:v>
      </x:c>
      <x:c r="M77" s="10" t="n">
        <x:f>IF(C77="","",ROUND((C77-B77)*24,6))</x:f>
        <x:v>8.56</x:v>
      </x:c>
      <x:c r="N77" s="10" t="n">
        <x:f>IF(D77="","",ROUND((D77-B77)*24,6))</x:f>
        <x:v>65.71</x:v>
      </x:c>
      <x:c r="O77" s="1" t="n">
        <x:f>IF(D77="",1,0)</x:f>
        <x:v>0</x:v>
      </x:c>
      <x:c r="P77" s="1" t="n">
        <x:f>IF(E77="",0,IF(OR(C77&lt;&gt;"",L77&gt;=J77),1,0))</x:f>
        <x:v>1</x:v>
      </x:c>
      <x:c r="Q77" s="1" t="n">
        <x:f>IF(AND(E77&lt;&gt;"",C77&lt;&gt;"",M77&lt;=J77),1,0)</x:f>
        <x:v>1</x:v>
      </x:c>
      <x:c r="R77" s="1" t="n">
        <x:f>P77-Q77</x:f>
        <x:v>0</x:v>
      </x:c>
      <x:c r="S77" s="1" t="n">
        <x:f>IF(E77="",0,IF(OR(D77&lt;&gt;"",L77&gt;=K77),1,0))</x:f>
        <x:v>1</x:v>
      </x:c>
      <x:c r="T77" s="1" t="n">
        <x:f>IF(AND(E77&lt;&gt;"",D77&lt;&gt;"",N77&lt;=K77),1,0)</x:f>
        <x:v>1</x:v>
      </x:c>
      <x:c r="U77" s="1" t="n">
        <x:f>S77-T77</x:f>
        <x:v>0</x:v>
      </x:c>
      <x:c r="V77" s="1" t="n">
        <x:f>IF(I77="",0,1)</x:f>
        <x:v>0</x:v>
      </x:c>
      <x:c r="W77" s="1" t="n">
        <x:f>IF(I77&gt;=4,1,0)</x:f>
        <x:v>0</x:v>
      </x:c>
      <x:c r="X77" s="1" t="n">
        <x:f>1-O77</x:f>
        <x:v>1</x:v>
      </x:c>
      <x:c r="Y77" s="1" t="n">
        <x:f>IF(AND(O77=1,L77&gt;168),1,0)</x:f>
        <x:v>0</x:v>
      </x:c>
    </x:row>
    <x:row r="78">
      <x:c r="A78" s="1" t="str">
        <x:v>T00073</x:v>
      </x:c>
      <x:c r="B78" s="9" t="n">
        <x:v>45705.902083333334</x:v>
      </x:c>
      <x:c r="C78" s="9" t="n">
        <x:v>45705.931666666664</x:v>
      </x:c>
      <x:c r="D78" s="9" t="n">
        <x:v>45706.151666666665</x:v>
      </x:c>
      <x:c r="E78" s="1" t="str">
        <x:v>Urgent</x:v>
      </x:c>
      <x:c r="F78" s="1" t="str">
        <x:v>Email</x:v>
      </x:c>
      <x:c r="G78" s="1" t="str">
        <x:v>Refund</x:v>
      </x:c>
      <x:c r="H78" s="1" t="n">
        <x:v>0</x:v>
      </x:c>
      <x:c r="I78" s="1"/>
      <x:c r="J78" s="1" t="n">
        <x:f>IF(E78="","",VLOOKUP(E78,'Guide'!$A$7:$C$10,2,FALSE))</x:f>
        <x:v>1</x:v>
      </x:c>
      <x:c r="K78" s="1" t="n">
        <x:f>IF(E78="","",VLOOKUP(E78,'Guide'!$A$7:$C$10,3,FALSE))</x:f>
        <x:v>8</x:v>
      </x:c>
      <x:c r="L78" s="10" t="n">
        <x:f>('Guide'!$B$4-B78)*24</x:f>
        <x:v>3194.3499999999767</x:v>
      </x:c>
      <x:c r="M78" s="10" t="n">
        <x:f>IF(C78="","",ROUND((C78-B78)*24,6))</x:f>
        <x:v>0.71</x:v>
      </x:c>
      <x:c r="N78" s="10" t="n">
        <x:f>IF(D78="","",ROUND((D78-B78)*24,6))</x:f>
        <x:v>5.99</x:v>
      </x:c>
      <x:c r="O78" s="1" t="n">
        <x:f>IF(D78="",1,0)</x:f>
        <x:v>0</x:v>
      </x:c>
      <x:c r="P78" s="1" t="n">
        <x:f>IF(E78="",0,IF(OR(C78&lt;&gt;"",L78&gt;=J78),1,0))</x:f>
        <x:v>1</x:v>
      </x:c>
      <x:c r="Q78" s="1" t="n">
        <x:f>IF(AND(E78&lt;&gt;"",C78&lt;&gt;"",M78&lt;=J78),1,0)</x:f>
        <x:v>1</x:v>
      </x:c>
      <x:c r="R78" s="1" t="n">
        <x:f>P78-Q78</x:f>
        <x:v>0</x:v>
      </x:c>
      <x:c r="S78" s="1" t="n">
        <x:f>IF(E78="",0,IF(OR(D78&lt;&gt;"",L78&gt;=K78),1,0))</x:f>
        <x:v>1</x:v>
      </x:c>
      <x:c r="T78" s="1" t="n">
        <x:f>IF(AND(E78&lt;&gt;"",D78&lt;&gt;"",N78&lt;=K78),1,0)</x:f>
        <x:v>1</x:v>
      </x:c>
      <x:c r="U78" s="1" t="n">
        <x:f>S78-T78</x:f>
        <x:v>0</x:v>
      </x:c>
      <x:c r="V78" s="1" t="n">
        <x:f>IF(I78="",0,1)</x:f>
        <x:v>0</x:v>
      </x:c>
      <x:c r="W78" s="1" t="n">
        <x:f>IF(I78&gt;=4,1,0)</x:f>
        <x:v>0</x:v>
      </x:c>
      <x:c r="X78" s="1" t="n">
        <x:f>1-O78</x:f>
        <x:v>1</x:v>
      </x:c>
      <x:c r="Y78" s="1" t="n">
        <x:f>IF(AND(O78=1,L78&gt;168),1,0)</x:f>
        <x:v>0</x:v>
      </x:c>
    </x:row>
    <x:row r="79">
      <x:c r="A79" s="1" t="str">
        <x:v>T00074</x:v>
      </x:c>
      <x:c r="B79" s="9" t="n">
        <x:v>45699.92916666667</x:v>
      </x:c>
      <x:c r="C79" s="9" t="n">
        <x:v>45699.97583333333</x:v>
      </x:c>
      <x:c r="D79" s="9" t="n">
        <x:v>45700.4475</x:v>
      </x:c>
      <x:c r="E79" s="1" t="str">
        <x:v>High</x:v>
      </x:c>
      <x:c r="F79" s="1" t="str">
        <x:v>Web chat</x:v>
      </x:c>
      <x:c r="G79" s="1" t="str">
        <x:v>Product information</x:v>
      </x:c>
      <x:c r="H79" s="1" t="n">
        <x:v>0</x:v>
      </x:c>
      <x:c r="I79" s="1"/>
      <x:c r="J79" s="1" t="n">
        <x:f>IF(E79="","",VLOOKUP(E79,'Guide'!$A$7:$C$10,2,FALSE))</x:f>
        <x:v>4</x:v>
      </x:c>
      <x:c r="K79" s="1" t="n">
        <x:f>IF(E79="","",VLOOKUP(E79,'Guide'!$A$7:$C$10,3,FALSE))</x:f>
        <x:v>24</x:v>
      </x:c>
      <x:c r="L79" s="10" t="n">
        <x:f>('Guide'!$B$4-B79)*24</x:f>
        <x:v>3337.6999999999534</x:v>
      </x:c>
      <x:c r="M79" s="10" t="n">
        <x:f>IF(C79="","",ROUND((C79-B79)*24,6))</x:f>
        <x:v>1.12</x:v>
      </x:c>
      <x:c r="N79" s="10" t="n">
        <x:f>IF(D79="","",ROUND((D79-B79)*24,6))</x:f>
        <x:v>12.44</x:v>
      </x:c>
      <x:c r="O79" s="1" t="n">
        <x:f>IF(D79="",1,0)</x:f>
        <x:v>0</x:v>
      </x:c>
      <x:c r="P79" s="1" t="n">
        <x:f>IF(E79="",0,IF(OR(C79&lt;&gt;"",L79&gt;=J79),1,0))</x:f>
        <x:v>1</x:v>
      </x:c>
      <x:c r="Q79" s="1" t="n">
        <x:f>IF(AND(E79&lt;&gt;"",C79&lt;&gt;"",M79&lt;=J79),1,0)</x:f>
        <x:v>1</x:v>
      </x:c>
      <x:c r="R79" s="1" t="n">
        <x:f>P79-Q79</x:f>
        <x:v>0</x:v>
      </x:c>
      <x:c r="S79" s="1" t="n">
        <x:f>IF(E79="",0,IF(OR(D79&lt;&gt;"",L79&gt;=K79),1,0))</x:f>
        <x:v>1</x:v>
      </x:c>
      <x:c r="T79" s="1" t="n">
        <x:f>IF(AND(E79&lt;&gt;"",D79&lt;&gt;"",N79&lt;=K79),1,0)</x:f>
        <x:v>1</x:v>
      </x:c>
      <x:c r="U79" s="1" t="n">
        <x:f>S79-T79</x:f>
        <x:v>0</x:v>
      </x:c>
      <x:c r="V79" s="1" t="n">
        <x:f>IF(I79="",0,1)</x:f>
        <x:v>0</x:v>
      </x:c>
      <x:c r="W79" s="1" t="n">
        <x:f>IF(I79&gt;=4,1,0)</x:f>
        <x:v>0</x:v>
      </x:c>
      <x:c r="X79" s="1" t="n">
        <x:f>1-O79</x:f>
        <x:v>1</x:v>
      </x:c>
      <x:c r="Y79" s="1" t="n">
        <x:f>IF(AND(O79=1,L79&gt;168),1,0)</x:f>
        <x:v>0</x:v>
      </x:c>
    </x:row>
    <x:row r="80">
      <x:c r="A80" s="1" t="str">
        <x:v>T00075</x:v>
      </x:c>
      <x:c r="B80" s="9" t="n">
        <x:v>45791.402083333334</x:v>
      </x:c>
      <x:c r="C80" s="9" t="n">
        <x:v>45791.42166666667</x:v>
      </x:c>
      <x:c r="D80" s="9" t="n">
        <x:v>45791.52166666667</x:v>
      </x:c>
      <x:c r="E80" s="1" t="str">
        <x:v>Urgent</x:v>
      </x:c>
      <x:c r="F80" s="1" t="str">
        <x:v>WhatsApp</x:v>
      </x:c>
      <x:c r="G80" s="1" t="str">
        <x:v>Refund</x:v>
      </x:c>
      <x:c r="H80" s="1" t="n">
        <x:v>0</x:v>
      </x:c>
      <x:c r="I80" s="1"/>
      <x:c r="J80" s="1" t="n">
        <x:f>IF(E80="","",VLOOKUP(E80,'Guide'!$A$7:$C$10,2,FALSE))</x:f>
        <x:v>1</x:v>
      </x:c>
      <x:c r="K80" s="1" t="n">
        <x:f>IF(E80="","",VLOOKUP(E80,'Guide'!$A$7:$C$10,3,FALSE))</x:f>
        <x:v>8</x:v>
      </x:c>
      <x:c r="L80" s="10" t="n">
        <x:f>('Guide'!$B$4-B80)*24</x:f>
        <x:v>1142.3499999999767</x:v>
      </x:c>
      <x:c r="M80" s="10" t="n">
        <x:f>IF(C80="","",ROUND((C80-B80)*24,6))</x:f>
        <x:v>0.47</x:v>
      </x:c>
      <x:c r="N80" s="10" t="n">
        <x:f>IF(D80="","",ROUND((D80-B80)*24,6))</x:f>
        <x:v>2.87</x:v>
      </x:c>
      <x:c r="O80" s="1" t="n">
        <x:f>IF(D80="",1,0)</x:f>
        <x:v>0</x:v>
      </x:c>
      <x:c r="P80" s="1" t="n">
        <x:f>IF(E80="",0,IF(OR(C80&lt;&gt;"",L80&gt;=J80),1,0))</x:f>
        <x:v>1</x:v>
      </x:c>
      <x:c r="Q80" s="1" t="n">
        <x:f>IF(AND(E80&lt;&gt;"",C80&lt;&gt;"",M80&lt;=J80),1,0)</x:f>
        <x:v>1</x:v>
      </x:c>
      <x:c r="R80" s="1" t="n">
        <x:f>P80-Q80</x:f>
        <x:v>0</x:v>
      </x:c>
      <x:c r="S80" s="1" t="n">
        <x:f>IF(E80="",0,IF(OR(D80&lt;&gt;"",L80&gt;=K80),1,0))</x:f>
        <x:v>1</x:v>
      </x:c>
      <x:c r="T80" s="1" t="n">
        <x:f>IF(AND(E80&lt;&gt;"",D80&lt;&gt;"",N80&lt;=K80),1,0)</x:f>
        <x:v>1</x:v>
      </x:c>
      <x:c r="U80" s="1" t="n">
        <x:f>S80-T80</x:f>
        <x:v>0</x:v>
      </x:c>
      <x:c r="V80" s="1" t="n">
        <x:f>IF(I80="",0,1)</x:f>
        <x:v>0</x:v>
      </x:c>
      <x:c r="W80" s="1" t="n">
        <x:f>IF(I80&gt;=4,1,0)</x:f>
        <x:v>0</x:v>
      </x:c>
      <x:c r="X80" s="1" t="n">
        <x:f>1-O80</x:f>
        <x:v>1</x:v>
      </x:c>
      <x:c r="Y80" s="1" t="n">
        <x:f>IF(AND(O80=1,L80&gt;168),1,0)</x:f>
        <x:v>0</x:v>
      </x:c>
    </x:row>
    <x:row r="81">
      <x:c r="A81" s="1" t="str">
        <x:v>T00076</x:v>
      </x:c>
      <x:c r="B81" s="9" t="n">
        <x:v>45778.427777777775</x:v>
      </x:c>
      <x:c r="C81" s="9" t="n">
        <x:v>45779.29027777778</x:v>
      </x:c>
      <x:c r="D81" s="9" t="n">
        <x:v>45779.294444444444</x:v>
      </x:c>
      <x:c r="E81" s="1" t="str">
        <x:v>Normal</x:v>
      </x:c>
      <x:c r="F81" s="1" t="str">
        <x:v>Email</x:v>
      </x:c>
      <x:c r="G81" s="1" t="str">
        <x:v>Refund</x:v>
      </x:c>
      <x:c r="H81" s="1" t="n">
        <x:v>0</x:v>
      </x:c>
      <x:c r="I81" s="1"/>
      <x:c r="J81" s="1" t="n">
        <x:f>IF(E81="","",VLOOKUP(E81,'Guide'!$A$7:$C$10,2,FALSE))</x:f>
        <x:v>12</x:v>
      </x:c>
      <x:c r="K81" s="1" t="n">
        <x:f>IF(E81="","",VLOOKUP(E81,'Guide'!$A$7:$C$10,3,FALSE))</x:f>
        <x:v>72</x:v>
      </x:c>
      <x:c r="L81" s="10" t="n">
        <x:f>('Guide'!$B$4-B81)*24</x:f>
        <x:v>1453.7333333333954</x:v>
      </x:c>
      <x:c r="M81" s="10" t="n">
        <x:f>IF(C81="","",ROUND((C81-B81)*24,6))</x:f>
        <x:v>20.7</x:v>
      </x:c>
      <x:c r="N81" s="10" t="n">
        <x:f>IF(D81="","",ROUND((D81-B81)*24,6))</x:f>
        <x:v>20.8</x:v>
      </x:c>
      <x:c r="O81" s="1" t="n">
        <x:f>IF(D81="",1,0)</x:f>
        <x:v>0</x:v>
      </x:c>
      <x:c r="P81" s="1" t="n">
        <x:f>IF(E81="",0,IF(OR(C81&lt;&gt;"",L81&gt;=J81),1,0))</x:f>
        <x:v>1</x:v>
      </x:c>
      <x:c r="Q81" s="1" t="n">
        <x:f>IF(AND(E81&lt;&gt;"",C81&lt;&gt;"",M81&lt;=J81),1,0)</x:f>
        <x:v>0</x:v>
      </x:c>
      <x:c r="R81" s="1" t="n">
        <x:f>P81-Q81</x:f>
        <x:v>1</x:v>
      </x:c>
      <x:c r="S81" s="1" t="n">
        <x:f>IF(E81="",0,IF(OR(D81&lt;&gt;"",L81&gt;=K81),1,0))</x:f>
        <x:v>1</x:v>
      </x:c>
      <x:c r="T81" s="1" t="n">
        <x:f>IF(AND(E81&lt;&gt;"",D81&lt;&gt;"",N81&lt;=K81),1,0)</x:f>
        <x:v>1</x:v>
      </x:c>
      <x:c r="U81" s="1" t="n">
        <x:f>S81-T81</x:f>
        <x:v>0</x:v>
      </x:c>
      <x:c r="V81" s="1" t="n">
        <x:f>IF(I81="",0,1)</x:f>
        <x:v>0</x:v>
      </x:c>
      <x:c r="W81" s="1" t="n">
        <x:f>IF(I81&gt;=4,1,0)</x:f>
        <x:v>0</x:v>
      </x:c>
      <x:c r="X81" s="1" t="n">
        <x:f>1-O81</x:f>
        <x:v>1</x:v>
      </x:c>
      <x:c r="Y81" s="1" t="n">
        <x:f>IF(AND(O81=1,L81&gt;168),1,0)</x:f>
        <x:v>0</x:v>
      </x:c>
    </x:row>
    <x:row r="82">
      <x:c r="A82" s="1" t="str">
        <x:v>T00077</x:v>
      </x:c>
      <x:c r="B82" s="9" t="n">
        <x:v>45739.56180555555</x:v>
      </x:c>
      <x:c r="C82" s="9" t="n">
        <x:v>45739.82430555556</x:v>
      </x:c>
      <x:c r="D82" s="9" t="n">
        <x:v>45741.875972222224</x:v>
      </x:c>
      <x:c r="E82" s="1" t="str">
        <x:v>Normal</x:v>
      </x:c>
      <x:c r="F82" s="1" t="str">
        <x:v>WhatsApp</x:v>
      </x:c>
      <x:c r="G82" s="1" t="str">
        <x:v>Account access</x:v>
      </x:c>
      <x:c r="H82" s="1" t="n">
        <x:v>0</x:v>
      </x:c>
      <x:c r="I82" s="1"/>
      <x:c r="J82" s="1" t="n">
        <x:f>IF(E82="","",VLOOKUP(E82,'Guide'!$A$7:$C$10,2,FALSE))</x:f>
        <x:v>12</x:v>
      </x:c>
      <x:c r="K82" s="1" t="n">
        <x:f>IF(E82="","",VLOOKUP(E82,'Guide'!$A$7:$C$10,3,FALSE))</x:f>
        <x:v>72</x:v>
      </x:c>
      <x:c r="L82" s="10" t="n">
        <x:f>('Guide'!$B$4-B82)*24</x:f>
        <x:v>2386.516666666721</x:v>
      </x:c>
      <x:c r="M82" s="10" t="n">
        <x:f>IF(C82="","",ROUND((C82-B82)*24,6))</x:f>
        <x:v>6.3</x:v>
      </x:c>
      <x:c r="N82" s="10" t="n">
        <x:f>IF(D82="","",ROUND((D82-B82)*24,6))</x:f>
        <x:v>55.54</x:v>
      </x:c>
      <x:c r="O82" s="1" t="n">
        <x:f>IF(D82="",1,0)</x:f>
        <x:v>0</x:v>
      </x:c>
      <x:c r="P82" s="1" t="n">
        <x:f>IF(E82="",0,IF(OR(C82&lt;&gt;"",L82&gt;=J82),1,0))</x:f>
        <x:v>1</x:v>
      </x:c>
      <x:c r="Q82" s="1" t="n">
        <x:f>IF(AND(E82&lt;&gt;"",C82&lt;&gt;"",M82&lt;=J82),1,0)</x:f>
        <x:v>1</x:v>
      </x:c>
      <x:c r="R82" s="1" t="n">
        <x:f>P82-Q82</x:f>
        <x:v>0</x:v>
      </x:c>
      <x:c r="S82" s="1" t="n">
        <x:f>IF(E82="",0,IF(OR(D82&lt;&gt;"",L82&gt;=K82),1,0))</x:f>
        <x:v>1</x:v>
      </x:c>
      <x:c r="T82" s="1" t="n">
        <x:f>IF(AND(E82&lt;&gt;"",D82&lt;&gt;"",N82&lt;=K82),1,0)</x:f>
        <x:v>1</x:v>
      </x:c>
      <x:c r="U82" s="1" t="n">
        <x:f>S82-T82</x:f>
        <x:v>0</x:v>
      </x:c>
      <x:c r="V82" s="1" t="n">
        <x:f>IF(I82="",0,1)</x:f>
        <x:v>0</x:v>
      </x:c>
      <x:c r="W82" s="1" t="n">
        <x:f>IF(I82&gt;=4,1,0)</x:f>
        <x:v>0</x:v>
      </x:c>
      <x:c r="X82" s="1" t="n">
        <x:f>1-O82</x:f>
        <x:v>1</x:v>
      </x:c>
      <x:c r="Y82" s="1" t="n">
        <x:f>IF(AND(O82=1,L82&gt;168),1,0)</x:f>
        <x:v>0</x:v>
      </x:c>
    </x:row>
    <x:row r="83">
      <x:c r="A83" s="1" t="str">
        <x:v>T00078</x:v>
      </x:c>
      <x:c r="B83" s="9" t="n">
        <x:v>45706.93125</x:v>
      </x:c>
      <x:c r="C83" s="9" t="n">
        <x:v>45707.580416666664</x:v>
      </x:c>
      <x:c r="D83" s="9" t="n">
        <x:v>45709.6975</x:v>
      </x:c>
      <x:c r="E83" s="1" t="str">
        <x:v>Normal</x:v>
      </x:c>
      <x:c r="F83" s="1" t="str">
        <x:v>WhatsApp</x:v>
      </x:c>
      <x:c r="G83" s="1" t="str">
        <x:v>Refund</x:v>
      </x:c>
      <x:c r="H83" s="1" t="n">
        <x:v>0</x:v>
      </x:c>
      <x:c r="I83" s="1" t="n">
        <x:v>3</x:v>
      </x:c>
      <x:c r="J83" s="1" t="n">
        <x:f>IF(E83="","",VLOOKUP(E83,'Guide'!$A$7:$C$10,2,FALSE))</x:f>
        <x:v>12</x:v>
      </x:c>
      <x:c r="K83" s="1" t="n">
        <x:f>IF(E83="","",VLOOKUP(E83,'Guide'!$A$7:$C$10,3,FALSE))</x:f>
        <x:v>72</x:v>
      </x:c>
      <x:c r="L83" s="10" t="n">
        <x:f>('Guide'!$B$4-B83)*24</x:f>
        <x:v>3169.649999999965</x:v>
      </x:c>
      <x:c r="M83" s="10" t="n">
        <x:f>IF(C83="","",ROUND((C83-B83)*24,6))</x:f>
        <x:v>15.58</x:v>
      </x:c>
      <x:c r="N83" s="10" t="n">
        <x:f>IF(D83="","",ROUND((D83-B83)*24,6))</x:f>
        <x:v>66.39</x:v>
      </x:c>
      <x:c r="O83" s="1" t="n">
        <x:f>IF(D83="",1,0)</x:f>
        <x:v>0</x:v>
      </x:c>
      <x:c r="P83" s="1" t="n">
        <x:f>IF(E83="",0,IF(OR(C83&lt;&gt;"",L83&gt;=J83),1,0))</x:f>
        <x:v>1</x:v>
      </x:c>
      <x:c r="Q83" s="1" t="n">
        <x:f>IF(AND(E83&lt;&gt;"",C83&lt;&gt;"",M83&lt;=J83),1,0)</x:f>
        <x:v>0</x:v>
      </x:c>
      <x:c r="R83" s="1" t="n">
        <x:f>P83-Q83</x:f>
        <x:v>1</x:v>
      </x:c>
      <x:c r="S83" s="1" t="n">
        <x:f>IF(E83="",0,IF(OR(D83&lt;&gt;"",L83&gt;=K83),1,0))</x:f>
        <x:v>1</x:v>
      </x:c>
      <x:c r="T83" s="1" t="n">
        <x:f>IF(AND(E83&lt;&gt;"",D83&lt;&gt;"",N83&lt;=K83),1,0)</x:f>
        <x:v>1</x:v>
      </x:c>
      <x:c r="U83" s="1" t="n">
        <x:f>S83-T83</x:f>
        <x:v>0</x:v>
      </x:c>
      <x:c r="V83" s="1" t="n">
        <x:f>IF(I83="",0,1)</x:f>
        <x:v>1</x:v>
      </x:c>
      <x:c r="W83" s="1" t="n">
        <x:f>IF(I83&gt;=4,1,0)</x:f>
        <x:v>0</x:v>
      </x:c>
      <x:c r="X83" s="1" t="n">
        <x:f>1-O83</x:f>
        <x:v>1</x:v>
      </x:c>
      <x:c r="Y83" s="1" t="n">
        <x:f>IF(AND(O83=1,L83&gt;168),1,0)</x:f>
        <x:v>0</x:v>
      </x:c>
    </x:row>
    <x:row r="84">
      <x:c r="A84" s="1" t="str">
        <x:v>T00079</x:v>
      </x:c>
      <x:c r="B84" s="9" t="n">
        <x:v>45666.44652777778</x:v>
      </x:c>
      <x:c r="C84" s="9" t="n">
        <x:v>45666.49736111111</x:v>
      </x:c>
      <x:c r="D84" s="9"/>
      <x:c r="E84" s="1" t="str">
        <x:v>High</x:v>
      </x:c>
      <x:c r="F84" s="1" t="str">
        <x:v>WhatsApp</x:v>
      </x:c>
      <x:c r="G84" s="1" t="str">
        <x:v>Product information</x:v>
      </x:c>
      <x:c r="H84" s="1" t="n">
        <x:v>0</x:v>
      </x:c>
      <x:c r="I84" s="1"/>
      <x:c r="J84" s="1" t="n">
        <x:f>IF(E84="","",VLOOKUP(E84,'Guide'!$A$7:$C$10,2,FALSE))</x:f>
        <x:v>4</x:v>
      </x:c>
      <x:c r="K84" s="1" t="n">
        <x:f>IF(E84="","",VLOOKUP(E84,'Guide'!$A$7:$C$10,3,FALSE))</x:f>
        <x:v>24</x:v>
      </x:c>
      <x:c r="L84" s="10" t="n">
        <x:f>('Guide'!$B$4-B84)*24</x:f>
        <x:v>4141.283333333326</x:v>
      </x:c>
      <x:c r="M84" s="10" t="n">
        <x:f>IF(C84="","",ROUND((C84-B84)*24,6))</x:f>
        <x:v>1.22</x:v>
      </x:c>
      <x:c r="N84" s="10" t="str">
        <x:f>IF(D84="","",ROUND((D84-B84)*24,6))</x:f>
      </x:c>
      <x:c r="O84" s="1" t="n">
        <x:f>IF(D84="",1,0)</x:f>
        <x:v>1</x:v>
      </x:c>
      <x:c r="P84" s="1" t="n">
        <x:f>IF(E84="",0,IF(OR(C84&lt;&gt;"",L84&gt;=J84),1,0))</x:f>
        <x:v>1</x:v>
      </x:c>
      <x:c r="Q84" s="1" t="n">
        <x:f>IF(AND(E84&lt;&gt;"",C84&lt;&gt;"",M84&lt;=J84),1,0)</x:f>
        <x:v>1</x:v>
      </x:c>
      <x:c r="R84" s="1" t="n">
        <x:f>P84-Q84</x:f>
        <x:v>0</x:v>
      </x:c>
      <x:c r="S84" s="1" t="n">
        <x:f>IF(E84="",0,IF(OR(D84&lt;&gt;"",L84&gt;=K84),1,0))</x:f>
        <x:v>1</x:v>
      </x:c>
      <x:c r="T84" s="1" t="n">
        <x:f>IF(AND(E84&lt;&gt;"",D84&lt;&gt;"",N84&lt;=K84),1,0)</x:f>
        <x:v>0</x:v>
      </x:c>
      <x:c r="U84" s="1" t="n">
        <x:f>S84-T84</x:f>
        <x:v>1</x:v>
      </x:c>
      <x:c r="V84" s="1" t="n">
        <x:f>IF(I84="",0,1)</x:f>
        <x:v>0</x:v>
      </x:c>
      <x:c r="W84" s="1" t="n">
        <x:f>IF(I84&gt;=4,1,0)</x:f>
        <x:v>0</x:v>
      </x:c>
      <x:c r="X84" s="1" t="n">
        <x:f>1-O84</x:f>
        <x:v>0</x:v>
      </x:c>
      <x:c r="Y84" s="1" t="n">
        <x:f>IF(AND(O84=1,L84&gt;168),1,0)</x:f>
        <x:v>1</x:v>
      </x:c>
    </x:row>
    <x:row r="85">
      <x:c r="A85" s="1" t="str">
        <x:v>T00080</x:v>
      </x:c>
      <x:c r="B85" s="9" t="n">
        <x:v>45787.686111111114</x:v>
      </x:c>
      <x:c r="C85" s="9" t="n">
        <x:v>45789.921944444446</x:v>
      </x:c>
      <x:c r="D85" s="9" t="n">
        <x:v>45793.991944444446</x:v>
      </x:c>
      <x:c r="E85" s="1" t="str">
        <x:v>Low</x:v>
      </x:c>
      <x:c r="F85" s="1" t="str">
        <x:v>WhatsApp</x:v>
      </x:c>
      <x:c r="G85" s="1" t="str">
        <x:v>Product information</x:v>
      </x:c>
      <x:c r="H85" s="1" t="n">
        <x:v>0</x:v>
      </x:c>
      <x:c r="I85" s="1" t="n">
        <x:v>4</x:v>
      </x:c>
      <x:c r="J85" s="1" t="n">
        <x:f>IF(E85="","",VLOOKUP(E85,'Guide'!$A$7:$C$10,2,FALSE))</x:f>
        <x:v>24</x:v>
      </x:c>
      <x:c r="K85" s="1" t="n">
        <x:f>IF(E85="","",VLOOKUP(E85,'Guide'!$A$7:$C$10,3,FALSE))</x:f>
        <x:v>120</x:v>
      </x:c>
      <x:c r="L85" s="10" t="n">
        <x:f>('Guide'!$B$4-B85)*24</x:f>
        <x:v>1231.5333333332674</x:v>
      </x:c>
      <x:c r="M85" s="10" t="n">
        <x:f>IF(C85="","",ROUND((C85-B85)*24,6))</x:f>
        <x:v>53.66</x:v>
      </x:c>
      <x:c r="N85" s="10" t="n">
        <x:f>IF(D85="","",ROUND((D85-B85)*24,6))</x:f>
        <x:v>151.34</x:v>
      </x:c>
      <x:c r="O85" s="1" t="n">
        <x:f>IF(D85="",1,0)</x:f>
        <x:v>0</x:v>
      </x:c>
      <x:c r="P85" s="1" t="n">
        <x:f>IF(E85="",0,IF(OR(C85&lt;&gt;"",L85&gt;=J85),1,0))</x:f>
        <x:v>1</x:v>
      </x:c>
      <x:c r="Q85" s="1" t="n">
        <x:f>IF(AND(E85&lt;&gt;"",C85&lt;&gt;"",M85&lt;=J85),1,0)</x:f>
        <x:v>0</x:v>
      </x:c>
      <x:c r="R85" s="1" t="n">
        <x:f>P85-Q85</x:f>
        <x:v>1</x:v>
      </x:c>
      <x:c r="S85" s="1" t="n">
        <x:f>IF(E85="",0,IF(OR(D85&lt;&gt;"",L85&gt;=K85),1,0))</x:f>
        <x:v>1</x:v>
      </x:c>
      <x:c r="T85" s="1" t="n">
        <x:f>IF(AND(E85&lt;&gt;"",D85&lt;&gt;"",N85&lt;=K85),1,0)</x:f>
        <x:v>0</x:v>
      </x:c>
      <x:c r="U85" s="1" t="n">
        <x:f>S85-T85</x:f>
        <x:v>1</x:v>
      </x:c>
      <x:c r="V85" s="1" t="n">
        <x:f>IF(I85="",0,1)</x:f>
        <x:v>1</x:v>
      </x:c>
      <x:c r="W85" s="1" t="n">
        <x:f>IF(I85&gt;=4,1,0)</x:f>
        <x:v>1</x:v>
      </x:c>
      <x:c r="X85" s="1" t="n">
        <x:f>1-O85</x:f>
        <x:v>1</x:v>
      </x:c>
      <x:c r="Y85" s="1" t="n">
        <x:f>IF(AND(O85=1,L85&gt;168),1,0)</x:f>
        <x:v>0</x:v>
      </x:c>
    </x:row>
    <x:row r="86">
      <x:c r="A86" s="1" t="str">
        <x:v>T00081</x:v>
      </x:c>
      <x:c r="B86" s="9" t="n">
        <x:v>45725.316666666666</x:v>
      </x:c>
      <x:c r="C86" s="9" t="n">
        <x:v>45726.06</x:v>
      </x:c>
      <x:c r="D86" s="9" t="n">
        <x:v>45727.30625</x:v>
      </x:c>
      <x:c r="E86" s="1" t="str">
        <x:v>Low</x:v>
      </x:c>
      <x:c r="F86" s="1" t="str">
        <x:v>Email</x:v>
      </x:c>
      <x:c r="G86" s="1" t="str">
        <x:v>Billing</x:v>
      </x:c>
      <x:c r="H86" s="1" t="n">
        <x:v>0</x:v>
      </x:c>
      <x:c r="I86" s="1" t="n">
        <x:v>4</x:v>
      </x:c>
      <x:c r="J86" s="1" t="n">
        <x:f>IF(E86="","",VLOOKUP(E86,'Guide'!$A$7:$C$10,2,FALSE))</x:f>
        <x:v>24</x:v>
      </x:c>
      <x:c r="K86" s="1" t="n">
        <x:f>IF(E86="","",VLOOKUP(E86,'Guide'!$A$7:$C$10,3,FALSE))</x:f>
        <x:v>120</x:v>
      </x:c>
      <x:c r="L86" s="10" t="n">
        <x:f>('Guide'!$B$4-B86)*24</x:f>
        <x:v>2728.4000000000233</x:v>
      </x:c>
      <x:c r="M86" s="10" t="n">
        <x:f>IF(C86="","",ROUND((C86-B86)*24,6))</x:f>
        <x:v>17.84</x:v>
      </x:c>
      <x:c r="N86" s="10" t="n">
        <x:f>IF(D86="","",ROUND((D86-B86)*24,6))</x:f>
        <x:v>47.75</x:v>
      </x:c>
      <x:c r="O86" s="1" t="n">
        <x:f>IF(D86="",1,0)</x:f>
        <x:v>0</x:v>
      </x:c>
      <x:c r="P86" s="1" t="n">
        <x:f>IF(E86="",0,IF(OR(C86&lt;&gt;"",L86&gt;=J86),1,0))</x:f>
        <x:v>1</x:v>
      </x:c>
      <x:c r="Q86" s="1" t="n">
        <x:f>IF(AND(E86&lt;&gt;"",C86&lt;&gt;"",M86&lt;=J86),1,0)</x:f>
        <x:v>1</x:v>
      </x:c>
      <x:c r="R86" s="1" t="n">
        <x:f>P86-Q86</x:f>
        <x:v>0</x:v>
      </x:c>
      <x:c r="S86" s="1" t="n">
        <x:f>IF(E86="",0,IF(OR(D86&lt;&gt;"",L86&gt;=K86),1,0))</x:f>
        <x:v>1</x:v>
      </x:c>
      <x:c r="T86" s="1" t="n">
        <x:f>IF(AND(E86&lt;&gt;"",D86&lt;&gt;"",N86&lt;=K86),1,0)</x:f>
        <x:v>1</x:v>
      </x:c>
      <x:c r="U86" s="1" t="n">
        <x:f>S86-T86</x:f>
        <x:v>0</x:v>
      </x:c>
      <x:c r="V86" s="1" t="n">
        <x:f>IF(I86="",0,1)</x:f>
        <x:v>1</x:v>
      </x:c>
      <x:c r="W86" s="1" t="n">
        <x:f>IF(I86&gt;=4,1,0)</x:f>
        <x:v>1</x:v>
      </x:c>
      <x:c r="X86" s="1" t="n">
        <x:f>1-O86</x:f>
        <x:v>1</x:v>
      </x:c>
      <x:c r="Y86" s="1" t="n">
        <x:f>IF(AND(O86=1,L86&gt;168),1,0)</x:f>
        <x:v>0</x:v>
      </x:c>
    </x:row>
    <x:row r="87">
      <x:c r="A87" s="1" t="str">
        <x:v>T00082</x:v>
      </x:c>
      <x:c r="B87" s="9" t="n">
        <x:v>45807.834027777775</x:v>
      </x:c>
      <x:c r="C87" s="9" t="n">
        <x:v>45808.109444444446</x:v>
      </x:c>
      <x:c r="D87" s="9" t="n">
        <x:v>45809.575277777774</x:v>
      </x:c>
      <x:c r="E87" s="1" t="str">
        <x:v>Normal</x:v>
      </x:c>
      <x:c r="F87" s="1" t="str">
        <x:v>Email</x:v>
      </x:c>
      <x:c r="G87" s="1" t="str">
        <x:v>Refund</x:v>
      </x:c>
      <x:c r="H87" s="1" t="n">
        <x:v>0</x:v>
      </x:c>
      <x:c r="I87" s="1"/>
      <x:c r="J87" s="1" t="n">
        <x:f>IF(E87="","",VLOOKUP(E87,'Guide'!$A$7:$C$10,2,FALSE))</x:f>
        <x:v>12</x:v>
      </x:c>
      <x:c r="K87" s="1" t="n">
        <x:f>IF(E87="","",VLOOKUP(E87,'Guide'!$A$7:$C$10,3,FALSE))</x:f>
        <x:v>72</x:v>
      </x:c>
      <x:c r="L87" s="10" t="n">
        <x:f>('Guide'!$B$4-B87)*24</x:f>
        <x:v>747.9833333333954</x:v>
      </x:c>
      <x:c r="M87" s="10" t="n">
        <x:f>IF(C87="","",ROUND((C87-B87)*24,6))</x:f>
        <x:v>6.61</x:v>
      </x:c>
      <x:c r="N87" s="10" t="n">
        <x:f>IF(D87="","",ROUND((D87-B87)*24,6))</x:f>
        <x:v>41.79</x:v>
      </x:c>
      <x:c r="O87" s="1" t="n">
        <x:f>IF(D87="",1,0)</x:f>
        <x:v>0</x:v>
      </x:c>
      <x:c r="P87" s="1" t="n">
        <x:f>IF(E87="",0,IF(OR(C87&lt;&gt;"",L87&gt;=J87),1,0))</x:f>
        <x:v>1</x:v>
      </x:c>
      <x:c r="Q87" s="1" t="n">
        <x:f>IF(AND(E87&lt;&gt;"",C87&lt;&gt;"",M87&lt;=J87),1,0)</x:f>
        <x:v>1</x:v>
      </x:c>
      <x:c r="R87" s="1" t="n">
        <x:f>P87-Q87</x:f>
        <x:v>0</x:v>
      </x:c>
      <x:c r="S87" s="1" t="n">
        <x:f>IF(E87="",0,IF(OR(D87&lt;&gt;"",L87&gt;=K87),1,0))</x:f>
        <x:v>1</x:v>
      </x:c>
      <x:c r="T87" s="1" t="n">
        <x:f>IF(AND(E87&lt;&gt;"",D87&lt;&gt;"",N87&lt;=K87),1,0)</x:f>
        <x:v>1</x:v>
      </x:c>
      <x:c r="U87" s="1" t="n">
        <x:f>S87-T87</x:f>
        <x:v>0</x:v>
      </x:c>
      <x:c r="V87" s="1" t="n">
        <x:f>IF(I87="",0,1)</x:f>
        <x:v>0</x:v>
      </x:c>
      <x:c r="W87" s="1" t="n">
        <x:f>IF(I87&gt;=4,1,0)</x:f>
        <x:v>0</x:v>
      </x:c>
      <x:c r="X87" s="1" t="n">
        <x:f>1-O87</x:f>
        <x:v>1</x:v>
      </x:c>
      <x:c r="Y87" s="1" t="n">
        <x:f>IF(AND(O87=1,L87&gt;168),1,0)</x:f>
        <x:v>0</x:v>
      </x:c>
    </x:row>
    <x:row r="88">
      <x:c r="A88" s="1" t="str">
        <x:v>T00083</x:v>
      </x:c>
      <x:c r="B88" s="9" t="n">
        <x:v>45757.67638888889</x:v>
      </x:c>
      <x:c r="C88" s="9" t="n">
        <x:v>45757.96722222222</x:v>
      </x:c>
      <x:c r="D88" s="9" t="n">
        <x:v>45760.19847222222</x:v>
      </x:c>
      <x:c r="E88" s="1" t="str">
        <x:v>Low</x:v>
      </x:c>
      <x:c r="F88" s="1" t="str">
        <x:v>WhatsApp</x:v>
      </x:c>
      <x:c r="G88" s="1" t="str">
        <x:v>Billing</x:v>
      </x:c>
      <x:c r="H88" s="1" t="n">
        <x:v>0</x:v>
      </x:c>
      <x:c r="I88" s="1" t="n">
        <x:v>5</x:v>
      </x:c>
      <x:c r="J88" s="1" t="n">
        <x:f>IF(E88="","",VLOOKUP(E88,'Guide'!$A$7:$C$10,2,FALSE))</x:f>
        <x:v>24</x:v>
      </x:c>
      <x:c r="K88" s="1" t="n">
        <x:f>IF(E88="","",VLOOKUP(E88,'Guide'!$A$7:$C$10,3,FALSE))</x:f>
        <x:v>120</x:v>
      </x:c>
      <x:c r="L88" s="10" t="n">
        <x:f>('Guide'!$B$4-B88)*24</x:f>
        <x:v>1951.7666666666628</x:v>
      </x:c>
      <x:c r="M88" s="10" t="n">
        <x:f>IF(C88="","",ROUND((C88-B88)*24,6))</x:f>
        <x:v>6.98</x:v>
      </x:c>
      <x:c r="N88" s="10" t="n">
        <x:f>IF(D88="","",ROUND((D88-B88)*24,6))</x:f>
        <x:v>60.53</x:v>
      </x:c>
      <x:c r="O88" s="1" t="n">
        <x:f>IF(D88="",1,0)</x:f>
        <x:v>0</x:v>
      </x:c>
      <x:c r="P88" s="1" t="n">
        <x:f>IF(E88="",0,IF(OR(C88&lt;&gt;"",L88&gt;=J88),1,0))</x:f>
        <x:v>1</x:v>
      </x:c>
      <x:c r="Q88" s="1" t="n">
        <x:f>IF(AND(E88&lt;&gt;"",C88&lt;&gt;"",M88&lt;=J88),1,0)</x:f>
        <x:v>1</x:v>
      </x:c>
      <x:c r="R88" s="1" t="n">
        <x:f>P88-Q88</x:f>
        <x:v>0</x:v>
      </x:c>
      <x:c r="S88" s="1" t="n">
        <x:f>IF(E88="",0,IF(OR(D88&lt;&gt;"",L88&gt;=K88),1,0))</x:f>
        <x:v>1</x:v>
      </x:c>
      <x:c r="T88" s="1" t="n">
        <x:f>IF(AND(E88&lt;&gt;"",D88&lt;&gt;"",N88&lt;=K88),1,0)</x:f>
        <x:v>1</x:v>
      </x:c>
      <x:c r="U88" s="1" t="n">
        <x:f>S88-T88</x:f>
        <x:v>0</x:v>
      </x:c>
      <x:c r="V88" s="1" t="n">
        <x:f>IF(I88="",0,1)</x:f>
        <x:v>1</x:v>
      </x:c>
      <x:c r="W88" s="1" t="n">
        <x:f>IF(I88&gt;=4,1,0)</x:f>
        <x:v>1</x:v>
      </x:c>
      <x:c r="X88" s="1" t="n">
        <x:f>1-O88</x:f>
        <x:v>1</x:v>
      </x:c>
      <x:c r="Y88" s="1" t="n">
        <x:f>IF(AND(O88=1,L88&gt;168),1,0)</x:f>
        <x:v>0</x:v>
      </x:c>
    </x:row>
    <x:row r="89">
      <x:c r="A89" s="1" t="str">
        <x:v>T00084</x:v>
      </x:c>
      <x:c r="B89" s="9" t="n">
        <x:v>45715.75763888889</x:v>
      </x:c>
      <x:c r="C89" s="9" t="n">
        <x:v>45716.017222222225</x:v>
      </x:c>
      <x:c r="D89" s="9"/>
      <x:c r="E89" s="1" t="str">
        <x:v>High</x:v>
      </x:c>
      <x:c r="F89" s="1" t="str">
        <x:v>Web chat</x:v>
      </x:c>
      <x:c r="G89" s="1" t="str">
        <x:v>Product information</x:v>
      </x:c>
      <x:c r="H89" s="1" t="n">
        <x:v>0</x:v>
      </x:c>
      <x:c r="I89" s="1"/>
      <x:c r="J89" s="1" t="n">
        <x:f>IF(E89="","",VLOOKUP(E89,'Guide'!$A$7:$C$10,2,FALSE))</x:f>
        <x:v>4</x:v>
      </x:c>
      <x:c r="K89" s="1" t="n">
        <x:f>IF(E89="","",VLOOKUP(E89,'Guide'!$A$7:$C$10,3,FALSE))</x:f>
        <x:v>24</x:v>
      </x:c>
      <x:c r="L89" s="10" t="n">
        <x:f>('Guide'!$B$4-B89)*24</x:f>
        <x:v>2957.816666666593</x:v>
      </x:c>
      <x:c r="M89" s="10" t="n">
        <x:f>IF(C89="","",ROUND((C89-B89)*24,6))</x:f>
        <x:v>6.23</x:v>
      </x:c>
      <x:c r="N89" s="10" t="str">
        <x:f>IF(D89="","",ROUND((D89-B89)*24,6))</x:f>
      </x:c>
      <x:c r="O89" s="1" t="n">
        <x:f>IF(D89="",1,0)</x:f>
        <x:v>1</x:v>
      </x:c>
      <x:c r="P89" s="1" t="n">
        <x:f>IF(E89="",0,IF(OR(C89&lt;&gt;"",L89&gt;=J89),1,0))</x:f>
        <x:v>1</x:v>
      </x:c>
      <x:c r="Q89" s="1" t="n">
        <x:f>IF(AND(E89&lt;&gt;"",C89&lt;&gt;"",M89&lt;=J89),1,0)</x:f>
        <x:v>0</x:v>
      </x:c>
      <x:c r="R89" s="1" t="n">
        <x:f>P89-Q89</x:f>
        <x:v>1</x:v>
      </x:c>
      <x:c r="S89" s="1" t="n">
        <x:f>IF(E89="",0,IF(OR(D89&lt;&gt;"",L89&gt;=K89),1,0))</x:f>
        <x:v>1</x:v>
      </x:c>
      <x:c r="T89" s="1" t="n">
        <x:f>IF(AND(E89&lt;&gt;"",D89&lt;&gt;"",N89&lt;=K89),1,0)</x:f>
        <x:v>0</x:v>
      </x:c>
      <x:c r="U89" s="1" t="n">
        <x:f>S89-T89</x:f>
        <x:v>1</x:v>
      </x:c>
      <x:c r="V89" s="1" t="n">
        <x:f>IF(I89="",0,1)</x:f>
        <x:v>0</x:v>
      </x:c>
      <x:c r="W89" s="1" t="n">
        <x:f>IF(I89&gt;=4,1,0)</x:f>
        <x:v>0</x:v>
      </x:c>
      <x:c r="X89" s="1" t="n">
        <x:f>1-O89</x:f>
        <x:v>0</x:v>
      </x:c>
      <x:c r="Y89" s="1" t="n">
        <x:f>IF(AND(O89=1,L89&gt;168),1,0)</x:f>
        <x:v>1</x:v>
      </x:c>
    </x:row>
    <x:row r="90">
      <x:c r="A90" s="1" t="str">
        <x:v>T00085</x:v>
      </x:c>
      <x:c r="B90" s="9" t="n">
        <x:v>45671.495833333334</x:v>
      </x:c>
      <x:c r="C90" s="9" t="n">
        <x:v>45671.535</x:v>
      </x:c>
      <x:c r="D90" s="9" t="n">
        <x:v>45671.737916666665</x:v>
      </x:c>
      <x:c r="E90" s="1" t="str">
        <x:v>High</x:v>
      </x:c>
      <x:c r="F90" s="1" t="str">
        <x:v>Email</x:v>
      </x:c>
      <x:c r="G90" s="1" t="str">
        <x:v>Refund</x:v>
      </x:c>
      <x:c r="H90" s="1" t="n">
        <x:v>0</x:v>
      </x:c>
      <x:c r="I90" s="1"/>
      <x:c r="J90" s="1" t="n">
        <x:f>IF(E90="","",VLOOKUP(E90,'Guide'!$A$7:$C$10,2,FALSE))</x:f>
        <x:v>4</x:v>
      </x:c>
      <x:c r="K90" s="1" t="n">
        <x:f>IF(E90="","",VLOOKUP(E90,'Guide'!$A$7:$C$10,3,FALSE))</x:f>
        <x:v>24</x:v>
      </x:c>
      <x:c r="L90" s="10" t="n">
        <x:f>('Guide'!$B$4-B90)*24</x:f>
        <x:v>4020.0999999999767</x:v>
      </x:c>
      <x:c r="M90" s="10" t="n">
        <x:f>IF(C90="","",ROUND((C90-B90)*24,6))</x:f>
        <x:v>0.94</x:v>
      </x:c>
      <x:c r="N90" s="10" t="n">
        <x:f>IF(D90="","",ROUND((D90-B90)*24,6))</x:f>
        <x:v>5.81</x:v>
      </x:c>
      <x:c r="O90" s="1" t="n">
        <x:f>IF(D90="",1,0)</x:f>
        <x:v>0</x:v>
      </x:c>
      <x:c r="P90" s="1" t="n">
        <x:f>IF(E90="",0,IF(OR(C90&lt;&gt;"",L90&gt;=J90),1,0))</x:f>
        <x:v>1</x:v>
      </x:c>
      <x:c r="Q90" s="1" t="n">
        <x:f>IF(AND(E90&lt;&gt;"",C90&lt;&gt;"",M90&lt;=J90),1,0)</x:f>
        <x:v>1</x:v>
      </x:c>
      <x:c r="R90" s="1" t="n">
        <x:f>P90-Q90</x:f>
        <x:v>0</x:v>
      </x:c>
      <x:c r="S90" s="1" t="n">
        <x:f>IF(E90="",0,IF(OR(D90&lt;&gt;"",L90&gt;=K90),1,0))</x:f>
        <x:v>1</x:v>
      </x:c>
      <x:c r="T90" s="1" t="n">
        <x:f>IF(AND(E90&lt;&gt;"",D90&lt;&gt;"",N90&lt;=K90),1,0)</x:f>
        <x:v>1</x:v>
      </x:c>
      <x:c r="U90" s="1" t="n">
        <x:f>S90-T90</x:f>
        <x:v>0</x:v>
      </x:c>
      <x:c r="V90" s="1" t="n">
        <x:f>IF(I90="",0,1)</x:f>
        <x:v>0</x:v>
      </x:c>
      <x:c r="W90" s="1" t="n">
        <x:f>IF(I90&gt;=4,1,0)</x:f>
        <x:v>0</x:v>
      </x:c>
      <x:c r="X90" s="1" t="n">
        <x:f>1-O90</x:f>
        <x:v>1</x:v>
      </x:c>
      <x:c r="Y90" s="1" t="n">
        <x:f>IF(AND(O90=1,L90&gt;168),1,0)</x:f>
        <x:v>0</x:v>
      </x:c>
    </x:row>
    <x:row r="91">
      <x:c r="A91" s="1" t="str">
        <x:v>T00086</x:v>
      </x:c>
      <x:c r="B91" s="9" t="n">
        <x:v>45702.92986111111</x:v>
      </x:c>
      <x:c r="C91" s="9" t="n">
        <x:v>45704.44111111111</x:v>
      </x:c>
      <x:c r="D91" s="9" t="n">
        <x:v>45704.57152777778</x:v>
      </x:c>
      <x:c r="E91" s="1" t="str">
        <x:v>Normal</x:v>
      </x:c>
      <x:c r="F91" s="1" t="str">
        <x:v>Email</x:v>
      </x:c>
      <x:c r="G91" s="1" t="str">
        <x:v>Refund</x:v>
      </x:c>
      <x:c r="H91" s="1" t="n">
        <x:v>0</x:v>
      </x:c>
      <x:c r="I91" s="1" t="n">
        <x:v>5</x:v>
      </x:c>
      <x:c r="J91" s="1" t="n">
        <x:f>IF(E91="","",VLOOKUP(E91,'Guide'!$A$7:$C$10,2,FALSE))</x:f>
        <x:v>12</x:v>
      </x:c>
      <x:c r="K91" s="1" t="n">
        <x:f>IF(E91="","",VLOOKUP(E91,'Guide'!$A$7:$C$10,3,FALSE))</x:f>
        <x:v>72</x:v>
      </x:c>
      <x:c r="L91" s="10" t="n">
        <x:f>('Guide'!$B$4-B91)*24</x:f>
        <x:v>3265.683333333407</x:v>
      </x:c>
      <x:c r="M91" s="10" t="n">
        <x:f>IF(C91="","",ROUND((C91-B91)*24,6))</x:f>
        <x:v>36.27</x:v>
      </x:c>
      <x:c r="N91" s="10" t="n">
        <x:f>IF(D91="","",ROUND((D91-B91)*24,6))</x:f>
        <x:v>39.4</x:v>
      </x:c>
      <x:c r="O91" s="1" t="n">
        <x:f>IF(D91="",1,0)</x:f>
        <x:v>0</x:v>
      </x:c>
      <x:c r="P91" s="1" t="n">
        <x:f>IF(E91="",0,IF(OR(C91&lt;&gt;"",L91&gt;=J91),1,0))</x:f>
        <x:v>1</x:v>
      </x:c>
      <x:c r="Q91" s="1" t="n">
        <x:f>IF(AND(E91&lt;&gt;"",C91&lt;&gt;"",M91&lt;=J91),1,0)</x:f>
        <x:v>0</x:v>
      </x:c>
      <x:c r="R91" s="1" t="n">
        <x:f>P91-Q91</x:f>
        <x:v>1</x:v>
      </x:c>
      <x:c r="S91" s="1" t="n">
        <x:f>IF(E91="",0,IF(OR(D91&lt;&gt;"",L91&gt;=K91),1,0))</x:f>
        <x:v>1</x:v>
      </x:c>
      <x:c r="T91" s="1" t="n">
        <x:f>IF(AND(E91&lt;&gt;"",D91&lt;&gt;"",N91&lt;=K91),1,0)</x:f>
        <x:v>1</x:v>
      </x:c>
      <x:c r="U91" s="1" t="n">
        <x:f>S91-T91</x:f>
        <x:v>0</x:v>
      </x:c>
      <x:c r="V91" s="1" t="n">
        <x:f>IF(I91="",0,1)</x:f>
        <x:v>1</x:v>
      </x:c>
      <x:c r="W91" s="1" t="n">
        <x:f>IF(I91&gt;=4,1,0)</x:f>
        <x:v>1</x:v>
      </x:c>
      <x:c r="X91" s="1" t="n">
        <x:f>1-O91</x:f>
        <x:v>1</x:v>
      </x:c>
      <x:c r="Y91" s="1" t="n">
        <x:f>IF(AND(O91=1,L91&gt;168),1,0)</x:f>
        <x:v>0</x:v>
      </x:c>
    </x:row>
    <x:row r="92">
      <x:c r="A92" s="1" t="str">
        <x:v>T00087</x:v>
      </x:c>
      <x:c r="B92" s="9" t="n">
        <x:v>45710.02291666667</x:v>
      </x:c>
      <x:c r="C92" s="9" t="n">
        <x:v>45710.19541666667</x:v>
      </x:c>
      <x:c r="D92" s="9" t="n">
        <x:v>45711.07875</x:v>
      </x:c>
      <x:c r="E92" s="1" t="str">
        <x:v>High</x:v>
      </x:c>
      <x:c r="F92" s="1" t="str">
        <x:v>Email</x:v>
      </x:c>
      <x:c r="G92" s="1" t="str">
        <x:v>Billing</x:v>
      </x:c>
      <x:c r="H92" s="1" t="n">
        <x:v>0</x:v>
      </x:c>
      <x:c r="I92" s="1" t="n">
        <x:v>4</x:v>
      </x:c>
      <x:c r="J92" s="1" t="n">
        <x:f>IF(E92="","",VLOOKUP(E92,'Guide'!$A$7:$C$10,2,FALSE))</x:f>
        <x:v>4</x:v>
      </x:c>
      <x:c r="K92" s="1" t="n">
        <x:f>IF(E92="","",VLOOKUP(E92,'Guide'!$A$7:$C$10,3,FALSE))</x:f>
        <x:v>24</x:v>
      </x:c>
      <x:c r="L92" s="10" t="n">
        <x:f>('Guide'!$B$4-B92)*24</x:f>
        <x:v>3095.4499999999534</x:v>
      </x:c>
      <x:c r="M92" s="10" t="n">
        <x:f>IF(C92="","",ROUND((C92-B92)*24,6))</x:f>
        <x:v>4.14</x:v>
      </x:c>
      <x:c r="N92" s="10" t="n">
        <x:f>IF(D92="","",ROUND((D92-B92)*24,6))</x:f>
        <x:v>25.34</x:v>
      </x:c>
      <x:c r="O92" s="1" t="n">
        <x:f>IF(D92="",1,0)</x:f>
        <x:v>0</x:v>
      </x:c>
      <x:c r="P92" s="1" t="n">
        <x:f>IF(E92="",0,IF(OR(C92&lt;&gt;"",L92&gt;=J92),1,0))</x:f>
        <x:v>1</x:v>
      </x:c>
      <x:c r="Q92" s="1" t="n">
        <x:f>IF(AND(E92&lt;&gt;"",C92&lt;&gt;"",M92&lt;=J92),1,0)</x:f>
        <x:v>0</x:v>
      </x:c>
      <x:c r="R92" s="1" t="n">
        <x:f>P92-Q92</x:f>
        <x:v>1</x:v>
      </x:c>
      <x:c r="S92" s="1" t="n">
        <x:f>IF(E92="",0,IF(OR(D92&lt;&gt;"",L92&gt;=K92),1,0))</x:f>
        <x:v>1</x:v>
      </x:c>
      <x:c r="T92" s="1" t="n">
        <x:f>IF(AND(E92&lt;&gt;"",D92&lt;&gt;"",N92&lt;=K92),1,0)</x:f>
        <x:v>0</x:v>
      </x:c>
      <x:c r="U92" s="1" t="n">
        <x:f>S92-T92</x:f>
        <x:v>1</x:v>
      </x:c>
      <x:c r="V92" s="1" t="n">
        <x:f>IF(I92="",0,1)</x:f>
        <x:v>1</x:v>
      </x:c>
      <x:c r="W92" s="1" t="n">
        <x:f>IF(I92&gt;=4,1,0)</x:f>
        <x:v>1</x:v>
      </x:c>
      <x:c r="X92" s="1" t="n">
        <x:f>1-O92</x:f>
        <x:v>1</x:v>
      </x:c>
      <x:c r="Y92" s="1" t="n">
        <x:f>IF(AND(O92=1,L92&gt;168),1,0)</x:f>
        <x:v>0</x:v>
      </x:c>
    </x:row>
    <x:row r="93">
      <x:c r="A93" s="1" t="str">
        <x:v>T00088</x:v>
      </x:c>
      <x:c r="B93" s="9" t="n">
        <x:v>45767.541666666664</x:v>
      </x:c>
      <x:c r="C93" s="9" t="n">
        <x:v>45768.00708333333</x:v>
      </x:c>
      <x:c r="D93" s="9" t="n">
        <x:v>45768.28791666667</x:v>
      </x:c>
      <x:c r="E93" s="1" t="str">
        <x:v>High</x:v>
      </x:c>
      <x:c r="F93" s="1" t="str">
        <x:v>Email</x:v>
      </x:c>
      <x:c r="G93" s="1" t="str">
        <x:v>Billing</x:v>
      </x:c>
      <x:c r="H93" s="1" t="n">
        <x:v>0</x:v>
      </x:c>
      <x:c r="I93" s="1"/>
      <x:c r="J93" s="1" t="n">
        <x:f>IF(E93="","",VLOOKUP(E93,'Guide'!$A$7:$C$10,2,FALSE))</x:f>
        <x:v>4</x:v>
      </x:c>
      <x:c r="K93" s="1" t="n">
        <x:f>IF(E93="","",VLOOKUP(E93,'Guide'!$A$7:$C$10,3,FALSE))</x:f>
        <x:v>24</x:v>
      </x:c>
      <x:c r="L93" s="10" t="n">
        <x:f>('Guide'!$B$4-B93)*24</x:f>
        <x:v>1715.0000000000582</x:v>
      </x:c>
      <x:c r="M93" s="10" t="n">
        <x:f>IF(C93="","",ROUND((C93-B93)*24,6))</x:f>
        <x:v>11.17</x:v>
      </x:c>
      <x:c r="N93" s="10" t="n">
        <x:f>IF(D93="","",ROUND((D93-B93)*24,6))</x:f>
        <x:v>17.91</x:v>
      </x:c>
      <x:c r="O93" s="1" t="n">
        <x:f>IF(D93="",1,0)</x:f>
        <x:v>0</x:v>
      </x:c>
      <x:c r="P93" s="1" t="n">
        <x:f>IF(E93="",0,IF(OR(C93&lt;&gt;"",L93&gt;=J93),1,0))</x:f>
        <x:v>1</x:v>
      </x:c>
      <x:c r="Q93" s="1" t="n">
        <x:f>IF(AND(E93&lt;&gt;"",C93&lt;&gt;"",M93&lt;=J93),1,0)</x:f>
        <x:v>0</x:v>
      </x:c>
      <x:c r="R93" s="1" t="n">
        <x:f>P93-Q93</x:f>
        <x:v>1</x:v>
      </x:c>
      <x:c r="S93" s="1" t="n">
        <x:f>IF(E93="",0,IF(OR(D93&lt;&gt;"",L93&gt;=K93),1,0))</x:f>
        <x:v>1</x:v>
      </x:c>
      <x:c r="T93" s="1" t="n">
        <x:f>IF(AND(E93&lt;&gt;"",D93&lt;&gt;"",N93&lt;=K93),1,0)</x:f>
        <x:v>1</x:v>
      </x:c>
      <x:c r="U93" s="1" t="n">
        <x:f>S93-T93</x:f>
        <x:v>0</x:v>
      </x:c>
      <x:c r="V93" s="1" t="n">
        <x:f>IF(I93="",0,1)</x:f>
        <x:v>0</x:v>
      </x:c>
      <x:c r="W93" s="1" t="n">
        <x:f>IF(I93&gt;=4,1,0)</x:f>
        <x:v>0</x:v>
      </x:c>
      <x:c r="X93" s="1" t="n">
        <x:f>1-O93</x:f>
        <x:v>1</x:v>
      </x:c>
      <x:c r="Y93" s="1" t="n">
        <x:f>IF(AND(O93=1,L93&gt;168),1,0)</x:f>
        <x:v>0</x:v>
      </x:c>
    </x:row>
    <x:row r="94">
      <x:c r="A94" s="1" t="str">
        <x:v>T00089</x:v>
      </x:c>
      <x:c r="B94" s="9" t="n">
        <x:v>45767.64027777778</x:v>
      </x:c>
      <x:c r="C94" s="9" t="n">
        <x:v>45767.795277777775</x:v>
      </x:c>
      <x:c r="D94" s="9" t="n">
        <x:v>45774.81527777778</x:v>
      </x:c>
      <x:c r="E94" s="1" t="str">
        <x:v>Normal</x:v>
      </x:c>
      <x:c r="F94" s="1" t="str">
        <x:v>Email</x:v>
      </x:c>
      <x:c r="G94" s="1" t="str">
        <x:v>Refund</x:v>
      </x:c>
      <x:c r="H94" s="1" t="n">
        <x:v>0</x:v>
      </x:c>
      <x:c r="I94" s="1"/>
      <x:c r="J94" s="1" t="n">
        <x:f>IF(E94="","",VLOOKUP(E94,'Guide'!$A$7:$C$10,2,FALSE))</x:f>
        <x:v>12</x:v>
      </x:c>
      <x:c r="K94" s="1" t="n">
        <x:f>IF(E94="","",VLOOKUP(E94,'Guide'!$A$7:$C$10,3,FALSE))</x:f>
        <x:v>72</x:v>
      </x:c>
      <x:c r="L94" s="10" t="n">
        <x:f>('Guide'!$B$4-B94)*24</x:f>
        <x:v>1712.6333333333605</x:v>
      </x:c>
      <x:c r="M94" s="10" t="n">
        <x:f>IF(C94="","",ROUND((C94-B94)*24,6))</x:f>
        <x:v>3.72</x:v>
      </x:c>
      <x:c r="N94" s="10" t="n">
        <x:f>IF(D94="","",ROUND((D94-B94)*24,6))</x:f>
        <x:v>172.2</x:v>
      </x:c>
      <x:c r="O94" s="1" t="n">
        <x:f>IF(D94="",1,0)</x:f>
        <x:v>0</x:v>
      </x:c>
      <x:c r="P94" s="1" t="n">
        <x:f>IF(E94="",0,IF(OR(C94&lt;&gt;"",L94&gt;=J94),1,0))</x:f>
        <x:v>1</x:v>
      </x:c>
      <x:c r="Q94" s="1" t="n">
        <x:f>IF(AND(E94&lt;&gt;"",C94&lt;&gt;"",M94&lt;=J94),1,0)</x:f>
        <x:v>1</x:v>
      </x:c>
      <x:c r="R94" s="1" t="n">
        <x:f>P94-Q94</x:f>
        <x:v>0</x:v>
      </x:c>
      <x:c r="S94" s="1" t="n">
        <x:f>IF(E94="",0,IF(OR(D94&lt;&gt;"",L94&gt;=K94),1,0))</x:f>
        <x:v>1</x:v>
      </x:c>
      <x:c r="T94" s="1" t="n">
        <x:f>IF(AND(E94&lt;&gt;"",D94&lt;&gt;"",N94&lt;=K94),1,0)</x:f>
        <x:v>0</x:v>
      </x:c>
      <x:c r="U94" s="1" t="n">
        <x:f>S94-T94</x:f>
        <x:v>1</x:v>
      </x:c>
      <x:c r="V94" s="1" t="n">
        <x:f>IF(I94="",0,1)</x:f>
        <x:v>0</x:v>
      </x:c>
      <x:c r="W94" s="1" t="n">
        <x:f>IF(I94&gt;=4,1,0)</x:f>
        <x:v>0</x:v>
      </x:c>
      <x:c r="X94" s="1" t="n">
        <x:f>1-O94</x:f>
        <x:v>1</x:v>
      </x:c>
      <x:c r="Y94" s="1" t="n">
        <x:f>IF(AND(O94=1,L94&gt;168),1,0)</x:f>
        <x:v>0</x:v>
      </x:c>
    </x:row>
    <x:row r="95">
      <x:c r="A95" s="1" t="str">
        <x:v>T00090</x:v>
      </x:c>
      <x:c r="B95" s="9" t="n">
        <x:v>45683.50347222222</x:v>
      </x:c>
      <x:c r="C95" s="9" t="n">
        <x:v>45683.53013888889</x:v>
      </x:c>
      <x:c r="D95" s="9" t="n">
        <x:v>45683.97888888889</x:v>
      </x:c>
      <x:c r="E95" s="1" t="str">
        <x:v>High</x:v>
      </x:c>
      <x:c r="F95" s="1" t="str">
        <x:v>Web chat</x:v>
      </x:c>
      <x:c r="G95" s="1" t="str">
        <x:v>Delivery</x:v>
      </x:c>
      <x:c r="H95" s="1" t="n">
        <x:v>0</x:v>
      </x:c>
      <x:c r="I95" s="1"/>
      <x:c r="J95" s="1" t="n">
        <x:f>IF(E95="","",VLOOKUP(E95,'Guide'!$A$7:$C$10,2,FALSE))</x:f>
        <x:v>4</x:v>
      </x:c>
      <x:c r="K95" s="1" t="n">
        <x:f>IF(E95="","",VLOOKUP(E95,'Guide'!$A$7:$C$10,3,FALSE))</x:f>
        <x:v>24</x:v>
      </x:c>
      <x:c r="L95" s="10" t="n">
        <x:f>('Guide'!$B$4-B95)*24</x:f>
        <x:v>3731.9166666667443</x:v>
      </x:c>
      <x:c r="M95" s="10" t="n">
        <x:f>IF(C95="","",ROUND((C95-B95)*24,6))</x:f>
        <x:v>0.64</x:v>
      </x:c>
      <x:c r="N95" s="10" t="n">
        <x:f>IF(D95="","",ROUND((D95-B95)*24,6))</x:f>
        <x:v>11.41</x:v>
      </x:c>
      <x:c r="O95" s="1" t="n">
        <x:f>IF(D95="",1,0)</x:f>
        <x:v>0</x:v>
      </x:c>
      <x:c r="P95" s="1" t="n">
        <x:f>IF(E95="",0,IF(OR(C95&lt;&gt;"",L95&gt;=J95),1,0))</x:f>
        <x:v>1</x:v>
      </x:c>
      <x:c r="Q95" s="1" t="n">
        <x:f>IF(AND(E95&lt;&gt;"",C95&lt;&gt;"",M95&lt;=J95),1,0)</x:f>
        <x:v>1</x:v>
      </x:c>
      <x:c r="R95" s="1" t="n">
        <x:f>P95-Q95</x:f>
        <x:v>0</x:v>
      </x:c>
      <x:c r="S95" s="1" t="n">
        <x:f>IF(E95="",0,IF(OR(D95&lt;&gt;"",L95&gt;=K95),1,0))</x:f>
        <x:v>1</x:v>
      </x:c>
      <x:c r="T95" s="1" t="n">
        <x:f>IF(AND(E95&lt;&gt;"",D95&lt;&gt;"",N95&lt;=K95),1,0)</x:f>
        <x:v>1</x:v>
      </x:c>
      <x:c r="U95" s="1" t="n">
        <x:f>S95-T95</x:f>
        <x:v>0</x:v>
      </x:c>
      <x:c r="V95" s="1" t="n">
        <x:f>IF(I95="",0,1)</x:f>
        <x:v>0</x:v>
      </x:c>
      <x:c r="W95" s="1" t="n">
        <x:f>IF(I95&gt;=4,1,0)</x:f>
        <x:v>0</x:v>
      </x:c>
      <x:c r="X95" s="1" t="n">
        <x:f>1-O95</x:f>
        <x:v>1</x:v>
      </x:c>
      <x:c r="Y95" s="1" t="n">
        <x:f>IF(AND(O95=1,L95&gt;168),1,0)</x:f>
        <x:v>0</x:v>
      </x:c>
    </x:row>
    <x:row r="96">
      <x:c r="A96" s="1" t="str">
        <x:v>T00091</x:v>
      </x:c>
      <x:c r="B96" s="9" t="n">
        <x:v>45698.038194444445</x:v>
      </x:c>
      <x:c r="C96" s="9" t="n">
        <x:v>45698.86111111111</x:v>
      </x:c>
      <x:c r="D96" s="9" t="n">
        <x:v>45701.16777777778</x:v>
      </x:c>
      <x:c r="E96" s="1" t="str">
        <x:v>Low</x:v>
      </x:c>
      <x:c r="F96" s="1" t="str">
        <x:v>WhatsApp</x:v>
      </x:c>
      <x:c r="G96" s="1" t="str">
        <x:v>Product information</x:v>
      </x:c>
      <x:c r="H96" s="1" t="n">
        <x:v>1</x:v>
      </x:c>
      <x:c r="I96" s="1" t="n">
        <x:v>5</x:v>
      </x:c>
      <x:c r="J96" s="1" t="n">
        <x:f>IF(E96="","",VLOOKUP(E96,'Guide'!$A$7:$C$10,2,FALSE))</x:f>
        <x:v>24</x:v>
      </x:c>
      <x:c r="K96" s="1" t="n">
        <x:f>IF(E96="","",VLOOKUP(E96,'Guide'!$A$7:$C$10,3,FALSE))</x:f>
        <x:v>120</x:v>
      </x:c>
      <x:c r="L96" s="10" t="n">
        <x:f>('Guide'!$B$4-B96)*24</x:f>
        <x:v>3383.083333333314</x:v>
      </x:c>
      <x:c r="M96" s="10" t="n">
        <x:f>IF(C96="","",ROUND((C96-B96)*24,6))</x:f>
        <x:v>19.75</x:v>
      </x:c>
      <x:c r="N96" s="10" t="n">
        <x:f>IF(D96="","",ROUND((D96-B96)*24,6))</x:f>
        <x:v>75.11</x:v>
      </x:c>
      <x:c r="O96" s="1" t="n">
        <x:f>IF(D96="",1,0)</x:f>
        <x:v>0</x:v>
      </x:c>
      <x:c r="P96" s="1" t="n">
        <x:f>IF(E96="",0,IF(OR(C96&lt;&gt;"",L96&gt;=J96),1,0))</x:f>
        <x:v>1</x:v>
      </x:c>
      <x:c r="Q96" s="1" t="n">
        <x:f>IF(AND(E96&lt;&gt;"",C96&lt;&gt;"",M96&lt;=J96),1,0)</x:f>
        <x:v>1</x:v>
      </x:c>
      <x:c r="R96" s="1" t="n">
        <x:f>P96-Q96</x:f>
        <x:v>0</x:v>
      </x:c>
      <x:c r="S96" s="1" t="n">
        <x:f>IF(E96="",0,IF(OR(D96&lt;&gt;"",L96&gt;=K96),1,0))</x:f>
        <x:v>1</x:v>
      </x:c>
      <x:c r="T96" s="1" t="n">
        <x:f>IF(AND(E96&lt;&gt;"",D96&lt;&gt;"",N96&lt;=K96),1,0)</x:f>
        <x:v>1</x:v>
      </x:c>
      <x:c r="U96" s="1" t="n">
        <x:f>S96-T96</x:f>
        <x:v>0</x:v>
      </x:c>
      <x:c r="V96" s="1" t="n">
        <x:f>IF(I96="",0,1)</x:f>
        <x:v>1</x:v>
      </x:c>
      <x:c r="W96" s="1" t="n">
        <x:f>IF(I96&gt;=4,1,0)</x:f>
        <x:v>1</x:v>
      </x:c>
      <x:c r="X96" s="1" t="n">
        <x:f>1-O96</x:f>
        <x:v>1</x:v>
      </x:c>
      <x:c r="Y96" s="1" t="n">
        <x:f>IF(AND(O96=1,L96&gt;168),1,0)</x:f>
        <x:v>0</x:v>
      </x:c>
    </x:row>
    <x:row r="97">
      <x:c r="A97" s="1" t="str">
        <x:v>T00092</x:v>
      </x:c>
      <x:c r="B97" s="9" t="n">
        <x:v>45771.13888888889</x:v>
      </x:c>
      <x:c r="C97" s="9" t="n">
        <x:v>45771.43263888889</x:v>
      </x:c>
      <x:c r="D97" s="9" t="n">
        <x:v>45772.195972222224</x:v>
      </x:c>
      <x:c r="E97" s="1" t="str">
        <x:v>Normal</x:v>
      </x:c>
      <x:c r="F97" s="1" t="str">
        <x:v>WhatsApp</x:v>
      </x:c>
      <x:c r="G97" s="1" t="str">
        <x:v>Delivery</x:v>
      </x:c>
      <x:c r="H97" s="1" t="n">
        <x:v>0</x:v>
      </x:c>
      <x:c r="I97" s="1" t="n">
        <x:v>5</x:v>
      </x:c>
      <x:c r="J97" s="1" t="n">
        <x:f>IF(E97="","",VLOOKUP(E97,'Guide'!$A$7:$C$10,2,FALSE))</x:f>
        <x:v>12</x:v>
      </x:c>
      <x:c r="K97" s="1" t="n">
        <x:f>IF(E97="","",VLOOKUP(E97,'Guide'!$A$7:$C$10,3,FALSE))</x:f>
        <x:v>72</x:v>
      </x:c>
      <x:c r="L97" s="10" t="n">
        <x:f>('Guide'!$B$4-B97)*24</x:f>
        <x:v>1628.6666666666279</x:v>
      </x:c>
      <x:c r="M97" s="10" t="n">
        <x:f>IF(C97="","",ROUND((C97-B97)*24,6))</x:f>
        <x:v>7.05</x:v>
      </x:c>
      <x:c r="N97" s="10" t="n">
        <x:f>IF(D97="","",ROUND((D97-B97)*24,6))</x:f>
        <x:v>25.37</x:v>
      </x:c>
      <x:c r="O97" s="1" t="n">
        <x:f>IF(D97="",1,0)</x:f>
        <x:v>0</x:v>
      </x:c>
      <x:c r="P97" s="1" t="n">
        <x:f>IF(E97="",0,IF(OR(C97&lt;&gt;"",L97&gt;=J97),1,0))</x:f>
        <x:v>1</x:v>
      </x:c>
      <x:c r="Q97" s="1" t="n">
        <x:f>IF(AND(E97&lt;&gt;"",C97&lt;&gt;"",M97&lt;=J97),1,0)</x:f>
        <x:v>1</x:v>
      </x:c>
      <x:c r="R97" s="1" t="n">
        <x:f>P97-Q97</x:f>
        <x:v>0</x:v>
      </x:c>
      <x:c r="S97" s="1" t="n">
        <x:f>IF(E97="",0,IF(OR(D97&lt;&gt;"",L97&gt;=K97),1,0))</x:f>
        <x:v>1</x:v>
      </x:c>
      <x:c r="T97" s="1" t="n">
        <x:f>IF(AND(E97&lt;&gt;"",D97&lt;&gt;"",N97&lt;=K97),1,0)</x:f>
        <x:v>1</x:v>
      </x:c>
      <x:c r="U97" s="1" t="n">
        <x:f>S97-T97</x:f>
        <x:v>0</x:v>
      </x:c>
      <x:c r="V97" s="1" t="n">
        <x:f>IF(I97="",0,1)</x:f>
        <x:v>1</x:v>
      </x:c>
      <x:c r="W97" s="1" t="n">
        <x:f>IF(I97&gt;=4,1,0)</x:f>
        <x:v>1</x:v>
      </x:c>
      <x:c r="X97" s="1" t="n">
        <x:f>1-O97</x:f>
        <x:v>1</x:v>
      </x:c>
      <x:c r="Y97" s="1" t="n">
        <x:f>IF(AND(O97=1,L97&gt;168),1,0)</x:f>
        <x:v>0</x:v>
      </x:c>
    </x:row>
    <x:row r="98">
      <x:c r="A98" s="1" t="str">
        <x:v>T00093</x:v>
      </x:c>
      <x:c r="B98" s="9" t="n">
        <x:v>45778.37986111111</x:v>
      </x:c>
      <x:c r="C98" s="9" t="n">
        <x:v>45779.04819444445</x:v>
      </x:c>
      <x:c r="D98" s="9" t="n">
        <x:v>45781.54277777778</x:v>
      </x:c>
      <x:c r="E98" s="1" t="str">
        <x:v>Normal</x:v>
      </x:c>
      <x:c r="F98" s="1" t="str">
        <x:v>Email</x:v>
      </x:c>
      <x:c r="G98" s="1" t="str">
        <x:v>Refund</x:v>
      </x:c>
      <x:c r="H98" s="1" t="n">
        <x:v>0</x:v>
      </x:c>
      <x:c r="I98" s="1" t="n">
        <x:v>5</x:v>
      </x:c>
      <x:c r="J98" s="1" t="n">
        <x:f>IF(E98="","",VLOOKUP(E98,'Guide'!$A$7:$C$10,2,FALSE))</x:f>
        <x:v>12</x:v>
      </x:c>
      <x:c r="K98" s="1" t="n">
        <x:f>IF(E98="","",VLOOKUP(E98,'Guide'!$A$7:$C$10,3,FALSE))</x:f>
        <x:v>72</x:v>
      </x:c>
      <x:c r="L98" s="10" t="n">
        <x:f>('Guide'!$B$4-B98)*24</x:f>
        <x:v>1454.8833333333023</x:v>
      </x:c>
      <x:c r="M98" s="10" t="n">
        <x:f>IF(C98="","",ROUND((C98-B98)*24,6))</x:f>
        <x:v>16.04</x:v>
      </x:c>
      <x:c r="N98" s="10" t="n">
        <x:f>IF(D98="","",ROUND((D98-B98)*24,6))</x:f>
        <x:v>75.91</x:v>
      </x:c>
      <x:c r="O98" s="1" t="n">
        <x:f>IF(D98="",1,0)</x:f>
        <x:v>0</x:v>
      </x:c>
      <x:c r="P98" s="1" t="n">
        <x:f>IF(E98="",0,IF(OR(C98&lt;&gt;"",L98&gt;=J98),1,0))</x:f>
        <x:v>1</x:v>
      </x:c>
      <x:c r="Q98" s="1" t="n">
        <x:f>IF(AND(E98&lt;&gt;"",C98&lt;&gt;"",M98&lt;=J98),1,0)</x:f>
        <x:v>0</x:v>
      </x:c>
      <x:c r="R98" s="1" t="n">
        <x:f>P98-Q98</x:f>
        <x:v>1</x:v>
      </x:c>
      <x:c r="S98" s="1" t="n">
        <x:f>IF(E98="",0,IF(OR(D98&lt;&gt;"",L98&gt;=K98),1,0))</x:f>
        <x:v>1</x:v>
      </x:c>
      <x:c r="T98" s="1" t="n">
        <x:f>IF(AND(E98&lt;&gt;"",D98&lt;&gt;"",N98&lt;=K98),1,0)</x:f>
        <x:v>0</x:v>
      </x:c>
      <x:c r="U98" s="1" t="n">
        <x:f>S98-T98</x:f>
        <x:v>1</x:v>
      </x:c>
      <x:c r="V98" s="1" t="n">
        <x:f>IF(I98="",0,1)</x:f>
        <x:v>1</x:v>
      </x:c>
      <x:c r="W98" s="1" t="n">
        <x:f>IF(I98&gt;=4,1,0)</x:f>
        <x:v>1</x:v>
      </x:c>
      <x:c r="X98" s="1" t="n">
        <x:f>1-O98</x:f>
        <x:v>1</x:v>
      </x:c>
      <x:c r="Y98" s="1" t="n">
        <x:f>IF(AND(O98=1,L98&gt;168),1,0)</x:f>
        <x:v>0</x:v>
      </x:c>
    </x:row>
    <x:row r="99">
      <x:c r="A99" s="1" t="str">
        <x:v>T00094</x:v>
      </x:c>
      <x:c r="B99" s="9" t="n">
        <x:v>45728.28333333333</x:v>
      </x:c>
      <x:c r="C99" s="9" t="n">
        <x:v>45728.35</x:v>
      </x:c>
      <x:c r="D99" s="9" t="n">
        <x:v>45728.565</x:v>
      </x:c>
      <x:c r="E99" s="1" t="str">
        <x:v>Urgent</x:v>
      </x:c>
      <x:c r="F99" s="1" t="str">
        <x:v>Email</x:v>
      </x:c>
      <x:c r="G99" s="1" t="str">
        <x:v>Delivery</x:v>
      </x:c>
      <x:c r="H99" s="1" t="n">
        <x:v>0</x:v>
      </x:c>
      <x:c r="I99" s="1"/>
      <x:c r="J99" s="1" t="n">
        <x:f>IF(E99="","",VLOOKUP(E99,'Guide'!$A$7:$C$10,2,FALSE))</x:f>
        <x:v>1</x:v>
      </x:c>
      <x:c r="K99" s="1" t="n">
        <x:f>IF(E99="","",VLOOKUP(E99,'Guide'!$A$7:$C$10,3,FALSE))</x:f>
        <x:v>8</x:v>
      </x:c>
      <x:c r="L99" s="10" t="n">
        <x:f>('Guide'!$B$4-B99)*24</x:f>
        <x:v>2657.2000000000116</x:v>
      </x:c>
      <x:c r="M99" s="10" t="n">
        <x:f>IF(C99="","",ROUND((C99-B99)*24,6))</x:f>
        <x:v>1.6</x:v>
      </x:c>
      <x:c r="N99" s="10" t="n">
        <x:f>IF(D99="","",ROUND((D99-B99)*24,6))</x:f>
        <x:v>6.76</x:v>
      </x:c>
      <x:c r="O99" s="1" t="n">
        <x:f>IF(D99="",1,0)</x:f>
        <x:v>0</x:v>
      </x:c>
      <x:c r="P99" s="1" t="n">
        <x:f>IF(E99="",0,IF(OR(C99&lt;&gt;"",L99&gt;=J99),1,0))</x:f>
        <x:v>1</x:v>
      </x:c>
      <x:c r="Q99" s="1" t="n">
        <x:f>IF(AND(E99&lt;&gt;"",C99&lt;&gt;"",M99&lt;=J99),1,0)</x:f>
        <x:v>0</x:v>
      </x:c>
      <x:c r="R99" s="1" t="n">
        <x:f>P99-Q99</x:f>
        <x:v>1</x:v>
      </x:c>
      <x:c r="S99" s="1" t="n">
        <x:f>IF(E99="",0,IF(OR(D99&lt;&gt;"",L99&gt;=K99),1,0))</x:f>
        <x:v>1</x:v>
      </x:c>
      <x:c r="T99" s="1" t="n">
        <x:f>IF(AND(E99&lt;&gt;"",D99&lt;&gt;"",N99&lt;=K99),1,0)</x:f>
        <x:v>1</x:v>
      </x:c>
      <x:c r="U99" s="1" t="n">
        <x:f>S99-T99</x:f>
        <x:v>0</x:v>
      </x:c>
      <x:c r="V99" s="1" t="n">
        <x:f>IF(I99="",0,1)</x:f>
        <x:v>0</x:v>
      </x:c>
      <x:c r="W99" s="1" t="n">
        <x:f>IF(I99&gt;=4,1,0)</x:f>
        <x:v>0</x:v>
      </x:c>
      <x:c r="X99" s="1" t="n">
        <x:f>1-O99</x:f>
        <x:v>1</x:v>
      </x:c>
      <x:c r="Y99" s="1" t="n">
        <x:f>IF(AND(O99=1,L99&gt;168),1,0)</x:f>
        <x:v>0</x:v>
      </x:c>
    </x:row>
    <x:row r="100">
      <x:c r="A100" s="1" t="str">
        <x:v>T00095</x:v>
      </x:c>
      <x:c r="B100" s="9" t="n">
        <x:v>45813.65</x:v>
      </x:c>
      <x:c r="C100" s="9" t="n">
        <x:v>45813.65416666667</x:v>
      </x:c>
      <x:c r="D100" s="9" t="n">
        <x:v>45813.682916666665</x:v>
      </x:c>
      <x:c r="E100" s="1" t="str">
        <x:v>Urgent</x:v>
      </x:c>
      <x:c r="F100" s="1" t="str">
        <x:v>Web chat</x:v>
      </x:c>
      <x:c r="G100" s="1" t="str">
        <x:v>Product information</x:v>
      </x:c>
      <x:c r="H100" s="1" t="n">
        <x:v>1</x:v>
      </x:c>
      <x:c r="I100" s="1" t="n">
        <x:v>2</x:v>
      </x:c>
      <x:c r="J100" s="1" t="n">
        <x:f>IF(E100="","",VLOOKUP(E100,'Guide'!$A$7:$C$10,2,FALSE))</x:f>
        <x:v>1</x:v>
      </x:c>
      <x:c r="K100" s="1" t="n">
        <x:f>IF(E100="","",VLOOKUP(E100,'Guide'!$A$7:$C$10,3,FALSE))</x:f>
        <x:v>8</x:v>
      </x:c>
      <x:c r="L100" s="10" t="n">
        <x:f>('Guide'!$B$4-B100)*24</x:f>
        <x:v>608.3999999999651</x:v>
      </x:c>
      <x:c r="M100" s="10" t="n">
        <x:f>IF(C100="","",ROUND((C100-B100)*24,6))</x:f>
        <x:v>0.1</x:v>
      </x:c>
      <x:c r="N100" s="10" t="n">
        <x:f>IF(D100="","",ROUND((D100-B100)*24,6))</x:f>
        <x:v>0.79</x:v>
      </x:c>
      <x:c r="O100" s="1" t="n">
        <x:f>IF(D100="",1,0)</x:f>
        <x:v>0</x:v>
      </x:c>
      <x:c r="P100" s="1" t="n">
        <x:f>IF(E100="",0,IF(OR(C100&lt;&gt;"",L100&gt;=J100),1,0))</x:f>
        <x:v>1</x:v>
      </x:c>
      <x:c r="Q100" s="1" t="n">
        <x:f>IF(AND(E100&lt;&gt;"",C100&lt;&gt;"",M100&lt;=J100),1,0)</x:f>
        <x:v>1</x:v>
      </x:c>
      <x:c r="R100" s="1" t="n">
        <x:f>P100-Q100</x:f>
        <x:v>0</x:v>
      </x:c>
      <x:c r="S100" s="1" t="n">
        <x:f>IF(E100="",0,IF(OR(D100&lt;&gt;"",L100&gt;=K100),1,0))</x:f>
        <x:v>1</x:v>
      </x:c>
      <x:c r="T100" s="1" t="n">
        <x:f>IF(AND(E100&lt;&gt;"",D100&lt;&gt;"",N100&lt;=K100),1,0)</x:f>
        <x:v>1</x:v>
      </x:c>
      <x:c r="U100" s="1" t="n">
        <x:f>S100-T100</x:f>
        <x:v>0</x:v>
      </x:c>
      <x:c r="V100" s="1" t="n">
        <x:f>IF(I100="",0,1)</x:f>
        <x:v>1</x:v>
      </x:c>
      <x:c r="W100" s="1" t="n">
        <x:f>IF(I100&gt;=4,1,0)</x:f>
        <x:v>0</x:v>
      </x:c>
      <x:c r="X100" s="1" t="n">
        <x:f>1-O100</x:f>
        <x:v>1</x:v>
      </x:c>
      <x:c r="Y100" s="1" t="n">
        <x:f>IF(AND(O100=1,L100&gt;168),1,0)</x:f>
        <x:v>0</x:v>
      </x:c>
    </x:row>
    <x:row r="101">
      <x:c r="A101" s="1" t="str">
        <x:v>T00096</x:v>
      </x:c>
      <x:c r="B101" s="9" t="n">
        <x:v>45760.82986111111</x:v>
      </x:c>
      <x:c r="C101" s="9" t="n">
        <x:v>45761.15319444444</x:v>
      </x:c>
      <x:c r="D101" s="9" t="n">
        <x:v>45762.507361111115</x:v>
      </x:c>
      <x:c r="E101" s="1" t="str">
        <x:v>Normal</x:v>
      </x:c>
      <x:c r="F101" s="1" t="str">
        <x:v>Email</x:v>
      </x:c>
      <x:c r="G101" s="1" t="str">
        <x:v>Product information</x:v>
      </x:c>
      <x:c r="H101" s="1" t="n">
        <x:v>0</x:v>
      </x:c>
      <x:c r="I101" s="1" t="n">
        <x:v>4</x:v>
      </x:c>
      <x:c r="J101" s="1" t="n">
        <x:f>IF(E101="","",VLOOKUP(E101,'Guide'!$A$7:$C$10,2,FALSE))</x:f>
        <x:v>12</x:v>
      </x:c>
      <x:c r="K101" s="1" t="n">
        <x:f>IF(E101="","",VLOOKUP(E101,'Guide'!$A$7:$C$10,3,FALSE))</x:f>
        <x:v>72</x:v>
      </x:c>
      <x:c r="L101" s="10" t="n">
        <x:f>('Guide'!$B$4-B101)*24</x:f>
        <x:v>1876.0833333333721</x:v>
      </x:c>
      <x:c r="M101" s="10" t="n">
        <x:f>IF(C101="","",ROUND((C101-B101)*24,6))</x:f>
        <x:v>7.76</x:v>
      </x:c>
      <x:c r="N101" s="10" t="n">
        <x:f>IF(D101="","",ROUND((D101-B101)*24,6))</x:f>
        <x:v>40.26</x:v>
      </x:c>
      <x:c r="O101" s="1" t="n">
        <x:f>IF(D101="",1,0)</x:f>
        <x:v>0</x:v>
      </x:c>
      <x:c r="P101" s="1" t="n">
        <x:f>IF(E101="",0,IF(OR(C101&lt;&gt;"",L101&gt;=J101),1,0))</x:f>
        <x:v>1</x:v>
      </x:c>
      <x:c r="Q101" s="1" t="n">
        <x:f>IF(AND(E101&lt;&gt;"",C101&lt;&gt;"",M101&lt;=J101),1,0)</x:f>
        <x:v>1</x:v>
      </x:c>
      <x:c r="R101" s="1" t="n">
        <x:f>P101-Q101</x:f>
        <x:v>0</x:v>
      </x:c>
      <x:c r="S101" s="1" t="n">
        <x:f>IF(E101="",0,IF(OR(D101&lt;&gt;"",L101&gt;=K101),1,0))</x:f>
        <x:v>1</x:v>
      </x:c>
      <x:c r="T101" s="1" t="n">
        <x:f>IF(AND(E101&lt;&gt;"",D101&lt;&gt;"",N101&lt;=K101),1,0)</x:f>
        <x:v>1</x:v>
      </x:c>
      <x:c r="U101" s="1" t="n">
        <x:f>S101-T101</x:f>
        <x:v>0</x:v>
      </x:c>
      <x:c r="V101" s="1" t="n">
        <x:f>IF(I101="",0,1)</x:f>
        <x:v>1</x:v>
      </x:c>
      <x:c r="W101" s="1" t="n">
        <x:f>IF(I101&gt;=4,1,0)</x:f>
        <x:v>1</x:v>
      </x:c>
      <x:c r="X101" s="1" t="n">
        <x:f>1-O101</x:f>
        <x:v>1</x:v>
      </x:c>
      <x:c r="Y101" s="1" t="n">
        <x:f>IF(AND(O101=1,L101&gt;168),1,0)</x:f>
        <x:v>0</x:v>
      </x:c>
    </x:row>
    <x:row r="102">
      <x:c r="A102" s="1" t="str">
        <x:v>T00097</x:v>
      </x:c>
      <x:c r="B102" s="9" t="n">
        <x:v>45793.54583333333</x:v>
      </x:c>
      <x:c r="C102" s="9" t="n">
        <x:v>45793.78791666667</x:v>
      </x:c>
      <x:c r="D102" s="9" t="n">
        <x:v>45799.66333333333</x:v>
      </x:c>
      <x:c r="E102" s="1" t="str">
        <x:v>Normal</x:v>
      </x:c>
      <x:c r="F102" s="1" t="str">
        <x:v>Email</x:v>
      </x:c>
      <x:c r="G102" s="1" t="str">
        <x:v>Billing</x:v>
      </x:c>
      <x:c r="H102" s="1" t="n">
        <x:v>1</x:v>
      </x:c>
      <x:c r="I102" s="1" t="n">
        <x:v>4</x:v>
      </x:c>
      <x:c r="J102" s="1" t="n">
        <x:f>IF(E102="","",VLOOKUP(E102,'Guide'!$A$7:$C$10,2,FALSE))</x:f>
        <x:v>12</x:v>
      </x:c>
      <x:c r="K102" s="1" t="n">
        <x:f>IF(E102="","",VLOOKUP(E102,'Guide'!$A$7:$C$10,3,FALSE))</x:f>
        <x:v>72</x:v>
      </x:c>
      <x:c r="L102" s="10" t="n">
        <x:f>('Guide'!$B$4-B102)*24</x:f>
        <x:v>1090.9000000000815</x:v>
      </x:c>
      <x:c r="M102" s="10" t="n">
        <x:f>IF(C102="","",ROUND((C102-B102)*24,6))</x:f>
        <x:v>5.81</x:v>
      </x:c>
      <x:c r="N102" s="10" t="n">
        <x:f>IF(D102="","",ROUND((D102-B102)*24,6))</x:f>
        <x:v>146.82</x:v>
      </x:c>
      <x:c r="O102" s="1" t="n">
        <x:f>IF(D102="",1,0)</x:f>
        <x:v>0</x:v>
      </x:c>
      <x:c r="P102" s="1" t="n">
        <x:f>IF(E102="",0,IF(OR(C102&lt;&gt;"",L102&gt;=J102),1,0))</x:f>
        <x:v>1</x:v>
      </x:c>
      <x:c r="Q102" s="1" t="n">
        <x:f>IF(AND(E102&lt;&gt;"",C102&lt;&gt;"",M102&lt;=J102),1,0)</x:f>
        <x:v>1</x:v>
      </x:c>
      <x:c r="R102" s="1" t="n">
        <x:f>P102-Q102</x:f>
        <x:v>0</x:v>
      </x:c>
      <x:c r="S102" s="1" t="n">
        <x:f>IF(E102="",0,IF(OR(D102&lt;&gt;"",L102&gt;=K102),1,0))</x:f>
        <x:v>1</x:v>
      </x:c>
      <x:c r="T102" s="1" t="n">
        <x:f>IF(AND(E102&lt;&gt;"",D102&lt;&gt;"",N102&lt;=K102),1,0)</x:f>
        <x:v>0</x:v>
      </x:c>
      <x:c r="U102" s="1" t="n">
        <x:f>S102-T102</x:f>
        <x:v>1</x:v>
      </x:c>
      <x:c r="V102" s="1" t="n">
        <x:f>IF(I102="",0,1)</x:f>
        <x:v>1</x:v>
      </x:c>
      <x:c r="W102" s="1" t="n">
        <x:f>IF(I102&gt;=4,1,0)</x:f>
        <x:v>1</x:v>
      </x:c>
      <x:c r="X102" s="1" t="n">
        <x:f>1-O102</x:f>
        <x:v>1</x:v>
      </x:c>
      <x:c r="Y102" s="1" t="n">
        <x:f>IF(AND(O102=1,L102&gt;168),1,0)</x:f>
        <x:v>0</x:v>
      </x:c>
    </x:row>
    <x:row r="103">
      <x:c r="A103" s="1" t="str">
        <x:v>T00098</x:v>
      </x:c>
      <x:c r="B103" s="9" t="n">
        <x:v>45692.40277777778</x:v>
      </x:c>
      <x:c r="C103" s="9" t="n">
        <x:v>45692.93069444445</x:v>
      </x:c>
      <x:c r="D103" s="9" t="n">
        <x:v>45699.55861111111</x:v>
      </x:c>
      <x:c r="E103" s="1" t="str">
        <x:v>Normal</x:v>
      </x:c>
      <x:c r="F103" s="1" t="str">
        <x:v>Email</x:v>
      </x:c>
      <x:c r="G103" s="1" t="str">
        <x:v>Product information</x:v>
      </x:c>
      <x:c r="H103" s="1" t="n">
        <x:v>0</x:v>
      </x:c>
      <x:c r="I103" s="1"/>
      <x:c r="J103" s="1" t="n">
        <x:f>IF(E103="","",VLOOKUP(E103,'Guide'!$A$7:$C$10,2,FALSE))</x:f>
        <x:v>12</x:v>
      </x:c>
      <x:c r="K103" s="1" t="n">
        <x:f>IF(E103="","",VLOOKUP(E103,'Guide'!$A$7:$C$10,3,FALSE))</x:f>
        <x:v>72</x:v>
      </x:c>
      <x:c r="L103" s="10" t="n">
        <x:f>('Guide'!$B$4-B103)*24</x:f>
        <x:v>3518.3333333332557</x:v>
      </x:c>
      <x:c r="M103" s="10" t="n">
        <x:f>IF(C103="","",ROUND((C103-B103)*24,6))</x:f>
        <x:v>12.67</x:v>
      </x:c>
      <x:c r="N103" s="10" t="n">
        <x:f>IF(D103="","",ROUND((D103-B103)*24,6))</x:f>
        <x:v>171.74</x:v>
      </x:c>
      <x:c r="O103" s="1" t="n">
        <x:f>IF(D103="",1,0)</x:f>
        <x:v>0</x:v>
      </x:c>
      <x:c r="P103" s="1" t="n">
        <x:f>IF(E103="",0,IF(OR(C103&lt;&gt;"",L103&gt;=J103),1,0))</x:f>
        <x:v>1</x:v>
      </x:c>
      <x:c r="Q103" s="1" t="n">
        <x:f>IF(AND(E103&lt;&gt;"",C103&lt;&gt;"",M103&lt;=J103),1,0)</x:f>
        <x:v>0</x:v>
      </x:c>
      <x:c r="R103" s="1" t="n">
        <x:f>P103-Q103</x:f>
        <x:v>1</x:v>
      </x:c>
      <x:c r="S103" s="1" t="n">
        <x:f>IF(E103="",0,IF(OR(D103&lt;&gt;"",L103&gt;=K103),1,0))</x:f>
        <x:v>1</x:v>
      </x:c>
      <x:c r="T103" s="1" t="n">
        <x:f>IF(AND(E103&lt;&gt;"",D103&lt;&gt;"",N103&lt;=K103),1,0)</x:f>
        <x:v>0</x:v>
      </x:c>
      <x:c r="U103" s="1" t="n">
        <x:f>S103-T103</x:f>
        <x:v>1</x:v>
      </x:c>
      <x:c r="V103" s="1" t="n">
        <x:f>IF(I103="",0,1)</x:f>
        <x:v>0</x:v>
      </x:c>
      <x:c r="W103" s="1" t="n">
        <x:f>IF(I103&gt;=4,1,0)</x:f>
        <x:v>0</x:v>
      </x:c>
      <x:c r="X103" s="1" t="n">
        <x:f>1-O103</x:f>
        <x:v>1</x:v>
      </x:c>
      <x:c r="Y103" s="1" t="n">
        <x:f>IF(AND(O103=1,L103&gt;168),1,0)</x:f>
        <x:v>0</x:v>
      </x:c>
    </x:row>
    <x:row r="104">
      <x:c r="A104" s="1" t="str">
        <x:v>T00099</x:v>
      </x:c>
      <x:c r="B104" s="9" t="n">
        <x:v>45758.339583333334</x:v>
      </x:c>
      <x:c r="C104" s="9" t="n">
        <x:v>45758.61583333334</x:v>
      </x:c>
      <x:c r="D104" s="9"/>
      <x:c r="E104" s="1" t="str">
        <x:v>Low</x:v>
      </x:c>
      <x:c r="F104" s="1" t="str">
        <x:v>Web chat</x:v>
      </x:c>
      <x:c r="G104" s="1" t="str">
        <x:v>Account access</x:v>
      </x:c>
      <x:c r="H104" s="1" t="n">
        <x:v>0</x:v>
      </x:c>
      <x:c r="I104" s="1"/>
      <x:c r="J104" s="1" t="n">
        <x:f>IF(E104="","",VLOOKUP(E104,'Guide'!$A$7:$C$10,2,FALSE))</x:f>
        <x:v>24</x:v>
      </x:c>
      <x:c r="K104" s="1" t="n">
        <x:f>IF(E104="","",VLOOKUP(E104,'Guide'!$A$7:$C$10,3,FALSE))</x:f>
        <x:v>120</x:v>
      </x:c>
      <x:c r="L104" s="10" t="n">
        <x:f>('Guide'!$B$4-B104)*24</x:f>
        <x:v>1935.8499999999767</x:v>
      </x:c>
      <x:c r="M104" s="10" t="n">
        <x:f>IF(C104="","",ROUND((C104-B104)*24,6))</x:f>
        <x:v>6.63</x:v>
      </x:c>
      <x:c r="N104" s="10" t="str">
        <x:f>IF(D104="","",ROUND((D104-B104)*24,6))</x:f>
      </x:c>
      <x:c r="O104" s="1" t="n">
        <x:f>IF(D104="",1,0)</x:f>
        <x:v>1</x:v>
      </x:c>
      <x:c r="P104" s="1" t="n">
        <x:f>IF(E104="",0,IF(OR(C104&lt;&gt;"",L104&gt;=J104),1,0))</x:f>
        <x:v>1</x:v>
      </x:c>
      <x:c r="Q104" s="1" t="n">
        <x:f>IF(AND(E104&lt;&gt;"",C104&lt;&gt;"",M104&lt;=J104),1,0)</x:f>
        <x:v>1</x:v>
      </x:c>
      <x:c r="R104" s="1" t="n">
        <x:f>P104-Q104</x:f>
        <x:v>0</x:v>
      </x:c>
      <x:c r="S104" s="1" t="n">
        <x:f>IF(E104="",0,IF(OR(D104&lt;&gt;"",L104&gt;=K104),1,0))</x:f>
        <x:v>1</x:v>
      </x:c>
      <x:c r="T104" s="1" t="n">
        <x:f>IF(AND(E104&lt;&gt;"",D104&lt;&gt;"",N104&lt;=K104),1,0)</x:f>
        <x:v>0</x:v>
      </x:c>
      <x:c r="U104" s="1" t="n">
        <x:f>S104-T104</x:f>
        <x:v>1</x:v>
      </x:c>
      <x:c r="V104" s="1" t="n">
        <x:f>IF(I104="",0,1)</x:f>
        <x:v>0</x:v>
      </x:c>
      <x:c r="W104" s="1" t="n">
        <x:f>IF(I104&gt;=4,1,0)</x:f>
        <x:v>0</x:v>
      </x:c>
      <x:c r="X104" s="1" t="n">
        <x:f>1-O104</x:f>
        <x:v>0</x:v>
      </x:c>
      <x:c r="Y104" s="1" t="n">
        <x:f>IF(AND(O104=1,L104&gt;168),1,0)</x:f>
        <x:v>1</x:v>
      </x:c>
    </x:row>
    <x:row r="105">
      <x:c r="A105" s="1" t="str">
        <x:v>T00100</x:v>
      </x:c>
      <x:c r="B105" s="9" t="n">
        <x:v>45804.03888888889</x:v>
      </x:c>
      <x:c r="C105" s="9" t="n">
        <x:v>45806.27847222222</x:v>
      </x:c>
      <x:c r="D105" s="9" t="n">
        <x:v>45807.38597222222</x:v>
      </x:c>
      <x:c r="E105" s="1" t="str">
        <x:v>Normal</x:v>
      </x:c>
      <x:c r="F105" s="1" t="str">
        <x:v>Email</x:v>
      </x:c>
      <x:c r="G105" s="1" t="str">
        <x:v>Refund</x:v>
      </x:c>
      <x:c r="H105" s="1" t="n">
        <x:v>0</x:v>
      </x:c>
      <x:c r="I105" s="1" t="n">
        <x:v>2</x:v>
      </x:c>
      <x:c r="J105" s="1" t="n">
        <x:f>IF(E105="","",VLOOKUP(E105,'Guide'!$A$7:$C$10,2,FALSE))</x:f>
        <x:v>12</x:v>
      </x:c>
      <x:c r="K105" s="1" t="n">
        <x:f>IF(E105="","",VLOOKUP(E105,'Guide'!$A$7:$C$10,3,FALSE))</x:f>
        <x:v>72</x:v>
      </x:c>
      <x:c r="L105" s="10" t="n">
        <x:f>('Guide'!$B$4-B105)*24</x:f>
        <x:v>839.0666666665929</x:v>
      </x:c>
      <x:c r="M105" s="10" t="n">
        <x:f>IF(C105="","",ROUND((C105-B105)*24,6))</x:f>
        <x:v>53.75</x:v>
      </x:c>
      <x:c r="N105" s="10" t="n">
        <x:f>IF(D105="","",ROUND((D105-B105)*24,6))</x:f>
        <x:v>80.33</x:v>
      </x:c>
      <x:c r="O105" s="1" t="n">
        <x:f>IF(D105="",1,0)</x:f>
        <x:v>0</x:v>
      </x:c>
      <x:c r="P105" s="1" t="n">
        <x:f>IF(E105="",0,IF(OR(C105&lt;&gt;"",L105&gt;=J105),1,0))</x:f>
        <x:v>1</x:v>
      </x:c>
      <x:c r="Q105" s="1" t="n">
        <x:f>IF(AND(E105&lt;&gt;"",C105&lt;&gt;"",M105&lt;=J105),1,0)</x:f>
        <x:v>0</x:v>
      </x:c>
      <x:c r="R105" s="1" t="n">
        <x:f>P105-Q105</x:f>
        <x:v>1</x:v>
      </x:c>
      <x:c r="S105" s="1" t="n">
        <x:f>IF(E105="",0,IF(OR(D105&lt;&gt;"",L105&gt;=K105),1,0))</x:f>
        <x:v>1</x:v>
      </x:c>
      <x:c r="T105" s="1" t="n">
        <x:f>IF(AND(E105&lt;&gt;"",D105&lt;&gt;"",N105&lt;=K105),1,0)</x:f>
        <x:v>0</x:v>
      </x:c>
      <x:c r="U105" s="1" t="n">
        <x:f>S105-T105</x:f>
        <x:v>1</x:v>
      </x:c>
      <x:c r="V105" s="1" t="n">
        <x:f>IF(I105="",0,1)</x:f>
        <x:v>1</x:v>
      </x:c>
      <x:c r="W105" s="1" t="n">
        <x:f>IF(I105&gt;=4,1,0)</x:f>
        <x:v>0</x:v>
      </x:c>
      <x:c r="X105" s="1" t="n">
        <x:f>1-O105</x:f>
        <x:v>1</x:v>
      </x:c>
      <x:c r="Y105" s="1" t="n">
        <x:f>IF(AND(O105=1,L105&gt;168),1,0)</x:f>
        <x:v>0</x:v>
      </x:c>
    </x:row>
    <x:row r="106">
      <x:c r="A106" s="1" t="str">
        <x:v>T00101</x:v>
      </x:c>
      <x:c r="B106" s="9" t="n">
        <x:v>45717.775</x:v>
      </x:c>
      <x:c r="C106" s="9" t="n">
        <x:v>45717.84125</x:v>
      </x:c>
      <x:c r="D106" s="9" t="n">
        <x:v>45719.932916666665</x:v>
      </x:c>
      <x:c r="E106" s="1" t="str">
        <x:v>Normal</x:v>
      </x:c>
      <x:c r="F106" s="1" t="str">
        <x:v>Web chat</x:v>
      </x:c>
      <x:c r="G106" s="1" t="str">
        <x:v>Billing</x:v>
      </x:c>
      <x:c r="H106" s="1" t="n">
        <x:v>0</x:v>
      </x:c>
      <x:c r="I106" s="1"/>
      <x:c r="J106" s="1" t="n">
        <x:f>IF(E106="","",VLOOKUP(E106,'Guide'!$A$7:$C$10,2,FALSE))</x:f>
        <x:v>12</x:v>
      </x:c>
      <x:c r="K106" s="1" t="n">
        <x:f>IF(E106="","",VLOOKUP(E106,'Guide'!$A$7:$C$10,3,FALSE))</x:f>
        <x:v>72</x:v>
      </x:c>
      <x:c r="L106" s="10" t="n">
        <x:f>('Guide'!$B$4-B106)*24</x:f>
        <x:v>2909.399999999965</x:v>
      </x:c>
      <x:c r="M106" s="10" t="n">
        <x:f>IF(C106="","",ROUND((C106-B106)*24,6))</x:f>
        <x:v>1.59</x:v>
      </x:c>
      <x:c r="N106" s="10" t="n">
        <x:f>IF(D106="","",ROUND((D106-B106)*24,6))</x:f>
        <x:v>51.79</x:v>
      </x:c>
      <x:c r="O106" s="1" t="n">
        <x:f>IF(D106="",1,0)</x:f>
        <x:v>0</x:v>
      </x:c>
      <x:c r="P106" s="1" t="n">
        <x:f>IF(E106="",0,IF(OR(C106&lt;&gt;"",L106&gt;=J106),1,0))</x:f>
        <x:v>1</x:v>
      </x:c>
      <x:c r="Q106" s="1" t="n">
        <x:f>IF(AND(E106&lt;&gt;"",C106&lt;&gt;"",M106&lt;=J106),1,0)</x:f>
        <x:v>1</x:v>
      </x:c>
      <x:c r="R106" s="1" t="n">
        <x:f>P106-Q106</x:f>
        <x:v>0</x:v>
      </x:c>
      <x:c r="S106" s="1" t="n">
        <x:f>IF(E106="",0,IF(OR(D106&lt;&gt;"",L106&gt;=K106),1,0))</x:f>
        <x:v>1</x:v>
      </x:c>
      <x:c r="T106" s="1" t="n">
        <x:f>IF(AND(E106&lt;&gt;"",D106&lt;&gt;"",N106&lt;=K106),1,0)</x:f>
        <x:v>1</x:v>
      </x:c>
      <x:c r="U106" s="1" t="n">
        <x:f>S106-T106</x:f>
        <x:v>0</x:v>
      </x:c>
      <x:c r="V106" s="1" t="n">
        <x:f>IF(I106="",0,1)</x:f>
        <x:v>0</x:v>
      </x:c>
      <x:c r="W106" s="1" t="n">
        <x:f>IF(I106&gt;=4,1,0)</x:f>
        <x:v>0</x:v>
      </x:c>
      <x:c r="X106" s="1" t="n">
        <x:f>1-O106</x:f>
        <x:v>1</x:v>
      </x:c>
      <x:c r="Y106" s="1" t="n">
        <x:f>IF(AND(O106=1,L106&gt;168),1,0)</x:f>
        <x:v>0</x:v>
      </x:c>
    </x:row>
    <x:row r="107">
      <x:c r="A107" s="1" t="str">
        <x:v>T00102</x:v>
      </x:c>
      <x:c r="B107" s="9" t="n">
        <x:v>45836.967361111114</x:v>
      </x:c>
      <x:c r="C107" s="9" t="n">
        <x:v>45837.02486111111</x:v>
      </x:c>
      <x:c r="D107" s="9"/>
      <x:c r="E107" s="1" t="str">
        <x:v>Normal</x:v>
      </x:c>
      <x:c r="F107" s="1" t="str">
        <x:v>Web chat</x:v>
      </x:c>
      <x:c r="G107" s="1" t="str">
        <x:v>Billing</x:v>
      </x:c>
      <x:c r="H107" s="1" t="n">
        <x:v>0</x:v>
      </x:c>
      <x:c r="I107" s="1"/>
      <x:c r="J107" s="1" t="n">
        <x:f>IF(E107="","",VLOOKUP(E107,'Guide'!$A$7:$C$10,2,FALSE))</x:f>
        <x:v>12</x:v>
      </x:c>
      <x:c r="K107" s="1" t="n">
        <x:f>IF(E107="","",VLOOKUP(E107,'Guide'!$A$7:$C$10,3,FALSE))</x:f>
        <x:v>72</x:v>
      </x:c>
      <x:c r="L107" s="10" t="n">
        <x:f>('Guide'!$B$4-B107)*24</x:f>
        <x:v>48.783333333267365</x:v>
      </x:c>
      <x:c r="M107" s="10" t="n">
        <x:f>IF(C107="","",ROUND((C107-B107)*24,6))</x:f>
        <x:v>1.38</x:v>
      </x:c>
      <x:c r="N107" s="10" t="str">
        <x:f>IF(D107="","",ROUND((D107-B107)*24,6))</x:f>
      </x:c>
      <x:c r="O107" s="1" t="n">
        <x:f>IF(D107="",1,0)</x:f>
        <x:v>1</x:v>
      </x:c>
      <x:c r="P107" s="1" t="n">
        <x:f>IF(E107="",0,IF(OR(C107&lt;&gt;"",L107&gt;=J107),1,0))</x:f>
        <x:v>1</x:v>
      </x:c>
      <x:c r="Q107" s="1" t="n">
        <x:f>IF(AND(E107&lt;&gt;"",C107&lt;&gt;"",M107&lt;=J107),1,0)</x:f>
        <x:v>1</x:v>
      </x:c>
      <x:c r="R107" s="1" t="n">
        <x:f>P107-Q107</x:f>
        <x:v>0</x:v>
      </x:c>
      <x:c r="S107" s="1" t="n">
        <x:f>IF(E107="",0,IF(OR(D107&lt;&gt;"",L107&gt;=K107),1,0))</x:f>
        <x:v>0</x:v>
      </x:c>
      <x:c r="T107" s="1" t="n">
        <x:f>IF(AND(E107&lt;&gt;"",D107&lt;&gt;"",N107&lt;=K107),1,0)</x:f>
        <x:v>0</x:v>
      </x:c>
      <x:c r="U107" s="1" t="n">
        <x:f>S107-T107</x:f>
        <x:v>0</x:v>
      </x:c>
      <x:c r="V107" s="1" t="n">
        <x:f>IF(I107="",0,1)</x:f>
        <x:v>0</x:v>
      </x:c>
      <x:c r="W107" s="1" t="n">
        <x:f>IF(I107&gt;=4,1,0)</x:f>
        <x:v>0</x:v>
      </x:c>
      <x:c r="X107" s="1" t="n">
        <x:f>1-O107</x:f>
        <x:v>0</x:v>
      </x:c>
      <x:c r="Y107" s="1" t="n">
        <x:f>IF(AND(O107=1,L107&gt;168),1,0)</x:f>
        <x:v>0</x:v>
      </x:c>
    </x:row>
    <x:row r="108">
      <x:c r="A108" s="1" t="str">
        <x:v>T00103</x:v>
      </x:c>
      <x:c r="B108" s="9" t="n">
        <x:v>45701.31805555556</x:v>
      </x:c>
      <x:c r="C108" s="9" t="n">
        <x:v>45701.43555555555</x:v>
      </x:c>
      <x:c r="D108" s="9"/>
      <x:c r="E108" s="1" t="str">
        <x:v>Normal</x:v>
      </x:c>
      <x:c r="F108" s="1" t="str">
        <x:v>WhatsApp</x:v>
      </x:c>
      <x:c r="G108" s="1" t="str">
        <x:v>Refund</x:v>
      </x:c>
      <x:c r="H108" s="1" t="n">
        <x:v>0</x:v>
      </x:c>
      <x:c r="I108" s="1"/>
      <x:c r="J108" s="1" t="n">
        <x:f>IF(E108="","",VLOOKUP(E108,'Guide'!$A$7:$C$10,2,FALSE))</x:f>
        <x:v>12</x:v>
      </x:c>
      <x:c r="K108" s="1" t="n">
        <x:f>IF(E108="","",VLOOKUP(E108,'Guide'!$A$7:$C$10,3,FALSE))</x:f>
        <x:v>72</x:v>
      </x:c>
      <x:c r="L108" s="10" t="n">
        <x:f>('Guide'!$B$4-B108)*24</x:f>
        <x:v>3304.3666666665813</x:v>
      </x:c>
      <x:c r="M108" s="10" t="n">
        <x:f>IF(C108="","",ROUND((C108-B108)*24,6))</x:f>
        <x:v>2.82</x:v>
      </x:c>
      <x:c r="N108" s="10" t="str">
        <x:f>IF(D108="","",ROUND((D108-B108)*24,6))</x:f>
      </x:c>
      <x:c r="O108" s="1" t="n">
        <x:f>IF(D108="",1,0)</x:f>
        <x:v>1</x:v>
      </x:c>
      <x:c r="P108" s="1" t="n">
        <x:f>IF(E108="",0,IF(OR(C108&lt;&gt;"",L108&gt;=J108),1,0))</x:f>
        <x:v>1</x:v>
      </x:c>
      <x:c r="Q108" s="1" t="n">
        <x:f>IF(AND(E108&lt;&gt;"",C108&lt;&gt;"",M108&lt;=J108),1,0)</x:f>
        <x:v>1</x:v>
      </x:c>
      <x:c r="R108" s="1" t="n">
        <x:f>P108-Q108</x:f>
        <x:v>0</x:v>
      </x:c>
      <x:c r="S108" s="1" t="n">
        <x:f>IF(E108="",0,IF(OR(D108&lt;&gt;"",L108&gt;=K108),1,0))</x:f>
        <x:v>1</x:v>
      </x:c>
      <x:c r="T108" s="1" t="n">
        <x:f>IF(AND(E108&lt;&gt;"",D108&lt;&gt;"",N108&lt;=K108),1,0)</x:f>
        <x:v>0</x:v>
      </x:c>
      <x:c r="U108" s="1" t="n">
        <x:f>S108-T108</x:f>
        <x:v>1</x:v>
      </x:c>
      <x:c r="V108" s="1" t="n">
        <x:f>IF(I108="",0,1)</x:f>
        <x:v>0</x:v>
      </x:c>
      <x:c r="W108" s="1" t="n">
        <x:f>IF(I108&gt;=4,1,0)</x:f>
        <x:v>0</x:v>
      </x:c>
      <x:c r="X108" s="1" t="n">
        <x:f>1-O108</x:f>
        <x:v>0</x:v>
      </x:c>
      <x:c r="Y108" s="1" t="n">
        <x:f>IF(AND(O108=1,L108&gt;168),1,0)</x:f>
        <x:v>1</x:v>
      </x:c>
    </x:row>
    <x:row r="109">
      <x:c r="A109" s="1" t="str">
        <x:v>T00104</x:v>
      </x:c>
      <x:c r="B109" s="9" t="n">
        <x:v>45736.28958333333</x:v>
      </x:c>
      <x:c r="C109" s="9" t="n">
        <x:v>45736.78875</x:v>
      </x:c>
      <x:c r="D109" s="9" t="n">
        <x:v>45738.96916666667</x:v>
      </x:c>
      <x:c r="E109" s="1" t="str">
        <x:v>Normal</x:v>
      </x:c>
      <x:c r="F109" s="1" t="str">
        <x:v>WhatsApp</x:v>
      </x:c>
      <x:c r="G109" s="1" t="str">
        <x:v>Product information</x:v>
      </x:c>
      <x:c r="H109" s="1" t="n">
        <x:v>0</x:v>
      </x:c>
      <x:c r="I109" s="1" t="n">
        <x:v>4</x:v>
      </x:c>
      <x:c r="J109" s="1" t="n">
        <x:f>IF(E109="","",VLOOKUP(E109,'Guide'!$A$7:$C$10,2,FALSE))</x:f>
        <x:v>12</x:v>
      </x:c>
      <x:c r="K109" s="1" t="n">
        <x:f>IF(E109="","",VLOOKUP(E109,'Guide'!$A$7:$C$10,3,FALSE))</x:f>
        <x:v>72</x:v>
      </x:c>
      <x:c r="L109" s="10" t="n">
        <x:f>('Guide'!$B$4-B109)*24</x:f>
        <x:v>2465.0500000000466</x:v>
      </x:c>
      <x:c r="M109" s="10" t="n">
        <x:f>IF(C109="","",ROUND((C109-B109)*24,6))</x:f>
        <x:v>11.98</x:v>
      </x:c>
      <x:c r="N109" s="10" t="n">
        <x:f>IF(D109="","",ROUND((D109-B109)*24,6))</x:f>
        <x:v>64.31</x:v>
      </x:c>
      <x:c r="O109" s="1" t="n">
        <x:f>IF(D109="",1,0)</x:f>
        <x:v>0</x:v>
      </x:c>
      <x:c r="P109" s="1" t="n">
        <x:f>IF(E109="",0,IF(OR(C109&lt;&gt;"",L109&gt;=J109),1,0))</x:f>
        <x:v>1</x:v>
      </x:c>
      <x:c r="Q109" s="1" t="n">
        <x:f>IF(AND(E109&lt;&gt;"",C109&lt;&gt;"",M109&lt;=J109),1,0)</x:f>
        <x:v>1</x:v>
      </x:c>
      <x:c r="R109" s="1" t="n">
        <x:f>P109-Q109</x:f>
        <x:v>0</x:v>
      </x:c>
      <x:c r="S109" s="1" t="n">
        <x:f>IF(E109="",0,IF(OR(D109&lt;&gt;"",L109&gt;=K109),1,0))</x:f>
        <x:v>1</x:v>
      </x:c>
      <x:c r="T109" s="1" t="n">
        <x:f>IF(AND(E109&lt;&gt;"",D109&lt;&gt;"",N109&lt;=K109),1,0)</x:f>
        <x:v>1</x:v>
      </x:c>
      <x:c r="U109" s="1" t="n">
        <x:f>S109-T109</x:f>
        <x:v>0</x:v>
      </x:c>
      <x:c r="V109" s="1" t="n">
        <x:f>IF(I109="",0,1)</x:f>
        <x:v>1</x:v>
      </x:c>
      <x:c r="W109" s="1" t="n">
        <x:f>IF(I109&gt;=4,1,0)</x:f>
        <x:v>1</x:v>
      </x:c>
      <x:c r="X109" s="1" t="n">
        <x:f>1-O109</x:f>
        <x:v>1</x:v>
      </x:c>
      <x:c r="Y109" s="1" t="n">
        <x:f>IF(AND(O109=1,L109&gt;168),1,0)</x:f>
        <x:v>0</x:v>
      </x:c>
    </x:row>
    <x:row r="110">
      <x:c r="A110" s="1" t="str">
        <x:v>T00105</x:v>
      </x:c>
      <x:c r="B110" s="9" t="n">
        <x:v>45702.461805555555</x:v>
      </x:c>
      <x:c r="C110" s="9" t="n">
        <x:v>45702.81180555555</x:v>
      </x:c>
      <x:c r="D110" s="9" t="n">
        <x:v>45702.81597222222</x:v>
      </x:c>
      <x:c r="E110" s="1" t="str">
        <x:v>Urgent</x:v>
      </x:c>
      <x:c r="F110" s="1" t="str">
        <x:v>Email</x:v>
      </x:c>
      <x:c r="G110" s="1" t="str">
        <x:v>Billing</x:v>
      </x:c>
      <x:c r="H110" s="1" t="n">
        <x:v>0</x:v>
      </x:c>
      <x:c r="I110" s="1" t="n">
        <x:v>4</x:v>
      </x:c>
      <x:c r="J110" s="1" t="n">
        <x:f>IF(E110="","",VLOOKUP(E110,'Guide'!$A$7:$C$10,2,FALSE))</x:f>
        <x:v>1</x:v>
      </x:c>
      <x:c r="K110" s="1" t="n">
        <x:f>IF(E110="","",VLOOKUP(E110,'Guide'!$A$7:$C$10,3,FALSE))</x:f>
        <x:v>8</x:v>
      </x:c>
      <x:c r="L110" s="10" t="n">
        <x:f>('Guide'!$B$4-B110)*24</x:f>
        <x:v>3276.916666666686</x:v>
      </x:c>
      <x:c r="M110" s="10" t="n">
        <x:f>IF(C110="","",ROUND((C110-B110)*24,6))</x:f>
        <x:v>8.4</x:v>
      </x:c>
      <x:c r="N110" s="10" t="n">
        <x:f>IF(D110="","",ROUND((D110-B110)*24,6))</x:f>
        <x:v>8.5</x:v>
      </x:c>
      <x:c r="O110" s="1" t="n">
        <x:f>IF(D110="",1,0)</x:f>
        <x:v>0</x:v>
      </x:c>
      <x:c r="P110" s="1" t="n">
        <x:f>IF(E110="",0,IF(OR(C110&lt;&gt;"",L110&gt;=J110),1,0))</x:f>
        <x:v>1</x:v>
      </x:c>
      <x:c r="Q110" s="1" t="n">
        <x:f>IF(AND(E110&lt;&gt;"",C110&lt;&gt;"",M110&lt;=J110),1,0)</x:f>
        <x:v>0</x:v>
      </x:c>
      <x:c r="R110" s="1" t="n">
        <x:f>P110-Q110</x:f>
        <x:v>1</x:v>
      </x:c>
      <x:c r="S110" s="1" t="n">
        <x:f>IF(E110="",0,IF(OR(D110&lt;&gt;"",L110&gt;=K110),1,0))</x:f>
        <x:v>1</x:v>
      </x:c>
      <x:c r="T110" s="1" t="n">
        <x:f>IF(AND(E110&lt;&gt;"",D110&lt;&gt;"",N110&lt;=K110),1,0)</x:f>
        <x:v>0</x:v>
      </x:c>
      <x:c r="U110" s="1" t="n">
        <x:f>S110-T110</x:f>
        <x:v>1</x:v>
      </x:c>
      <x:c r="V110" s="1" t="n">
        <x:f>IF(I110="",0,1)</x:f>
        <x:v>1</x:v>
      </x:c>
      <x:c r="W110" s="1" t="n">
        <x:f>IF(I110&gt;=4,1,0)</x:f>
        <x:v>1</x:v>
      </x:c>
      <x:c r="X110" s="1" t="n">
        <x:f>1-O110</x:f>
        <x:v>1</x:v>
      </x:c>
      <x:c r="Y110" s="1" t="n">
        <x:f>IF(AND(O110=1,L110&gt;168),1,0)</x:f>
        <x:v>0</x:v>
      </x:c>
    </x:row>
    <x:row r="111">
      <x:c r="A111" s="1" t="str">
        <x:v>T00106</x:v>
      </x:c>
      <x:c r="B111" s="9" t="n">
        <x:v>45789.495833333334</x:v>
      </x:c>
      <x:c r="C111" s="9" t="n">
        <x:v>45789.97375</x:v>
      </x:c>
      <x:c r="D111" s="9" t="n">
        <x:v>45797.62333333334</x:v>
      </x:c>
      <x:c r="E111" s="1" t="str">
        <x:v>Normal</x:v>
      </x:c>
      <x:c r="F111" s="1" t="str">
        <x:v>Email</x:v>
      </x:c>
      <x:c r="G111" s="1" t="str">
        <x:v>Delivery</x:v>
      </x:c>
      <x:c r="H111" s="1" t="n">
        <x:v>0</x:v>
      </x:c>
      <x:c r="I111" s="1"/>
      <x:c r="J111" s="1" t="n">
        <x:f>IF(E111="","",VLOOKUP(E111,'Guide'!$A$7:$C$10,2,FALSE))</x:f>
        <x:v>12</x:v>
      </x:c>
      <x:c r="K111" s="1" t="n">
        <x:f>IF(E111="","",VLOOKUP(E111,'Guide'!$A$7:$C$10,3,FALSE))</x:f>
        <x:v>72</x:v>
      </x:c>
      <x:c r="L111" s="10" t="n">
        <x:f>('Guide'!$B$4-B111)*24</x:f>
        <x:v>1188.0999999999767</x:v>
      </x:c>
      <x:c r="M111" s="10" t="n">
        <x:f>IF(C111="","",ROUND((C111-B111)*24,6))</x:f>
        <x:v>11.47</x:v>
      </x:c>
      <x:c r="N111" s="10" t="n">
        <x:f>IF(D111="","",ROUND((D111-B111)*24,6))</x:f>
        <x:v>195.06</x:v>
      </x:c>
      <x:c r="O111" s="1" t="n">
        <x:f>IF(D111="",1,0)</x:f>
        <x:v>0</x:v>
      </x:c>
      <x:c r="P111" s="1" t="n">
        <x:f>IF(E111="",0,IF(OR(C111&lt;&gt;"",L111&gt;=J111),1,0))</x:f>
        <x:v>1</x:v>
      </x:c>
      <x:c r="Q111" s="1" t="n">
        <x:f>IF(AND(E111&lt;&gt;"",C111&lt;&gt;"",M111&lt;=J111),1,0)</x:f>
        <x:v>1</x:v>
      </x:c>
      <x:c r="R111" s="1" t="n">
        <x:f>P111-Q111</x:f>
        <x:v>0</x:v>
      </x:c>
      <x:c r="S111" s="1" t="n">
        <x:f>IF(E111="",0,IF(OR(D111&lt;&gt;"",L111&gt;=K111),1,0))</x:f>
        <x:v>1</x:v>
      </x:c>
      <x:c r="T111" s="1" t="n">
        <x:f>IF(AND(E111&lt;&gt;"",D111&lt;&gt;"",N111&lt;=K111),1,0)</x:f>
        <x:v>0</x:v>
      </x:c>
      <x:c r="U111" s="1" t="n">
        <x:f>S111-T111</x:f>
        <x:v>1</x:v>
      </x:c>
      <x:c r="V111" s="1" t="n">
        <x:f>IF(I111="",0,1)</x:f>
        <x:v>0</x:v>
      </x:c>
      <x:c r="W111" s="1" t="n">
        <x:f>IF(I111&gt;=4,1,0)</x:f>
        <x:v>0</x:v>
      </x:c>
      <x:c r="X111" s="1" t="n">
        <x:f>1-O111</x:f>
        <x:v>1</x:v>
      </x:c>
      <x:c r="Y111" s="1" t="n">
        <x:f>IF(AND(O111=1,L111&gt;168),1,0)</x:f>
        <x:v>0</x:v>
      </x:c>
    </x:row>
    <x:row r="112">
      <x:c r="A112" s="1" t="str">
        <x:v>T00107</x:v>
      </x:c>
      <x:c r="B112" s="9" t="n">
        <x:v>45777.80694444444</x:v>
      </x:c>
      <x:c r="C112" s="9" t="n">
        <x:v>45778.05486111111</x:v>
      </x:c>
      <x:c r="D112" s="9" t="n">
        <x:v>45780.436527777776</x:v>
      </x:c>
      <x:c r="E112" s="1" t="str">
        <x:v>Normal</x:v>
      </x:c>
      <x:c r="F112" s="1" t="str">
        <x:v>Web chat</x:v>
      </x:c>
      <x:c r="G112" s="1" t="str">
        <x:v>Account access</x:v>
      </x:c>
      <x:c r="H112" s="1" t="n">
        <x:v>0</x:v>
      </x:c>
      <x:c r="I112" s="1" t="n">
        <x:v>4</x:v>
      </x:c>
      <x:c r="J112" s="1" t="n">
        <x:f>IF(E112="","",VLOOKUP(E112,'Guide'!$A$7:$C$10,2,FALSE))</x:f>
        <x:v>12</x:v>
      </x:c>
      <x:c r="K112" s="1" t="n">
        <x:f>IF(E112="","",VLOOKUP(E112,'Guide'!$A$7:$C$10,3,FALSE))</x:f>
        <x:v>72</x:v>
      </x:c>
      <x:c r="L112" s="10" t="n">
        <x:f>('Guide'!$B$4-B112)*24</x:f>
        <x:v>1468.6333333334187</x:v>
      </x:c>
      <x:c r="M112" s="10" t="n">
        <x:f>IF(C112="","",ROUND((C112-B112)*24,6))</x:f>
        <x:v>5.95</x:v>
      </x:c>
      <x:c r="N112" s="10" t="n">
        <x:f>IF(D112="","",ROUND((D112-B112)*24,6))</x:f>
        <x:v>63.11</x:v>
      </x:c>
      <x:c r="O112" s="1" t="n">
        <x:f>IF(D112="",1,0)</x:f>
        <x:v>0</x:v>
      </x:c>
      <x:c r="P112" s="1" t="n">
        <x:f>IF(E112="",0,IF(OR(C112&lt;&gt;"",L112&gt;=J112),1,0))</x:f>
        <x:v>1</x:v>
      </x:c>
      <x:c r="Q112" s="1" t="n">
        <x:f>IF(AND(E112&lt;&gt;"",C112&lt;&gt;"",M112&lt;=J112),1,0)</x:f>
        <x:v>1</x:v>
      </x:c>
      <x:c r="R112" s="1" t="n">
        <x:f>P112-Q112</x:f>
        <x:v>0</x:v>
      </x:c>
      <x:c r="S112" s="1" t="n">
        <x:f>IF(E112="",0,IF(OR(D112&lt;&gt;"",L112&gt;=K112),1,0))</x:f>
        <x:v>1</x:v>
      </x:c>
      <x:c r="T112" s="1" t="n">
        <x:f>IF(AND(E112&lt;&gt;"",D112&lt;&gt;"",N112&lt;=K112),1,0)</x:f>
        <x:v>1</x:v>
      </x:c>
      <x:c r="U112" s="1" t="n">
        <x:f>S112-T112</x:f>
        <x:v>0</x:v>
      </x:c>
      <x:c r="V112" s="1" t="n">
        <x:f>IF(I112="",0,1)</x:f>
        <x:v>1</x:v>
      </x:c>
      <x:c r="W112" s="1" t="n">
        <x:f>IF(I112&gt;=4,1,0)</x:f>
        <x:v>1</x:v>
      </x:c>
      <x:c r="X112" s="1" t="n">
        <x:f>1-O112</x:f>
        <x:v>1</x:v>
      </x:c>
      <x:c r="Y112" s="1" t="n">
        <x:f>IF(AND(O112=1,L112&gt;168),1,0)</x:f>
        <x:v>0</x:v>
      </x:c>
    </x:row>
    <x:row r="113">
      <x:c r="A113" s="1" t="str">
        <x:v>T00108</x:v>
      </x:c>
      <x:c r="B113" s="9" t="n">
        <x:v>45835.013194444444</x:v>
      </x:c>
      <x:c r="C113" s="9" t="n">
        <x:v>45835.14152777778</x:v>
      </x:c>
      <x:c r="D113" s="9" t="n">
        <x:v>45835.49277777778</x:v>
      </x:c>
      <x:c r="E113" s="1" t="str">
        <x:v>High</x:v>
      </x:c>
      <x:c r="F113" s="1" t="str">
        <x:v>Email</x:v>
      </x:c>
      <x:c r="G113" s="1" t="str">
        <x:v>Account access</x:v>
      </x:c>
      <x:c r="H113" s="1" t="n">
        <x:v>0</x:v>
      </x:c>
      <x:c r="I113" s="1" t="n">
        <x:v>5</x:v>
      </x:c>
      <x:c r="J113" s="1" t="n">
        <x:f>IF(E113="","",VLOOKUP(E113,'Guide'!$A$7:$C$10,2,FALSE))</x:f>
        <x:v>4</x:v>
      </x:c>
      <x:c r="K113" s="1" t="n">
        <x:f>IF(E113="","",VLOOKUP(E113,'Guide'!$A$7:$C$10,3,FALSE))</x:f>
        <x:v>24</x:v>
      </x:c>
      <x:c r="L113" s="10" t="n">
        <x:f>('Guide'!$B$4-B113)*24</x:f>
        <x:v>95.68333333334886</x:v>
      </x:c>
      <x:c r="M113" s="10" t="n">
        <x:f>IF(C113="","",ROUND((C113-B113)*24,6))</x:f>
        <x:v>3.08</x:v>
      </x:c>
      <x:c r="N113" s="10" t="n">
        <x:f>IF(D113="","",ROUND((D113-B113)*24,6))</x:f>
        <x:v>11.51</x:v>
      </x:c>
      <x:c r="O113" s="1" t="n">
        <x:f>IF(D113="",1,0)</x:f>
        <x:v>0</x:v>
      </x:c>
      <x:c r="P113" s="1" t="n">
        <x:f>IF(E113="",0,IF(OR(C113&lt;&gt;"",L113&gt;=J113),1,0))</x:f>
        <x:v>1</x:v>
      </x:c>
      <x:c r="Q113" s="1" t="n">
        <x:f>IF(AND(E113&lt;&gt;"",C113&lt;&gt;"",M113&lt;=J113),1,0)</x:f>
        <x:v>1</x:v>
      </x:c>
      <x:c r="R113" s="1" t="n">
        <x:f>P113-Q113</x:f>
        <x:v>0</x:v>
      </x:c>
      <x:c r="S113" s="1" t="n">
        <x:f>IF(E113="",0,IF(OR(D113&lt;&gt;"",L113&gt;=K113),1,0))</x:f>
        <x:v>1</x:v>
      </x:c>
      <x:c r="T113" s="1" t="n">
        <x:f>IF(AND(E113&lt;&gt;"",D113&lt;&gt;"",N113&lt;=K113),1,0)</x:f>
        <x:v>1</x:v>
      </x:c>
      <x:c r="U113" s="1" t="n">
        <x:f>S113-T113</x:f>
        <x:v>0</x:v>
      </x:c>
      <x:c r="V113" s="1" t="n">
        <x:f>IF(I113="",0,1)</x:f>
        <x:v>1</x:v>
      </x:c>
      <x:c r="W113" s="1" t="n">
        <x:f>IF(I113&gt;=4,1,0)</x:f>
        <x:v>1</x:v>
      </x:c>
      <x:c r="X113" s="1" t="n">
        <x:f>1-O113</x:f>
        <x:v>1</x:v>
      </x:c>
      <x:c r="Y113" s="1" t="n">
        <x:f>IF(AND(O113=1,L113&gt;168),1,0)</x:f>
        <x:v>0</x:v>
      </x:c>
    </x:row>
    <x:row r="114">
      <x:c r="A114" s="1" t="str">
        <x:v>T00109</x:v>
      </x:c>
      <x:c r="B114" s="9" t="n">
        <x:v>45743.93958333333</x:v>
      </x:c>
      <x:c r="C114" s="9" t="n">
        <x:v>45744.13958333333</x:v>
      </x:c>
      <x:c r="D114" s="9" t="n">
        <x:v>45744.82083333333</x:v>
      </x:c>
      <x:c r="E114" s="1" t="str">
        <x:v>High</x:v>
      </x:c>
      <x:c r="F114" s="1" t="str">
        <x:v>Email</x:v>
      </x:c>
      <x:c r="G114" s="1" t="str">
        <x:v>Delivery</x:v>
      </x:c>
      <x:c r="H114" s="1" t="n">
        <x:v>1</x:v>
      </x:c>
      <x:c r="I114" s="1" t="n">
        <x:v>5</x:v>
      </x:c>
      <x:c r="J114" s="1" t="n">
        <x:f>IF(E114="","",VLOOKUP(E114,'Guide'!$A$7:$C$10,2,FALSE))</x:f>
        <x:v>4</x:v>
      </x:c>
      <x:c r="K114" s="1" t="n">
        <x:f>IF(E114="","",VLOOKUP(E114,'Guide'!$A$7:$C$10,3,FALSE))</x:f>
        <x:v>24</x:v>
      </x:c>
      <x:c r="L114" s="10" t="n">
        <x:f>('Guide'!$B$4-B114)*24</x:f>
        <x:v>2281.4500000000116</x:v>
      </x:c>
      <x:c r="M114" s="10" t="n">
        <x:f>IF(C114="","",ROUND((C114-B114)*24,6))</x:f>
        <x:v>4.8</x:v>
      </x:c>
      <x:c r="N114" s="10" t="n">
        <x:f>IF(D114="","",ROUND((D114-B114)*24,6))</x:f>
        <x:v>21.15</x:v>
      </x:c>
      <x:c r="O114" s="1" t="n">
        <x:f>IF(D114="",1,0)</x:f>
        <x:v>0</x:v>
      </x:c>
      <x:c r="P114" s="1" t="n">
        <x:f>IF(E114="",0,IF(OR(C114&lt;&gt;"",L114&gt;=J114),1,0))</x:f>
        <x:v>1</x:v>
      </x:c>
      <x:c r="Q114" s="1" t="n">
        <x:f>IF(AND(E114&lt;&gt;"",C114&lt;&gt;"",M114&lt;=J114),1,0)</x:f>
        <x:v>0</x:v>
      </x:c>
      <x:c r="R114" s="1" t="n">
        <x:f>P114-Q114</x:f>
        <x:v>1</x:v>
      </x:c>
      <x:c r="S114" s="1" t="n">
        <x:f>IF(E114="",0,IF(OR(D114&lt;&gt;"",L114&gt;=K114),1,0))</x:f>
        <x:v>1</x:v>
      </x:c>
      <x:c r="T114" s="1" t="n">
        <x:f>IF(AND(E114&lt;&gt;"",D114&lt;&gt;"",N114&lt;=K114),1,0)</x:f>
        <x:v>1</x:v>
      </x:c>
      <x:c r="U114" s="1" t="n">
        <x:f>S114-T114</x:f>
        <x:v>0</x:v>
      </x:c>
      <x:c r="V114" s="1" t="n">
        <x:f>IF(I114="",0,1)</x:f>
        <x:v>1</x:v>
      </x:c>
      <x:c r="W114" s="1" t="n">
        <x:f>IF(I114&gt;=4,1,0)</x:f>
        <x:v>1</x:v>
      </x:c>
      <x:c r="X114" s="1" t="n">
        <x:f>1-O114</x:f>
        <x:v>1</x:v>
      </x:c>
      <x:c r="Y114" s="1" t="n">
        <x:f>IF(AND(O114=1,L114&gt;168),1,0)</x:f>
        <x:v>0</x:v>
      </x:c>
    </x:row>
    <x:row r="115">
      <x:c r="A115" s="1" t="str">
        <x:v>T00110</x:v>
      </x:c>
      <x:c r="B115" s="9" t="n">
        <x:v>45703.322916666664</x:v>
      </x:c>
      <x:c r="C115" s="9" t="n">
        <x:v>45704.12458333333</x:v>
      </x:c>
      <x:c r="D115" s="9" t="n">
        <x:v>45708.8025</x:v>
      </x:c>
      <x:c r="E115" s="1" t="str">
        <x:v>Normal</x:v>
      </x:c>
      <x:c r="F115" s="1" t="str">
        <x:v>Email</x:v>
      </x:c>
      <x:c r="G115" s="1" t="str">
        <x:v>Refund</x:v>
      </x:c>
      <x:c r="H115" s="1" t="n">
        <x:v>0</x:v>
      </x:c>
      <x:c r="I115" s="1"/>
      <x:c r="J115" s="1" t="n">
        <x:f>IF(E115="","",VLOOKUP(E115,'Guide'!$A$7:$C$10,2,FALSE))</x:f>
        <x:v>12</x:v>
      </x:c>
      <x:c r="K115" s="1" t="n">
        <x:f>IF(E115="","",VLOOKUP(E115,'Guide'!$A$7:$C$10,3,FALSE))</x:f>
        <x:v>72</x:v>
      </x:c>
      <x:c r="L115" s="10" t="n">
        <x:f>('Guide'!$B$4-B115)*24</x:f>
        <x:v>3256.250000000058</x:v>
      </x:c>
      <x:c r="M115" s="10" t="n">
        <x:f>IF(C115="","",ROUND((C115-B115)*24,6))</x:f>
        <x:v>19.24</x:v>
      </x:c>
      <x:c r="N115" s="10" t="n">
        <x:f>IF(D115="","",ROUND((D115-B115)*24,6))</x:f>
        <x:v>131.51</x:v>
      </x:c>
      <x:c r="O115" s="1" t="n">
        <x:f>IF(D115="",1,0)</x:f>
        <x:v>0</x:v>
      </x:c>
      <x:c r="P115" s="1" t="n">
        <x:f>IF(E115="",0,IF(OR(C115&lt;&gt;"",L115&gt;=J115),1,0))</x:f>
        <x:v>1</x:v>
      </x:c>
      <x:c r="Q115" s="1" t="n">
        <x:f>IF(AND(E115&lt;&gt;"",C115&lt;&gt;"",M115&lt;=J115),1,0)</x:f>
        <x:v>0</x:v>
      </x:c>
      <x:c r="R115" s="1" t="n">
        <x:f>P115-Q115</x:f>
        <x:v>1</x:v>
      </x:c>
      <x:c r="S115" s="1" t="n">
        <x:f>IF(E115="",0,IF(OR(D115&lt;&gt;"",L115&gt;=K115),1,0))</x:f>
        <x:v>1</x:v>
      </x:c>
      <x:c r="T115" s="1" t="n">
        <x:f>IF(AND(E115&lt;&gt;"",D115&lt;&gt;"",N115&lt;=K115),1,0)</x:f>
        <x:v>0</x:v>
      </x:c>
      <x:c r="U115" s="1" t="n">
        <x:f>S115-T115</x:f>
        <x:v>1</x:v>
      </x:c>
      <x:c r="V115" s="1" t="n">
        <x:f>IF(I115="",0,1)</x:f>
        <x:v>0</x:v>
      </x:c>
      <x:c r="W115" s="1" t="n">
        <x:f>IF(I115&gt;=4,1,0)</x:f>
        <x:v>0</x:v>
      </x:c>
      <x:c r="X115" s="1" t="n">
        <x:f>1-O115</x:f>
        <x:v>1</x:v>
      </x:c>
      <x:c r="Y115" s="1" t="n">
        <x:f>IF(AND(O115=1,L115&gt;168),1,0)</x:f>
        <x:v>0</x:v>
      </x:c>
    </x:row>
    <x:row r="116">
      <x:c r="A116" s="1" t="str">
        <x:v>T00111</x:v>
      </x:c>
      <x:c r="B116" s="9" t="n">
        <x:v>45742.424305555556</x:v>
      </x:c>
      <x:c r="C116" s="9" t="n">
        <x:v>45742.671805555554</x:v>
      </x:c>
      <x:c r="D116" s="9" t="n">
        <x:v>45744.00722222222</x:v>
      </x:c>
      <x:c r="E116" s="1" t="str">
        <x:v>High</x:v>
      </x:c>
      <x:c r="F116" s="1" t="str">
        <x:v>Email</x:v>
      </x:c>
      <x:c r="G116" s="1" t="str">
        <x:v>Billing</x:v>
      </x:c>
      <x:c r="H116" s="1" t="n">
        <x:v>0</x:v>
      </x:c>
      <x:c r="I116" s="1"/>
      <x:c r="J116" s="1" t="n">
        <x:f>IF(E116="","",VLOOKUP(E116,'Guide'!$A$7:$C$10,2,FALSE))</x:f>
        <x:v>4</x:v>
      </x:c>
      <x:c r="K116" s="1" t="n">
        <x:f>IF(E116="","",VLOOKUP(E116,'Guide'!$A$7:$C$10,3,FALSE))</x:f>
        <x:v>24</x:v>
      </x:c>
      <x:c r="L116" s="10" t="n">
        <x:f>('Guide'!$B$4-B116)*24</x:f>
        <x:v>2317.816666666651</x:v>
      </x:c>
      <x:c r="M116" s="10" t="n">
        <x:f>IF(C116="","",ROUND((C116-B116)*24,6))</x:f>
        <x:v>5.94</x:v>
      </x:c>
      <x:c r="N116" s="10" t="n">
        <x:f>IF(D116="","",ROUND((D116-B116)*24,6))</x:f>
        <x:v>37.99</x:v>
      </x:c>
      <x:c r="O116" s="1" t="n">
        <x:f>IF(D116="",1,0)</x:f>
        <x:v>0</x:v>
      </x:c>
      <x:c r="P116" s="1" t="n">
        <x:f>IF(E116="",0,IF(OR(C116&lt;&gt;"",L116&gt;=J116),1,0))</x:f>
        <x:v>1</x:v>
      </x:c>
      <x:c r="Q116" s="1" t="n">
        <x:f>IF(AND(E116&lt;&gt;"",C116&lt;&gt;"",M116&lt;=J116),1,0)</x:f>
        <x:v>0</x:v>
      </x:c>
      <x:c r="R116" s="1" t="n">
        <x:f>P116-Q116</x:f>
        <x:v>1</x:v>
      </x:c>
      <x:c r="S116" s="1" t="n">
        <x:f>IF(E116="",0,IF(OR(D116&lt;&gt;"",L116&gt;=K116),1,0))</x:f>
        <x:v>1</x:v>
      </x:c>
      <x:c r="T116" s="1" t="n">
        <x:f>IF(AND(E116&lt;&gt;"",D116&lt;&gt;"",N116&lt;=K116),1,0)</x:f>
        <x:v>0</x:v>
      </x:c>
      <x:c r="U116" s="1" t="n">
        <x:f>S116-T116</x:f>
        <x:v>1</x:v>
      </x:c>
      <x:c r="V116" s="1" t="n">
        <x:f>IF(I116="",0,1)</x:f>
        <x:v>0</x:v>
      </x:c>
      <x:c r="W116" s="1" t="n">
        <x:f>IF(I116&gt;=4,1,0)</x:f>
        <x:v>0</x:v>
      </x:c>
      <x:c r="X116" s="1" t="n">
        <x:f>1-O116</x:f>
        <x:v>1</x:v>
      </x:c>
      <x:c r="Y116" s="1" t="n">
        <x:f>IF(AND(O116=1,L116&gt;168),1,0)</x:f>
        <x:v>0</x:v>
      </x:c>
    </x:row>
    <x:row r="117">
      <x:c r="A117" s="1" t="str">
        <x:v>T00112</x:v>
      </x:c>
      <x:c r="B117" s="9" t="n">
        <x:v>45674.59722222222</x:v>
      </x:c>
      <x:c r="C117" s="9" t="n">
        <x:v>45675.23055555556</x:v>
      </x:c>
      <x:c r="D117" s="9" t="n">
        <x:v>45676.20888888889</x:v>
      </x:c>
      <x:c r="E117" s="1" t="str">
        <x:v>Normal</x:v>
      </x:c>
      <x:c r="F117" s="1" t="str">
        <x:v>Email</x:v>
      </x:c>
      <x:c r="G117" s="1" t="str">
        <x:v>Delivery</x:v>
      </x:c>
      <x:c r="H117" s="1" t="n">
        <x:v>0</x:v>
      </x:c>
      <x:c r="I117" s="1" t="n">
        <x:v>3</x:v>
      </x:c>
      <x:c r="J117" s="1" t="n">
        <x:f>IF(E117="","",VLOOKUP(E117,'Guide'!$A$7:$C$10,2,FALSE))</x:f>
        <x:v>12</x:v>
      </x:c>
      <x:c r="K117" s="1" t="n">
        <x:f>IF(E117="","",VLOOKUP(E117,'Guide'!$A$7:$C$10,3,FALSE))</x:f>
        <x:v>72</x:v>
      </x:c>
      <x:c r="L117" s="10" t="n">
        <x:f>('Guide'!$B$4-B117)*24</x:f>
        <x:v>3945.6666666667443</x:v>
      </x:c>
      <x:c r="M117" s="10" t="n">
        <x:f>IF(C117="","",ROUND((C117-B117)*24,6))</x:f>
        <x:v>15.2</x:v>
      </x:c>
      <x:c r="N117" s="10" t="n">
        <x:f>IF(D117="","",ROUND((D117-B117)*24,6))</x:f>
        <x:v>38.68</x:v>
      </x:c>
      <x:c r="O117" s="1" t="n">
        <x:f>IF(D117="",1,0)</x:f>
        <x:v>0</x:v>
      </x:c>
      <x:c r="P117" s="1" t="n">
        <x:f>IF(E117="",0,IF(OR(C117&lt;&gt;"",L117&gt;=J117),1,0))</x:f>
        <x:v>1</x:v>
      </x:c>
      <x:c r="Q117" s="1" t="n">
        <x:f>IF(AND(E117&lt;&gt;"",C117&lt;&gt;"",M117&lt;=J117),1,0)</x:f>
        <x:v>0</x:v>
      </x:c>
      <x:c r="R117" s="1" t="n">
        <x:f>P117-Q117</x:f>
        <x:v>1</x:v>
      </x:c>
      <x:c r="S117" s="1" t="n">
        <x:f>IF(E117="",0,IF(OR(D117&lt;&gt;"",L117&gt;=K117),1,0))</x:f>
        <x:v>1</x:v>
      </x:c>
      <x:c r="T117" s="1" t="n">
        <x:f>IF(AND(E117&lt;&gt;"",D117&lt;&gt;"",N117&lt;=K117),1,0)</x:f>
        <x:v>1</x:v>
      </x:c>
      <x:c r="U117" s="1" t="n">
        <x:f>S117-T117</x:f>
        <x:v>0</x:v>
      </x:c>
      <x:c r="V117" s="1" t="n">
        <x:f>IF(I117="",0,1)</x:f>
        <x:v>1</x:v>
      </x:c>
      <x:c r="W117" s="1" t="n">
        <x:f>IF(I117&gt;=4,1,0)</x:f>
        <x:v>0</x:v>
      </x:c>
      <x:c r="X117" s="1" t="n">
        <x:f>1-O117</x:f>
        <x:v>1</x:v>
      </x:c>
      <x:c r="Y117" s="1" t="n">
        <x:f>IF(AND(O117=1,L117&gt;168),1,0)</x:f>
        <x:v>0</x:v>
      </x:c>
    </x:row>
    <x:row r="118">
      <x:c r="A118" s="1" t="str">
        <x:v>T00113</x:v>
      </x:c>
      <x:c r="B118" s="9" t="n">
        <x:v>45681.38611111111</x:v>
      </x:c>
      <x:c r="C118" s="9" t="n">
        <x:v>45681.428611111114</x:v>
      </x:c>
      <x:c r="D118" s="9" t="n">
        <x:v>45681.98819444444</x:v>
      </x:c>
      <x:c r="E118" s="1" t="str">
        <x:v>High</x:v>
      </x:c>
      <x:c r="F118" s="1" t="str">
        <x:v>Web chat</x:v>
      </x:c>
      <x:c r="G118" s="1" t="str">
        <x:v>Delivery</x:v>
      </x:c>
      <x:c r="H118" s="1" t="n">
        <x:v>0</x:v>
      </x:c>
      <x:c r="I118" s="1" t="n">
        <x:v>4</x:v>
      </x:c>
      <x:c r="J118" s="1" t="n">
        <x:f>IF(E118="","",VLOOKUP(E118,'Guide'!$A$7:$C$10,2,FALSE))</x:f>
        <x:v>4</x:v>
      </x:c>
      <x:c r="K118" s="1" t="n">
        <x:f>IF(E118="","",VLOOKUP(E118,'Guide'!$A$7:$C$10,3,FALSE))</x:f>
        <x:v>24</x:v>
      </x:c>
      <x:c r="L118" s="10" t="n">
        <x:f>('Guide'!$B$4-B118)*24</x:f>
        <x:v>3782.733333333337</x:v>
      </x:c>
      <x:c r="M118" s="10" t="n">
        <x:f>IF(C118="","",ROUND((C118-B118)*24,6))</x:f>
        <x:v>1.02</x:v>
      </x:c>
      <x:c r="N118" s="10" t="n">
        <x:f>IF(D118="","",ROUND((D118-B118)*24,6))</x:f>
        <x:v>14.45</x:v>
      </x:c>
      <x:c r="O118" s="1" t="n">
        <x:f>IF(D118="",1,0)</x:f>
        <x:v>0</x:v>
      </x:c>
      <x:c r="P118" s="1" t="n">
        <x:f>IF(E118="",0,IF(OR(C118&lt;&gt;"",L118&gt;=J118),1,0))</x:f>
        <x:v>1</x:v>
      </x:c>
      <x:c r="Q118" s="1" t="n">
        <x:f>IF(AND(E118&lt;&gt;"",C118&lt;&gt;"",M118&lt;=J118),1,0)</x:f>
        <x:v>1</x:v>
      </x:c>
      <x:c r="R118" s="1" t="n">
        <x:f>P118-Q118</x:f>
        <x:v>0</x:v>
      </x:c>
      <x:c r="S118" s="1" t="n">
        <x:f>IF(E118="",0,IF(OR(D118&lt;&gt;"",L118&gt;=K118),1,0))</x:f>
        <x:v>1</x:v>
      </x:c>
      <x:c r="T118" s="1" t="n">
        <x:f>IF(AND(E118&lt;&gt;"",D118&lt;&gt;"",N118&lt;=K118),1,0)</x:f>
        <x:v>1</x:v>
      </x:c>
      <x:c r="U118" s="1" t="n">
        <x:f>S118-T118</x:f>
        <x:v>0</x:v>
      </x:c>
      <x:c r="V118" s="1" t="n">
        <x:f>IF(I118="",0,1)</x:f>
        <x:v>1</x:v>
      </x:c>
      <x:c r="W118" s="1" t="n">
        <x:f>IF(I118&gt;=4,1,0)</x:f>
        <x:v>1</x:v>
      </x:c>
      <x:c r="X118" s="1" t="n">
        <x:f>1-O118</x:f>
        <x:v>1</x:v>
      </x:c>
      <x:c r="Y118" s="1" t="n">
        <x:f>IF(AND(O118=1,L118&gt;168),1,0)</x:f>
        <x:v>0</x:v>
      </x:c>
    </x:row>
    <x:row r="119">
      <x:c r="A119" s="1" t="str">
        <x:v>T00114</x:v>
      </x:c>
      <x:c r="B119" s="9" t="n">
        <x:v>45725.89097222222</x:v>
      </x:c>
      <x:c r="C119" s="9" t="n">
        <x:v>45726.61430555556</x:v>
      </x:c>
      <x:c r="D119" s="9" t="n">
        <x:v>45727.71722222222</x:v>
      </x:c>
      <x:c r="E119" s="1" t="str">
        <x:v>Normal</x:v>
      </x:c>
      <x:c r="F119" s="1" t="str">
        <x:v>WhatsApp</x:v>
      </x:c>
      <x:c r="G119" s="1" t="str">
        <x:v>Delivery</x:v>
      </x:c>
      <x:c r="H119" s="1" t="n">
        <x:v>0</x:v>
      </x:c>
      <x:c r="I119" s="1"/>
      <x:c r="J119" s="1" t="n">
        <x:f>IF(E119="","",VLOOKUP(E119,'Guide'!$A$7:$C$10,2,FALSE))</x:f>
        <x:v>12</x:v>
      </x:c>
      <x:c r="K119" s="1" t="n">
        <x:f>IF(E119="","",VLOOKUP(E119,'Guide'!$A$7:$C$10,3,FALSE))</x:f>
        <x:v>72</x:v>
      </x:c>
      <x:c r="L119" s="10" t="n">
        <x:f>('Guide'!$B$4-B119)*24</x:f>
        <x:v>2714.6166666666395</x:v>
      </x:c>
      <x:c r="M119" s="10" t="n">
        <x:f>IF(C119="","",ROUND((C119-B119)*24,6))</x:f>
        <x:v>17.36</x:v>
      </x:c>
      <x:c r="N119" s="10" t="n">
        <x:f>IF(D119="","",ROUND((D119-B119)*24,6))</x:f>
        <x:v>43.83</x:v>
      </x:c>
      <x:c r="O119" s="1" t="n">
        <x:f>IF(D119="",1,0)</x:f>
        <x:v>0</x:v>
      </x:c>
      <x:c r="P119" s="1" t="n">
        <x:f>IF(E119="",0,IF(OR(C119&lt;&gt;"",L119&gt;=J119),1,0))</x:f>
        <x:v>1</x:v>
      </x:c>
      <x:c r="Q119" s="1" t="n">
        <x:f>IF(AND(E119&lt;&gt;"",C119&lt;&gt;"",M119&lt;=J119),1,0)</x:f>
        <x:v>0</x:v>
      </x:c>
      <x:c r="R119" s="1" t="n">
        <x:f>P119-Q119</x:f>
        <x:v>1</x:v>
      </x:c>
      <x:c r="S119" s="1" t="n">
        <x:f>IF(E119="",0,IF(OR(D119&lt;&gt;"",L119&gt;=K119),1,0))</x:f>
        <x:v>1</x:v>
      </x:c>
      <x:c r="T119" s="1" t="n">
        <x:f>IF(AND(E119&lt;&gt;"",D119&lt;&gt;"",N119&lt;=K119),1,0)</x:f>
        <x:v>1</x:v>
      </x:c>
      <x:c r="U119" s="1" t="n">
        <x:f>S119-T119</x:f>
        <x:v>0</x:v>
      </x:c>
      <x:c r="V119" s="1" t="n">
        <x:f>IF(I119="",0,1)</x:f>
        <x:v>0</x:v>
      </x:c>
      <x:c r="W119" s="1" t="n">
        <x:f>IF(I119&gt;=4,1,0)</x:f>
        <x:v>0</x:v>
      </x:c>
      <x:c r="X119" s="1" t="n">
        <x:f>1-O119</x:f>
        <x:v>1</x:v>
      </x:c>
      <x:c r="Y119" s="1" t="n">
        <x:f>IF(AND(O119=1,L119&gt;168),1,0)</x:f>
        <x:v>0</x:v>
      </x:c>
    </x:row>
    <x:row r="120">
      <x:c r="A120" s="1" t="str">
        <x:v>T00115</x:v>
      </x:c>
      <x:c r="B120" s="9" t="n">
        <x:v>45731.80486111111</x:v>
      </x:c>
      <x:c r="C120" s="9" t="n">
        <x:v>45731.92527777778</x:v>
      </x:c>
      <x:c r="D120" s="9" t="n">
        <x:v>45733.163194444445</x:v>
      </x:c>
      <x:c r="E120" s="1" t="str">
        <x:v>Normal</x:v>
      </x:c>
      <x:c r="F120" s="1" t="str">
        <x:v>WhatsApp</x:v>
      </x:c>
      <x:c r="G120" s="1" t="str">
        <x:v>Billing</x:v>
      </x:c>
      <x:c r="H120" s="1" t="n">
        <x:v>0</x:v>
      </x:c>
      <x:c r="I120" s="1"/>
      <x:c r="J120" s="1" t="n">
        <x:f>IF(E120="","",VLOOKUP(E120,'Guide'!$A$7:$C$10,2,FALSE))</x:f>
        <x:v>12</x:v>
      </x:c>
      <x:c r="K120" s="1" t="n">
        <x:f>IF(E120="","",VLOOKUP(E120,'Guide'!$A$7:$C$10,3,FALSE))</x:f>
        <x:v>72</x:v>
      </x:c>
      <x:c r="L120" s="10" t="n">
        <x:f>('Guide'!$B$4-B120)*24</x:f>
        <x:v>2572.683333333407</x:v>
      </x:c>
      <x:c r="M120" s="10" t="n">
        <x:f>IF(C120="","",ROUND((C120-B120)*24,6))</x:f>
        <x:v>2.89</x:v>
      </x:c>
      <x:c r="N120" s="10" t="n">
        <x:f>IF(D120="","",ROUND((D120-B120)*24,6))</x:f>
        <x:v>32.6</x:v>
      </x:c>
      <x:c r="O120" s="1" t="n">
        <x:f>IF(D120="",1,0)</x:f>
        <x:v>0</x:v>
      </x:c>
      <x:c r="P120" s="1" t="n">
        <x:f>IF(E120="",0,IF(OR(C120&lt;&gt;"",L120&gt;=J120),1,0))</x:f>
        <x:v>1</x:v>
      </x:c>
      <x:c r="Q120" s="1" t="n">
        <x:f>IF(AND(E120&lt;&gt;"",C120&lt;&gt;"",M120&lt;=J120),1,0)</x:f>
        <x:v>1</x:v>
      </x:c>
      <x:c r="R120" s="1" t="n">
        <x:f>P120-Q120</x:f>
        <x:v>0</x:v>
      </x:c>
      <x:c r="S120" s="1" t="n">
        <x:f>IF(E120="",0,IF(OR(D120&lt;&gt;"",L120&gt;=K120),1,0))</x:f>
        <x:v>1</x:v>
      </x:c>
      <x:c r="T120" s="1" t="n">
        <x:f>IF(AND(E120&lt;&gt;"",D120&lt;&gt;"",N120&lt;=K120),1,0)</x:f>
        <x:v>1</x:v>
      </x:c>
      <x:c r="U120" s="1" t="n">
        <x:f>S120-T120</x:f>
        <x:v>0</x:v>
      </x:c>
      <x:c r="V120" s="1" t="n">
        <x:f>IF(I120="",0,1)</x:f>
        <x:v>0</x:v>
      </x:c>
      <x:c r="W120" s="1" t="n">
        <x:f>IF(I120&gt;=4,1,0)</x:f>
        <x:v>0</x:v>
      </x:c>
      <x:c r="X120" s="1" t="n">
        <x:f>1-O120</x:f>
        <x:v>1</x:v>
      </x:c>
      <x:c r="Y120" s="1" t="n">
        <x:f>IF(AND(O120=1,L120&gt;168),1,0)</x:f>
        <x:v>0</x:v>
      </x:c>
    </x:row>
    <x:row r="121">
      <x:c r="A121" s="1" t="str">
        <x:v>T00116</x:v>
      </x:c>
      <x:c r="B121" s="9" t="n">
        <x:v>45801.17847222222</x:v>
      </x:c>
      <x:c r="C121" s="9" t="n">
        <x:v>45802.533055555556</x:v>
      </x:c>
      <x:c r="D121" s="9"/>
      <x:c r="E121" s="1" t="str">
        <x:v>Normal</x:v>
      </x:c>
      <x:c r="F121" s="1" t="str">
        <x:v>Email</x:v>
      </x:c>
      <x:c r="G121" s="1" t="str">
        <x:v>Account access</x:v>
      </x:c>
      <x:c r="H121" s="1" t="n">
        <x:v>0</x:v>
      </x:c>
      <x:c r="I121" s="1"/>
      <x:c r="J121" s="1" t="n">
        <x:f>IF(E121="","",VLOOKUP(E121,'Guide'!$A$7:$C$10,2,FALSE))</x:f>
        <x:v>12</x:v>
      </x:c>
      <x:c r="K121" s="1" t="n">
        <x:f>IF(E121="","",VLOOKUP(E121,'Guide'!$A$7:$C$10,3,FALSE))</x:f>
        <x:v>72</x:v>
      </x:c>
      <x:c r="L121" s="10" t="n">
        <x:f>('Guide'!$B$4-B121)*24</x:f>
        <x:v>907.7166666666744</x:v>
      </x:c>
      <x:c r="M121" s="10" t="n">
        <x:f>IF(C121="","",ROUND((C121-B121)*24,6))</x:f>
        <x:v>32.51</x:v>
      </x:c>
      <x:c r="N121" s="10" t="str">
        <x:f>IF(D121="","",ROUND((D121-B121)*24,6))</x:f>
      </x:c>
      <x:c r="O121" s="1" t="n">
        <x:f>IF(D121="",1,0)</x:f>
        <x:v>1</x:v>
      </x:c>
      <x:c r="P121" s="1" t="n">
        <x:f>IF(E121="",0,IF(OR(C121&lt;&gt;"",L121&gt;=J121),1,0))</x:f>
        <x:v>1</x:v>
      </x:c>
      <x:c r="Q121" s="1" t="n">
        <x:f>IF(AND(E121&lt;&gt;"",C121&lt;&gt;"",M121&lt;=J121),1,0)</x:f>
        <x:v>0</x:v>
      </x:c>
      <x:c r="R121" s="1" t="n">
        <x:f>P121-Q121</x:f>
        <x:v>1</x:v>
      </x:c>
      <x:c r="S121" s="1" t="n">
        <x:f>IF(E121="",0,IF(OR(D121&lt;&gt;"",L121&gt;=K121),1,0))</x:f>
        <x:v>1</x:v>
      </x:c>
      <x:c r="T121" s="1" t="n">
        <x:f>IF(AND(E121&lt;&gt;"",D121&lt;&gt;"",N121&lt;=K121),1,0)</x:f>
        <x:v>0</x:v>
      </x:c>
      <x:c r="U121" s="1" t="n">
        <x:f>S121-T121</x:f>
        <x:v>1</x:v>
      </x:c>
      <x:c r="V121" s="1" t="n">
        <x:f>IF(I121="",0,1)</x:f>
        <x:v>0</x:v>
      </x:c>
      <x:c r="W121" s="1" t="n">
        <x:f>IF(I121&gt;=4,1,0)</x:f>
        <x:v>0</x:v>
      </x:c>
      <x:c r="X121" s="1" t="n">
        <x:f>1-O121</x:f>
        <x:v>0</x:v>
      </x:c>
      <x:c r="Y121" s="1" t="n">
        <x:f>IF(AND(O121=1,L121&gt;168),1,0)</x:f>
        <x:v>1</x:v>
      </x:c>
    </x:row>
    <x:row r="122">
      <x:c r="A122" s="1" t="str">
        <x:v>T00117</x:v>
      </x:c>
      <x:c r="B122" s="9" t="n">
        <x:v>45734.03194444445</x:v>
      </x:c>
      <x:c r="C122" s="9" t="n">
        <x:v>45734.101111111115</x:v>
      </x:c>
      <x:c r="D122" s="9" t="n">
        <x:v>45734.92402777778</x:v>
      </x:c>
      <x:c r="E122" s="1" t="str">
        <x:v>Urgent</x:v>
      </x:c>
      <x:c r="F122" s="1" t="str">
        <x:v>Email</x:v>
      </x:c>
      <x:c r="G122" s="1" t="str">
        <x:v>Account access</x:v>
      </x:c>
      <x:c r="H122" s="1" t="n">
        <x:v>1</x:v>
      </x:c>
      <x:c r="I122" s="1" t="n">
        <x:v>2</x:v>
      </x:c>
      <x:c r="J122" s="1" t="n">
        <x:f>IF(E122="","",VLOOKUP(E122,'Guide'!$A$7:$C$10,2,FALSE))</x:f>
        <x:v>1</x:v>
      </x:c>
      <x:c r="K122" s="1" t="n">
        <x:f>IF(E122="","",VLOOKUP(E122,'Guide'!$A$7:$C$10,3,FALSE))</x:f>
        <x:v>8</x:v>
      </x:c>
      <x:c r="L122" s="10" t="n">
        <x:f>('Guide'!$B$4-B122)*24</x:f>
        <x:v>2519.233333333279</x:v>
      </x:c>
      <x:c r="M122" s="10" t="n">
        <x:f>IF(C122="","",ROUND((C122-B122)*24,6))</x:f>
        <x:v>1.66</x:v>
      </x:c>
      <x:c r="N122" s="10" t="n">
        <x:f>IF(D122="","",ROUND((D122-B122)*24,6))</x:f>
        <x:v>21.41</x:v>
      </x:c>
      <x:c r="O122" s="1" t="n">
        <x:f>IF(D122="",1,0)</x:f>
        <x:v>0</x:v>
      </x:c>
      <x:c r="P122" s="1" t="n">
        <x:f>IF(E122="",0,IF(OR(C122&lt;&gt;"",L122&gt;=J122),1,0))</x:f>
        <x:v>1</x:v>
      </x:c>
      <x:c r="Q122" s="1" t="n">
        <x:f>IF(AND(E122&lt;&gt;"",C122&lt;&gt;"",M122&lt;=J122),1,0)</x:f>
        <x:v>0</x:v>
      </x:c>
      <x:c r="R122" s="1" t="n">
        <x:f>P122-Q122</x:f>
        <x:v>1</x:v>
      </x:c>
      <x:c r="S122" s="1" t="n">
        <x:f>IF(E122="",0,IF(OR(D122&lt;&gt;"",L122&gt;=K122),1,0))</x:f>
        <x:v>1</x:v>
      </x:c>
      <x:c r="T122" s="1" t="n">
        <x:f>IF(AND(E122&lt;&gt;"",D122&lt;&gt;"",N122&lt;=K122),1,0)</x:f>
        <x:v>0</x:v>
      </x:c>
      <x:c r="U122" s="1" t="n">
        <x:f>S122-T122</x:f>
        <x:v>1</x:v>
      </x:c>
      <x:c r="V122" s="1" t="n">
        <x:f>IF(I122="",0,1)</x:f>
        <x:v>1</x:v>
      </x:c>
      <x:c r="W122" s="1" t="n">
        <x:f>IF(I122&gt;=4,1,0)</x:f>
        <x:v>0</x:v>
      </x:c>
      <x:c r="X122" s="1" t="n">
        <x:f>1-O122</x:f>
        <x:v>1</x:v>
      </x:c>
      <x:c r="Y122" s="1" t="n">
        <x:f>IF(AND(O122=1,L122&gt;168),1,0)</x:f>
        <x:v>0</x:v>
      </x:c>
    </x:row>
    <x:row r="123">
      <x:c r="A123" s="1" t="str">
        <x:v>T00118</x:v>
      </x:c>
      <x:c r="B123" s="9" t="n">
        <x:v>45683.71041666667</x:v>
      </x:c>
      <x:c r="C123" s="9" t="n">
        <x:v>45683.75166666666</x:v>
      </x:c>
      <x:c r="D123" s="9" t="n">
        <x:v>45683.88291666667</x:v>
      </x:c>
      <x:c r="E123" s="1" t="str">
        <x:v>Urgent</x:v>
      </x:c>
      <x:c r="F123" s="1" t="str">
        <x:v>Email</x:v>
      </x:c>
      <x:c r="G123" s="1" t="str">
        <x:v>Refund</x:v>
      </x:c>
      <x:c r="H123" s="1" t="n">
        <x:v>0</x:v>
      </x:c>
      <x:c r="I123" s="1"/>
      <x:c r="J123" s="1" t="n">
        <x:f>IF(E123="","",VLOOKUP(E123,'Guide'!$A$7:$C$10,2,FALSE))</x:f>
        <x:v>1</x:v>
      </x:c>
      <x:c r="K123" s="1" t="n">
        <x:f>IF(E123="","",VLOOKUP(E123,'Guide'!$A$7:$C$10,3,FALSE))</x:f>
        <x:v>8</x:v>
      </x:c>
      <x:c r="L123" s="10" t="n">
        <x:f>('Guide'!$B$4-B123)*24</x:f>
        <x:v>3726.9499999999534</x:v>
      </x:c>
      <x:c r="M123" s="10" t="n">
        <x:f>IF(C123="","",ROUND((C123-B123)*24,6))</x:f>
        <x:v>0.99</x:v>
      </x:c>
      <x:c r="N123" s="10" t="n">
        <x:f>IF(D123="","",ROUND((D123-B123)*24,6))</x:f>
        <x:v>4.14</x:v>
      </x:c>
      <x:c r="O123" s="1" t="n">
        <x:f>IF(D123="",1,0)</x:f>
        <x:v>0</x:v>
      </x:c>
      <x:c r="P123" s="1" t="n">
        <x:f>IF(E123="",0,IF(OR(C123&lt;&gt;"",L123&gt;=J123),1,0))</x:f>
        <x:v>1</x:v>
      </x:c>
      <x:c r="Q123" s="1" t="n">
        <x:f>IF(AND(E123&lt;&gt;"",C123&lt;&gt;"",M123&lt;=J123),1,0)</x:f>
        <x:v>1</x:v>
      </x:c>
      <x:c r="R123" s="1" t="n">
        <x:f>P123-Q123</x:f>
        <x:v>0</x:v>
      </x:c>
      <x:c r="S123" s="1" t="n">
        <x:f>IF(E123="",0,IF(OR(D123&lt;&gt;"",L123&gt;=K123),1,0))</x:f>
        <x:v>1</x:v>
      </x:c>
      <x:c r="T123" s="1" t="n">
        <x:f>IF(AND(E123&lt;&gt;"",D123&lt;&gt;"",N123&lt;=K123),1,0)</x:f>
        <x:v>1</x:v>
      </x:c>
      <x:c r="U123" s="1" t="n">
        <x:f>S123-T123</x:f>
        <x:v>0</x:v>
      </x:c>
      <x:c r="V123" s="1" t="n">
        <x:f>IF(I123="",0,1)</x:f>
        <x:v>0</x:v>
      </x:c>
      <x:c r="W123" s="1" t="n">
        <x:f>IF(I123&gt;=4,1,0)</x:f>
        <x:v>0</x:v>
      </x:c>
      <x:c r="X123" s="1" t="n">
        <x:f>1-O123</x:f>
        <x:v>1</x:v>
      </x:c>
      <x:c r="Y123" s="1" t="n">
        <x:f>IF(AND(O123=1,L123&gt;168),1,0)</x:f>
        <x:v>0</x:v>
      </x:c>
    </x:row>
    <x:row r="124">
      <x:c r="A124" s="1" t="str">
        <x:v>T00119</x:v>
      </x:c>
      <x:c r="B124" s="9" t="n">
        <x:v>45659.96944444445</x:v>
      </x:c>
      <x:c r="C124" s="9" t="n">
        <x:v>45660.21152777778</x:v>
      </x:c>
      <x:c r="D124" s="9" t="n">
        <x:v>45669.40736111111</x:v>
      </x:c>
      <x:c r="E124" s="1" t="str">
        <x:v>Normal</x:v>
      </x:c>
      <x:c r="F124" s="1" t="str">
        <x:v>Email</x:v>
      </x:c>
      <x:c r="G124" s="1" t="str">
        <x:v>Delivery</x:v>
      </x:c>
      <x:c r="H124" s="1" t="n">
        <x:v>0</x:v>
      </x:c>
      <x:c r="I124" s="1"/>
      <x:c r="J124" s="1" t="n">
        <x:f>IF(E124="","",VLOOKUP(E124,'Guide'!$A$7:$C$10,2,FALSE))</x:f>
        <x:v>12</x:v>
      </x:c>
      <x:c r="K124" s="1" t="n">
        <x:f>IF(E124="","",VLOOKUP(E124,'Guide'!$A$7:$C$10,3,FALSE))</x:f>
        <x:v>72</x:v>
      </x:c>
      <x:c r="L124" s="10" t="n">
        <x:f>('Guide'!$B$4-B124)*24</x:f>
        <x:v>4296.733333333279</x:v>
      </x:c>
      <x:c r="M124" s="10" t="n">
        <x:f>IF(C124="","",ROUND((C124-B124)*24,6))</x:f>
        <x:v>5.81</x:v>
      </x:c>
      <x:c r="N124" s="10" t="n">
        <x:f>IF(D124="","",ROUND((D124-B124)*24,6))</x:f>
        <x:v>226.51</x:v>
      </x:c>
      <x:c r="O124" s="1" t="n">
        <x:f>IF(D124="",1,0)</x:f>
        <x:v>0</x:v>
      </x:c>
      <x:c r="P124" s="1" t="n">
        <x:f>IF(E124="",0,IF(OR(C124&lt;&gt;"",L124&gt;=J124),1,0))</x:f>
        <x:v>1</x:v>
      </x:c>
      <x:c r="Q124" s="1" t="n">
        <x:f>IF(AND(E124&lt;&gt;"",C124&lt;&gt;"",M124&lt;=J124),1,0)</x:f>
        <x:v>1</x:v>
      </x:c>
      <x:c r="R124" s="1" t="n">
        <x:f>P124-Q124</x:f>
        <x:v>0</x:v>
      </x:c>
      <x:c r="S124" s="1" t="n">
        <x:f>IF(E124="",0,IF(OR(D124&lt;&gt;"",L124&gt;=K124),1,0))</x:f>
        <x:v>1</x:v>
      </x:c>
      <x:c r="T124" s="1" t="n">
        <x:f>IF(AND(E124&lt;&gt;"",D124&lt;&gt;"",N124&lt;=K124),1,0)</x:f>
        <x:v>0</x:v>
      </x:c>
      <x:c r="U124" s="1" t="n">
        <x:f>S124-T124</x:f>
        <x:v>1</x:v>
      </x:c>
      <x:c r="V124" s="1" t="n">
        <x:f>IF(I124="",0,1)</x:f>
        <x:v>0</x:v>
      </x:c>
      <x:c r="W124" s="1" t="n">
        <x:f>IF(I124&gt;=4,1,0)</x:f>
        <x:v>0</x:v>
      </x:c>
      <x:c r="X124" s="1" t="n">
        <x:f>1-O124</x:f>
        <x:v>1</x:v>
      </x:c>
      <x:c r="Y124" s="1" t="n">
        <x:f>IF(AND(O124=1,L124&gt;168),1,0)</x:f>
        <x:v>0</x:v>
      </x:c>
    </x:row>
    <x:row r="125">
      <x:c r="A125" s="1" t="str">
        <x:v>T00120</x:v>
      </x:c>
      <x:c r="B125" s="9" t="n">
        <x:v>45830.885416666664</x:v>
      </x:c>
      <x:c r="C125" s="9" t="n">
        <x:v>45831.237916666665</x:v>
      </x:c>
      <x:c r="D125" s="9" t="n">
        <x:v>45831.24208333333</x:v>
      </x:c>
      <x:c r="E125" s="1" t="str">
        <x:v>Normal</x:v>
      </x:c>
      <x:c r="F125" s="1" t="str">
        <x:v>Web chat</x:v>
      </x:c>
      <x:c r="G125" s="1" t="str">
        <x:v>Refund</x:v>
      </x:c>
      <x:c r="H125" s="1" t="n">
        <x:v>0</x:v>
      </x:c>
      <x:c r="I125" s="1" t="n">
        <x:v>5</x:v>
      </x:c>
      <x:c r="J125" s="1" t="n">
        <x:f>IF(E125="","",VLOOKUP(E125,'Guide'!$A$7:$C$10,2,FALSE))</x:f>
        <x:v>12</x:v>
      </x:c>
      <x:c r="K125" s="1" t="n">
        <x:f>IF(E125="","",VLOOKUP(E125,'Guide'!$A$7:$C$10,3,FALSE))</x:f>
        <x:v>72</x:v>
      </x:c>
      <x:c r="L125" s="10" t="n">
        <x:f>('Guide'!$B$4-B125)*24</x:f>
        <x:v>194.7500000000582</x:v>
      </x:c>
      <x:c r="M125" s="10" t="n">
        <x:f>IF(C125="","",ROUND((C125-B125)*24,6))</x:f>
        <x:v>8.46</x:v>
      </x:c>
      <x:c r="N125" s="10" t="n">
        <x:f>IF(D125="","",ROUND((D125-B125)*24,6))</x:f>
        <x:v>8.56</x:v>
      </x:c>
      <x:c r="O125" s="1" t="n">
        <x:f>IF(D125="",1,0)</x:f>
        <x:v>0</x:v>
      </x:c>
      <x:c r="P125" s="1" t="n">
        <x:f>IF(E125="",0,IF(OR(C125&lt;&gt;"",L125&gt;=J125),1,0))</x:f>
        <x:v>1</x:v>
      </x:c>
      <x:c r="Q125" s="1" t="n">
        <x:f>IF(AND(E125&lt;&gt;"",C125&lt;&gt;"",M125&lt;=J125),1,0)</x:f>
        <x:v>1</x:v>
      </x:c>
      <x:c r="R125" s="1" t="n">
        <x:f>P125-Q125</x:f>
        <x:v>0</x:v>
      </x:c>
      <x:c r="S125" s="1" t="n">
        <x:f>IF(E125="",0,IF(OR(D125&lt;&gt;"",L125&gt;=K125),1,0))</x:f>
        <x:v>1</x:v>
      </x:c>
      <x:c r="T125" s="1" t="n">
        <x:f>IF(AND(E125&lt;&gt;"",D125&lt;&gt;"",N125&lt;=K125),1,0)</x:f>
        <x:v>1</x:v>
      </x:c>
      <x:c r="U125" s="1" t="n">
        <x:f>S125-T125</x:f>
        <x:v>0</x:v>
      </x:c>
      <x:c r="V125" s="1" t="n">
        <x:f>IF(I125="",0,1)</x:f>
        <x:v>1</x:v>
      </x:c>
      <x:c r="W125" s="1" t="n">
        <x:f>IF(I125&gt;=4,1,0)</x:f>
        <x:v>1</x:v>
      </x:c>
      <x:c r="X125" s="1" t="n">
        <x:f>1-O125</x:f>
        <x:v>1</x:v>
      </x:c>
      <x:c r="Y125" s="1" t="n">
        <x:f>IF(AND(O125=1,L125&gt;168),1,0)</x:f>
        <x:v>0</x:v>
      </x:c>
    </x:row>
    <x:row r="126">
      <x:c r="A126" s="1" t="str">
        <x:v>T00121</x:v>
      </x:c>
      <x:c r="B126" s="9" t="n">
        <x:v>45785.350694444445</x:v>
      </x:c>
      <x:c r="C126" s="9" t="n">
        <x:v>45786.08777777778</x:v>
      </x:c>
      <x:c r="D126" s="9" t="n">
        <x:v>45788.100277777776</x:v>
      </x:c>
      <x:c r="E126" s="1" t="str">
        <x:v>High</x:v>
      </x:c>
      <x:c r="F126" s="1" t="str">
        <x:v>Email</x:v>
      </x:c>
      <x:c r="G126" s="1" t="str">
        <x:v>Delivery</x:v>
      </x:c>
      <x:c r="H126" s="1" t="n">
        <x:v>0</x:v>
      </x:c>
      <x:c r="I126" s="1" t="n">
        <x:v>4</x:v>
      </x:c>
      <x:c r="J126" s="1" t="n">
        <x:f>IF(E126="","",VLOOKUP(E126,'Guide'!$A$7:$C$10,2,FALSE))</x:f>
        <x:v>4</x:v>
      </x:c>
      <x:c r="K126" s="1" t="n">
        <x:f>IF(E126="","",VLOOKUP(E126,'Guide'!$A$7:$C$10,3,FALSE))</x:f>
        <x:v>24</x:v>
      </x:c>
      <x:c r="L126" s="10" t="n">
        <x:f>('Guide'!$B$4-B126)*24</x:f>
        <x:v>1287.583333333314</x:v>
      </x:c>
      <x:c r="M126" s="10" t="n">
        <x:f>IF(C126="","",ROUND((C126-B126)*24,6))</x:f>
        <x:v>17.69</x:v>
      </x:c>
      <x:c r="N126" s="10" t="n">
        <x:f>IF(D126="","",ROUND((D126-B126)*24,6))</x:f>
        <x:v>65.99</x:v>
      </x:c>
      <x:c r="O126" s="1" t="n">
        <x:f>IF(D126="",1,0)</x:f>
        <x:v>0</x:v>
      </x:c>
      <x:c r="P126" s="1" t="n">
        <x:f>IF(E126="",0,IF(OR(C126&lt;&gt;"",L126&gt;=J126),1,0))</x:f>
        <x:v>1</x:v>
      </x:c>
      <x:c r="Q126" s="1" t="n">
        <x:f>IF(AND(E126&lt;&gt;"",C126&lt;&gt;"",M126&lt;=J126),1,0)</x:f>
        <x:v>0</x:v>
      </x:c>
      <x:c r="R126" s="1" t="n">
        <x:f>P126-Q126</x:f>
        <x:v>1</x:v>
      </x:c>
      <x:c r="S126" s="1" t="n">
        <x:f>IF(E126="",0,IF(OR(D126&lt;&gt;"",L126&gt;=K126),1,0))</x:f>
        <x:v>1</x:v>
      </x:c>
      <x:c r="T126" s="1" t="n">
        <x:f>IF(AND(E126&lt;&gt;"",D126&lt;&gt;"",N126&lt;=K126),1,0)</x:f>
        <x:v>0</x:v>
      </x:c>
      <x:c r="U126" s="1" t="n">
        <x:f>S126-T126</x:f>
        <x:v>1</x:v>
      </x:c>
      <x:c r="V126" s="1" t="n">
        <x:f>IF(I126="",0,1)</x:f>
        <x:v>1</x:v>
      </x:c>
      <x:c r="W126" s="1" t="n">
        <x:f>IF(I126&gt;=4,1,0)</x:f>
        <x:v>1</x:v>
      </x:c>
      <x:c r="X126" s="1" t="n">
        <x:f>1-O126</x:f>
        <x:v>1</x:v>
      </x:c>
      <x:c r="Y126" s="1" t="n">
        <x:f>IF(AND(O126=1,L126&gt;168),1,0)</x:f>
        <x:v>0</x:v>
      </x:c>
    </x:row>
    <x:row r="127">
      <x:c r="A127" s="1" t="str">
        <x:v>T00122</x:v>
      </x:c>
      <x:c r="B127" s="9" t="n">
        <x:v>45740.68125</x:v>
      </x:c>
      <x:c r="C127" s="9" t="n">
        <x:v>45742.81125</x:v>
      </x:c>
      <x:c r="D127" s="9" t="n">
        <x:v>45742.86041666667</x:v>
      </x:c>
      <x:c r="E127" s="1" t="str">
        <x:v>Low</x:v>
      </x:c>
      <x:c r="F127" s="1" t="str">
        <x:v>WhatsApp</x:v>
      </x:c>
      <x:c r="G127" s="1" t="str">
        <x:v>Delivery</x:v>
      </x:c>
      <x:c r="H127" s="1" t="n">
        <x:v>1</x:v>
      </x:c>
      <x:c r="I127" s="1" t="n">
        <x:v>4</x:v>
      </x:c>
      <x:c r="J127" s="1" t="n">
        <x:f>IF(E127="","",VLOOKUP(E127,'Guide'!$A$7:$C$10,2,FALSE))</x:f>
        <x:v>24</x:v>
      </x:c>
      <x:c r="K127" s="1" t="n">
        <x:f>IF(E127="","",VLOOKUP(E127,'Guide'!$A$7:$C$10,3,FALSE))</x:f>
        <x:v>120</x:v>
      </x:c>
      <x:c r="L127" s="10" t="n">
        <x:f>('Guide'!$B$4-B127)*24</x:f>
        <x:v>2359.649999999965</x:v>
      </x:c>
      <x:c r="M127" s="10" t="n">
        <x:f>IF(C127="","",ROUND((C127-B127)*24,6))</x:f>
        <x:v>51.12</x:v>
      </x:c>
      <x:c r="N127" s="10" t="n">
        <x:f>IF(D127="","",ROUND((D127-B127)*24,6))</x:f>
        <x:v>52.3</x:v>
      </x:c>
      <x:c r="O127" s="1" t="n">
        <x:f>IF(D127="",1,0)</x:f>
        <x:v>0</x:v>
      </x:c>
      <x:c r="P127" s="1" t="n">
        <x:f>IF(E127="",0,IF(OR(C127&lt;&gt;"",L127&gt;=J127),1,0))</x:f>
        <x:v>1</x:v>
      </x:c>
      <x:c r="Q127" s="1" t="n">
        <x:f>IF(AND(E127&lt;&gt;"",C127&lt;&gt;"",M127&lt;=J127),1,0)</x:f>
        <x:v>0</x:v>
      </x:c>
      <x:c r="R127" s="1" t="n">
        <x:f>P127-Q127</x:f>
        <x:v>1</x:v>
      </x:c>
      <x:c r="S127" s="1" t="n">
        <x:f>IF(E127="",0,IF(OR(D127&lt;&gt;"",L127&gt;=K127),1,0))</x:f>
        <x:v>1</x:v>
      </x:c>
      <x:c r="T127" s="1" t="n">
        <x:f>IF(AND(E127&lt;&gt;"",D127&lt;&gt;"",N127&lt;=K127),1,0)</x:f>
        <x:v>1</x:v>
      </x:c>
      <x:c r="U127" s="1" t="n">
        <x:f>S127-T127</x:f>
        <x:v>0</x:v>
      </x:c>
      <x:c r="V127" s="1" t="n">
        <x:f>IF(I127="",0,1)</x:f>
        <x:v>1</x:v>
      </x:c>
      <x:c r="W127" s="1" t="n">
        <x:f>IF(I127&gt;=4,1,0)</x:f>
        <x:v>1</x:v>
      </x:c>
      <x:c r="X127" s="1" t="n">
        <x:f>1-O127</x:f>
        <x:v>1</x:v>
      </x:c>
      <x:c r="Y127" s="1" t="n">
        <x:f>IF(AND(O127=1,L127&gt;168),1,0)</x:f>
        <x:v>0</x:v>
      </x:c>
    </x:row>
    <x:row r="128">
      <x:c r="A128" s="1" t="str">
        <x:v>T00123</x:v>
      </x:c>
      <x:c r="B128" s="9" t="n">
        <x:v>45715.788194444445</x:v>
      </x:c>
      <x:c r="C128" s="9" t="n">
        <x:v>45716.00902777778</x:v>
      </x:c>
      <x:c r="D128" s="9" t="n">
        <x:v>45716.31694444444</x:v>
      </x:c>
      <x:c r="E128" s="1" t="str">
        <x:v>High</x:v>
      </x:c>
      <x:c r="F128" s="1" t="str">
        <x:v>Email</x:v>
      </x:c>
      <x:c r="G128" s="1" t="str">
        <x:v>Account access</x:v>
      </x:c>
      <x:c r="H128" s="1" t="n">
        <x:v>0</x:v>
      </x:c>
      <x:c r="I128" s="1" t="n">
        <x:v>5</x:v>
      </x:c>
      <x:c r="J128" s="1" t="n">
        <x:f>IF(E128="","",VLOOKUP(E128,'Guide'!$A$7:$C$10,2,FALSE))</x:f>
        <x:v>4</x:v>
      </x:c>
      <x:c r="K128" s="1" t="n">
        <x:f>IF(E128="","",VLOOKUP(E128,'Guide'!$A$7:$C$10,3,FALSE))</x:f>
        <x:v>24</x:v>
      </x:c>
      <x:c r="L128" s="10" t="n">
        <x:f>('Guide'!$B$4-B128)*24</x:f>
        <x:v>2957.083333333314</x:v>
      </x:c>
      <x:c r="M128" s="10" t="n">
        <x:f>IF(C128="","",ROUND((C128-B128)*24,6))</x:f>
        <x:v>5.3</x:v>
      </x:c>
      <x:c r="N128" s="10" t="n">
        <x:f>IF(D128="","",ROUND((D128-B128)*24,6))</x:f>
        <x:v>12.69</x:v>
      </x:c>
      <x:c r="O128" s="1" t="n">
        <x:f>IF(D128="",1,0)</x:f>
        <x:v>0</x:v>
      </x:c>
      <x:c r="P128" s="1" t="n">
        <x:f>IF(E128="",0,IF(OR(C128&lt;&gt;"",L128&gt;=J128),1,0))</x:f>
        <x:v>1</x:v>
      </x:c>
      <x:c r="Q128" s="1" t="n">
        <x:f>IF(AND(E128&lt;&gt;"",C128&lt;&gt;"",M128&lt;=J128),1,0)</x:f>
        <x:v>0</x:v>
      </x:c>
      <x:c r="R128" s="1" t="n">
        <x:f>P128-Q128</x:f>
        <x:v>1</x:v>
      </x:c>
      <x:c r="S128" s="1" t="n">
        <x:f>IF(E128="",0,IF(OR(D128&lt;&gt;"",L128&gt;=K128),1,0))</x:f>
        <x:v>1</x:v>
      </x:c>
      <x:c r="T128" s="1" t="n">
        <x:f>IF(AND(E128&lt;&gt;"",D128&lt;&gt;"",N128&lt;=K128),1,0)</x:f>
        <x:v>1</x:v>
      </x:c>
      <x:c r="U128" s="1" t="n">
        <x:f>S128-T128</x:f>
        <x:v>0</x:v>
      </x:c>
      <x:c r="V128" s="1" t="n">
        <x:f>IF(I128="",0,1)</x:f>
        <x:v>1</x:v>
      </x:c>
      <x:c r="W128" s="1" t="n">
        <x:f>IF(I128&gt;=4,1,0)</x:f>
        <x:v>1</x:v>
      </x:c>
      <x:c r="X128" s="1" t="n">
        <x:f>1-O128</x:f>
        <x:v>1</x:v>
      </x:c>
      <x:c r="Y128" s="1" t="n">
        <x:f>IF(AND(O128=1,L128&gt;168),1,0)</x:f>
        <x:v>0</x:v>
      </x:c>
    </x:row>
    <x:row r="129">
      <x:c r="A129" s="1" t="str">
        <x:v>T00124</x:v>
      </x:c>
      <x:c r="B129" s="9" t="n">
        <x:v>45755.194444444445</x:v>
      </x:c>
      <x:c r="C129" s="9" t="n">
        <x:v>45755.616944444446</x:v>
      </x:c>
      <x:c r="D129" s="9" t="n">
        <x:v>45756.53402777778</x:v>
      </x:c>
      <x:c r="E129" s="1" t="str">
        <x:v>Normal</x:v>
      </x:c>
      <x:c r="F129" s="1" t="str">
        <x:v>Email</x:v>
      </x:c>
      <x:c r="G129" s="1" t="str">
        <x:v>Delivery</x:v>
      </x:c>
      <x:c r="H129" s="1" t="n">
        <x:v>0</x:v>
      </x:c>
      <x:c r="I129" s="1" t="n">
        <x:v>3</x:v>
      </x:c>
      <x:c r="J129" s="1" t="n">
        <x:f>IF(E129="","",VLOOKUP(E129,'Guide'!$A$7:$C$10,2,FALSE))</x:f>
        <x:v>12</x:v>
      </x:c>
      <x:c r="K129" s="1" t="n">
        <x:f>IF(E129="","",VLOOKUP(E129,'Guide'!$A$7:$C$10,3,FALSE))</x:f>
        <x:v>72</x:v>
      </x:c>
      <x:c r="L129" s="10" t="n">
        <x:f>('Guide'!$B$4-B129)*24</x:f>
        <x:v>2011.333333333314</x:v>
      </x:c>
      <x:c r="M129" s="10" t="n">
        <x:f>IF(C129="","",ROUND((C129-B129)*24,6))</x:f>
        <x:v>10.14</x:v>
      </x:c>
      <x:c r="N129" s="10" t="n">
        <x:f>IF(D129="","",ROUND((D129-B129)*24,6))</x:f>
        <x:v>32.15</x:v>
      </x:c>
      <x:c r="O129" s="1" t="n">
        <x:f>IF(D129="",1,0)</x:f>
        <x:v>0</x:v>
      </x:c>
      <x:c r="P129" s="1" t="n">
        <x:f>IF(E129="",0,IF(OR(C129&lt;&gt;"",L129&gt;=J129),1,0))</x:f>
        <x:v>1</x:v>
      </x:c>
      <x:c r="Q129" s="1" t="n">
        <x:f>IF(AND(E129&lt;&gt;"",C129&lt;&gt;"",M129&lt;=J129),1,0)</x:f>
        <x:v>1</x:v>
      </x:c>
      <x:c r="R129" s="1" t="n">
        <x:f>P129-Q129</x:f>
        <x:v>0</x:v>
      </x:c>
      <x:c r="S129" s="1" t="n">
        <x:f>IF(E129="",0,IF(OR(D129&lt;&gt;"",L129&gt;=K129),1,0))</x:f>
        <x:v>1</x:v>
      </x:c>
      <x:c r="T129" s="1" t="n">
        <x:f>IF(AND(E129&lt;&gt;"",D129&lt;&gt;"",N129&lt;=K129),1,0)</x:f>
        <x:v>1</x:v>
      </x:c>
      <x:c r="U129" s="1" t="n">
        <x:f>S129-T129</x:f>
        <x:v>0</x:v>
      </x:c>
      <x:c r="V129" s="1" t="n">
        <x:f>IF(I129="",0,1)</x:f>
        <x:v>1</x:v>
      </x:c>
      <x:c r="W129" s="1" t="n">
        <x:f>IF(I129&gt;=4,1,0)</x:f>
        <x:v>0</x:v>
      </x:c>
      <x:c r="X129" s="1" t="n">
        <x:f>1-O129</x:f>
        <x:v>1</x:v>
      </x:c>
      <x:c r="Y129" s="1" t="n">
        <x:f>IF(AND(O129=1,L129&gt;168),1,0)</x:f>
        <x:v>0</x:v>
      </x:c>
    </x:row>
    <x:row r="130">
      <x:c r="A130" s="1" t="str">
        <x:v>T00125</x:v>
      </x:c>
      <x:c r="B130" s="9" t="n">
        <x:v>45822.55625</x:v>
      </x:c>
      <x:c r="C130" s="9" t="n">
        <x:v>45822.70041666667</x:v>
      </x:c>
      <x:c r="D130" s="9" t="n">
        <x:v>45823.839583333334</x:v>
      </x:c>
      <x:c r="E130" s="1" t="str">
        <x:v>High</x:v>
      </x:c>
      <x:c r="F130" s="1" t="str">
        <x:v>Email</x:v>
      </x:c>
      <x:c r="G130" s="1" t="str">
        <x:v>Account access</x:v>
      </x:c>
      <x:c r="H130" s="1" t="n">
        <x:v>0</x:v>
      </x:c>
      <x:c r="I130" s="1" t="n">
        <x:v>2</x:v>
      </x:c>
      <x:c r="J130" s="1" t="n">
        <x:f>IF(E130="","",VLOOKUP(E130,'Guide'!$A$7:$C$10,2,FALSE))</x:f>
        <x:v>4</x:v>
      </x:c>
      <x:c r="K130" s="1" t="n">
        <x:f>IF(E130="","",VLOOKUP(E130,'Guide'!$A$7:$C$10,3,FALSE))</x:f>
        <x:v>24</x:v>
      </x:c>
      <x:c r="L130" s="10" t="n">
        <x:f>('Guide'!$B$4-B130)*24</x:f>
        <x:v>394.6499999999651</x:v>
      </x:c>
      <x:c r="M130" s="10" t="n">
        <x:f>IF(C130="","",ROUND((C130-B130)*24,6))</x:f>
        <x:v>3.46</x:v>
      </x:c>
      <x:c r="N130" s="10" t="n">
        <x:f>IF(D130="","",ROUND((D130-B130)*24,6))</x:f>
        <x:v>30.8</x:v>
      </x:c>
      <x:c r="O130" s="1" t="n">
        <x:f>IF(D130="",1,0)</x:f>
        <x:v>0</x:v>
      </x:c>
      <x:c r="P130" s="1" t="n">
        <x:f>IF(E130="",0,IF(OR(C130&lt;&gt;"",L130&gt;=J130),1,0))</x:f>
        <x:v>1</x:v>
      </x:c>
      <x:c r="Q130" s="1" t="n">
        <x:f>IF(AND(E130&lt;&gt;"",C130&lt;&gt;"",M130&lt;=J130),1,0)</x:f>
        <x:v>1</x:v>
      </x:c>
      <x:c r="R130" s="1" t="n">
        <x:f>P130-Q130</x:f>
        <x:v>0</x:v>
      </x:c>
      <x:c r="S130" s="1" t="n">
        <x:f>IF(E130="",0,IF(OR(D130&lt;&gt;"",L130&gt;=K130),1,0))</x:f>
        <x:v>1</x:v>
      </x:c>
      <x:c r="T130" s="1" t="n">
        <x:f>IF(AND(E130&lt;&gt;"",D130&lt;&gt;"",N130&lt;=K130),1,0)</x:f>
        <x:v>0</x:v>
      </x:c>
      <x:c r="U130" s="1" t="n">
        <x:f>S130-T130</x:f>
        <x:v>1</x:v>
      </x:c>
      <x:c r="V130" s="1" t="n">
        <x:f>IF(I130="",0,1)</x:f>
        <x:v>1</x:v>
      </x:c>
      <x:c r="W130" s="1" t="n">
        <x:f>IF(I130&gt;=4,1,0)</x:f>
        <x:v>0</x:v>
      </x:c>
      <x:c r="X130" s="1" t="n">
        <x:f>1-O130</x:f>
        <x:v>1</x:v>
      </x:c>
      <x:c r="Y130" s="1" t="n">
        <x:f>IF(AND(O130=1,L130&gt;168),1,0)</x:f>
        <x:v>0</x:v>
      </x:c>
    </x:row>
    <x:row r="131">
      <x:c r="A131" s="1" t="str">
        <x:v>T00126</x:v>
      </x:c>
      <x:c r="B131" s="9" t="n">
        <x:v>45770.08472222222</x:v>
      </x:c>
      <x:c r="C131" s="9" t="n">
        <x:v>45770.16180555556</x:v>
      </x:c>
      <x:c r="D131" s="9" t="n">
        <x:v>45770.56680555556</x:v>
      </x:c>
      <x:c r="E131" s="1" t="str">
        <x:v>High</x:v>
      </x:c>
      <x:c r="F131" s="1" t="str">
        <x:v>WhatsApp</x:v>
      </x:c>
      <x:c r="G131" s="1" t="str">
        <x:v>Billing</x:v>
      </x:c>
      <x:c r="H131" s="1" t="n">
        <x:v>0</x:v>
      </x:c>
      <x:c r="I131" s="1"/>
      <x:c r="J131" s="1" t="n">
        <x:f>IF(E131="","",VLOOKUP(E131,'Guide'!$A$7:$C$10,2,FALSE))</x:f>
        <x:v>4</x:v>
      </x:c>
      <x:c r="K131" s="1" t="n">
        <x:f>IF(E131="","",VLOOKUP(E131,'Guide'!$A$7:$C$10,3,FALSE))</x:f>
        <x:v>24</x:v>
      </x:c>
      <x:c r="L131" s="10" t="n">
        <x:f>('Guide'!$B$4-B131)*24</x:f>
        <x:v>1653.9666666666744</x:v>
      </x:c>
      <x:c r="M131" s="10" t="n">
        <x:f>IF(C131="","",ROUND((C131-B131)*24,6))</x:f>
        <x:v>1.85</x:v>
      </x:c>
      <x:c r="N131" s="10" t="n">
        <x:f>IF(D131="","",ROUND((D131-B131)*24,6))</x:f>
        <x:v>11.57</x:v>
      </x:c>
      <x:c r="O131" s="1" t="n">
        <x:f>IF(D131="",1,0)</x:f>
        <x:v>0</x:v>
      </x:c>
      <x:c r="P131" s="1" t="n">
        <x:f>IF(E131="",0,IF(OR(C131&lt;&gt;"",L131&gt;=J131),1,0))</x:f>
        <x:v>1</x:v>
      </x:c>
      <x:c r="Q131" s="1" t="n">
        <x:f>IF(AND(E131&lt;&gt;"",C131&lt;&gt;"",M131&lt;=J131),1,0)</x:f>
        <x:v>1</x:v>
      </x:c>
      <x:c r="R131" s="1" t="n">
        <x:f>P131-Q131</x:f>
        <x:v>0</x:v>
      </x:c>
      <x:c r="S131" s="1" t="n">
        <x:f>IF(E131="",0,IF(OR(D131&lt;&gt;"",L131&gt;=K131),1,0))</x:f>
        <x:v>1</x:v>
      </x:c>
      <x:c r="T131" s="1" t="n">
        <x:f>IF(AND(E131&lt;&gt;"",D131&lt;&gt;"",N131&lt;=K131),1,0)</x:f>
        <x:v>1</x:v>
      </x:c>
      <x:c r="U131" s="1" t="n">
        <x:f>S131-T131</x:f>
        <x:v>0</x:v>
      </x:c>
      <x:c r="V131" s="1" t="n">
        <x:f>IF(I131="",0,1)</x:f>
        <x:v>0</x:v>
      </x:c>
      <x:c r="W131" s="1" t="n">
        <x:f>IF(I131&gt;=4,1,0)</x:f>
        <x:v>0</x:v>
      </x:c>
      <x:c r="X131" s="1" t="n">
        <x:f>1-O131</x:f>
        <x:v>1</x:v>
      </x:c>
      <x:c r="Y131" s="1" t="n">
        <x:f>IF(AND(O131=1,L131&gt;168),1,0)</x:f>
        <x:v>0</x:v>
      </x:c>
    </x:row>
    <x:row r="132">
      <x:c r="A132" s="1" t="str">
        <x:v>T00127</x:v>
      </x:c>
      <x:c r="B132" s="9" t="n">
        <x:v>45673.396527777775</x:v>
      </x:c>
      <x:c r="C132" s="9" t="n">
        <x:v>45673.51819444444</x:v>
      </x:c>
      <x:c r="D132" s="9" t="n">
        <x:v>45674.842777777776</x:v>
      </x:c>
      <x:c r="E132" s="1" t="str">
        <x:v>Normal</x:v>
      </x:c>
      <x:c r="F132" s="1" t="str">
        <x:v>WhatsApp</x:v>
      </x:c>
      <x:c r="G132" s="1" t="str">
        <x:v>Billing</x:v>
      </x:c>
      <x:c r="H132" s="1" t="n">
        <x:v>0</x:v>
      </x:c>
      <x:c r="I132" s="1" t="n">
        <x:v>5</x:v>
      </x:c>
      <x:c r="J132" s="1" t="n">
        <x:f>IF(E132="","",VLOOKUP(E132,'Guide'!$A$7:$C$10,2,FALSE))</x:f>
        <x:v>12</x:v>
      </x:c>
      <x:c r="K132" s="1" t="n">
        <x:f>IF(E132="","",VLOOKUP(E132,'Guide'!$A$7:$C$10,3,FALSE))</x:f>
        <x:v>72</x:v>
      </x:c>
      <x:c r="L132" s="10" t="n">
        <x:f>('Guide'!$B$4-B132)*24</x:f>
        <x:v>3974.4833333333954</x:v>
      </x:c>
      <x:c r="M132" s="10" t="n">
        <x:f>IF(C132="","",ROUND((C132-B132)*24,6))</x:f>
        <x:v>2.92</x:v>
      </x:c>
      <x:c r="N132" s="10" t="n">
        <x:f>IF(D132="","",ROUND((D132-B132)*24,6))</x:f>
        <x:v>34.71</x:v>
      </x:c>
      <x:c r="O132" s="1" t="n">
        <x:f>IF(D132="",1,0)</x:f>
        <x:v>0</x:v>
      </x:c>
      <x:c r="P132" s="1" t="n">
        <x:f>IF(E132="",0,IF(OR(C132&lt;&gt;"",L132&gt;=J132),1,0))</x:f>
        <x:v>1</x:v>
      </x:c>
      <x:c r="Q132" s="1" t="n">
        <x:f>IF(AND(E132&lt;&gt;"",C132&lt;&gt;"",M132&lt;=J132),1,0)</x:f>
        <x:v>1</x:v>
      </x:c>
      <x:c r="R132" s="1" t="n">
        <x:f>P132-Q132</x:f>
        <x:v>0</x:v>
      </x:c>
      <x:c r="S132" s="1" t="n">
        <x:f>IF(E132="",0,IF(OR(D132&lt;&gt;"",L132&gt;=K132),1,0))</x:f>
        <x:v>1</x:v>
      </x:c>
      <x:c r="T132" s="1" t="n">
        <x:f>IF(AND(E132&lt;&gt;"",D132&lt;&gt;"",N132&lt;=K132),1,0)</x:f>
        <x:v>1</x:v>
      </x:c>
      <x:c r="U132" s="1" t="n">
        <x:f>S132-T132</x:f>
        <x:v>0</x:v>
      </x:c>
      <x:c r="V132" s="1" t="n">
        <x:f>IF(I132="",0,1)</x:f>
        <x:v>1</x:v>
      </x:c>
      <x:c r="W132" s="1" t="n">
        <x:f>IF(I132&gt;=4,1,0)</x:f>
        <x:v>1</x:v>
      </x:c>
      <x:c r="X132" s="1" t="n">
        <x:f>1-O132</x:f>
        <x:v>1</x:v>
      </x:c>
      <x:c r="Y132" s="1" t="n">
        <x:f>IF(AND(O132=1,L132&gt;168),1,0)</x:f>
        <x:v>0</x:v>
      </x:c>
    </x:row>
    <x:row r="133">
      <x:c r="A133" s="1" t="str">
        <x:v>T00128</x:v>
      </x:c>
      <x:c r="B133" s="9" t="n">
        <x:v>45703.58125</x:v>
      </x:c>
      <x:c r="C133" s="9" t="n">
        <x:v>45703.76583333333</x:v>
      </x:c>
      <x:c r="D133" s="9" t="n">
        <x:v>45714.13333333333</x:v>
      </x:c>
      <x:c r="E133" s="1" t="str">
        <x:v>Normal</x:v>
      </x:c>
      <x:c r="F133" s="1" t="str">
        <x:v>WhatsApp</x:v>
      </x:c>
      <x:c r="G133" s="1" t="str">
        <x:v>Delivery</x:v>
      </x:c>
      <x:c r="H133" s="1" t="n">
        <x:v>1</x:v>
      </x:c>
      <x:c r="I133" s="1"/>
      <x:c r="J133" s="1" t="n">
        <x:f>IF(E133="","",VLOOKUP(E133,'Guide'!$A$7:$C$10,2,FALSE))</x:f>
        <x:v>12</x:v>
      </x:c>
      <x:c r="K133" s="1" t="n">
        <x:f>IF(E133="","",VLOOKUP(E133,'Guide'!$A$7:$C$10,3,FALSE))</x:f>
        <x:v>72</x:v>
      </x:c>
      <x:c r="L133" s="10" t="n">
        <x:f>('Guide'!$B$4-B133)*24</x:f>
        <x:v>3250.04999999993</x:v>
      </x:c>
      <x:c r="M133" s="10" t="n">
        <x:f>IF(C133="","",ROUND((C133-B133)*24,6))</x:f>
        <x:v>4.43</x:v>
      </x:c>
      <x:c r="N133" s="10" t="n">
        <x:f>IF(D133="","",ROUND((D133-B133)*24,6))</x:f>
        <x:v>253.25</x:v>
      </x:c>
      <x:c r="O133" s="1" t="n">
        <x:f>IF(D133="",1,0)</x:f>
        <x:v>0</x:v>
      </x:c>
      <x:c r="P133" s="1" t="n">
        <x:f>IF(E133="",0,IF(OR(C133&lt;&gt;"",L133&gt;=J133),1,0))</x:f>
        <x:v>1</x:v>
      </x:c>
      <x:c r="Q133" s="1" t="n">
        <x:f>IF(AND(E133&lt;&gt;"",C133&lt;&gt;"",M133&lt;=J133),1,0)</x:f>
        <x:v>1</x:v>
      </x:c>
      <x:c r="R133" s="1" t="n">
        <x:f>P133-Q133</x:f>
        <x:v>0</x:v>
      </x:c>
      <x:c r="S133" s="1" t="n">
        <x:f>IF(E133="",0,IF(OR(D133&lt;&gt;"",L133&gt;=K133),1,0))</x:f>
        <x:v>1</x:v>
      </x:c>
      <x:c r="T133" s="1" t="n">
        <x:f>IF(AND(E133&lt;&gt;"",D133&lt;&gt;"",N133&lt;=K133),1,0)</x:f>
        <x:v>0</x:v>
      </x:c>
      <x:c r="U133" s="1" t="n">
        <x:f>S133-T133</x:f>
        <x:v>1</x:v>
      </x:c>
      <x:c r="V133" s="1" t="n">
        <x:f>IF(I133="",0,1)</x:f>
        <x:v>0</x:v>
      </x:c>
      <x:c r="W133" s="1" t="n">
        <x:f>IF(I133&gt;=4,1,0)</x:f>
        <x:v>0</x:v>
      </x:c>
      <x:c r="X133" s="1" t="n">
        <x:f>1-O133</x:f>
        <x:v>1</x:v>
      </x:c>
      <x:c r="Y133" s="1" t="n">
        <x:f>IF(AND(O133=1,L133&gt;168),1,0)</x:f>
        <x:v>0</x:v>
      </x:c>
    </x:row>
    <x:row r="134">
      <x:c r="A134" s="1" t="str">
        <x:v>T00129</x:v>
      </x:c>
      <x:c r="B134" s="9" t="n">
        <x:v>45658.54791666667</x:v>
      </x:c>
      <x:c r="C134" s="9" t="n">
        <x:v>45658.745833333334</x:v>
      </x:c>
      <x:c r="D134" s="9" t="n">
        <x:v>45661.35833333333</x:v>
      </x:c>
      <x:c r="E134" s="1" t="str">
        <x:v>Normal</x:v>
      </x:c>
      <x:c r="F134" s="1" t="str">
        <x:v>WhatsApp</x:v>
      </x:c>
      <x:c r="G134" s="1" t="str">
        <x:v>Refund</x:v>
      </x:c>
      <x:c r="H134" s="1" t="n">
        <x:v>0</x:v>
      </x:c>
      <x:c r="I134" s="1" t="n">
        <x:v>5</x:v>
      </x:c>
      <x:c r="J134" s="1" t="n">
        <x:f>IF(E134="","",VLOOKUP(E134,'Guide'!$A$7:$C$10,2,FALSE))</x:f>
        <x:v>12</x:v>
      </x:c>
      <x:c r="K134" s="1" t="n">
        <x:f>IF(E134="","",VLOOKUP(E134,'Guide'!$A$7:$C$10,3,FALSE))</x:f>
        <x:v>72</x:v>
      </x:c>
      <x:c r="L134" s="10" t="n">
        <x:f>('Guide'!$B$4-B134)*24</x:f>
        <x:v>4330.8499999999185</x:v>
      </x:c>
      <x:c r="M134" s="10" t="n">
        <x:f>IF(C134="","",ROUND((C134-B134)*24,6))</x:f>
        <x:v>4.75</x:v>
      </x:c>
      <x:c r="N134" s="10" t="n">
        <x:f>IF(D134="","",ROUND((D134-B134)*24,6))</x:f>
        <x:v>67.45</x:v>
      </x:c>
      <x:c r="O134" s="1" t="n">
        <x:f>IF(D134="",1,0)</x:f>
        <x:v>0</x:v>
      </x:c>
      <x:c r="P134" s="1" t="n">
        <x:f>IF(E134="",0,IF(OR(C134&lt;&gt;"",L134&gt;=J134),1,0))</x:f>
        <x:v>1</x:v>
      </x:c>
      <x:c r="Q134" s="1" t="n">
        <x:f>IF(AND(E134&lt;&gt;"",C134&lt;&gt;"",M134&lt;=J134),1,0)</x:f>
        <x:v>1</x:v>
      </x:c>
      <x:c r="R134" s="1" t="n">
        <x:f>P134-Q134</x:f>
        <x:v>0</x:v>
      </x:c>
      <x:c r="S134" s="1" t="n">
        <x:f>IF(E134="",0,IF(OR(D134&lt;&gt;"",L134&gt;=K134),1,0))</x:f>
        <x:v>1</x:v>
      </x:c>
      <x:c r="T134" s="1" t="n">
        <x:f>IF(AND(E134&lt;&gt;"",D134&lt;&gt;"",N134&lt;=K134),1,0)</x:f>
        <x:v>1</x:v>
      </x:c>
      <x:c r="U134" s="1" t="n">
        <x:f>S134-T134</x:f>
        <x:v>0</x:v>
      </x:c>
      <x:c r="V134" s="1" t="n">
        <x:f>IF(I134="",0,1)</x:f>
        <x:v>1</x:v>
      </x:c>
      <x:c r="W134" s="1" t="n">
        <x:f>IF(I134&gt;=4,1,0)</x:f>
        <x:v>1</x:v>
      </x:c>
      <x:c r="X134" s="1" t="n">
        <x:f>1-O134</x:f>
        <x:v>1</x:v>
      </x:c>
      <x:c r="Y134" s="1" t="n">
        <x:f>IF(AND(O134=1,L134&gt;168),1,0)</x:f>
        <x:v>0</x:v>
      </x:c>
    </x:row>
    <x:row r="135">
      <x:c r="A135" s="1" t="str">
        <x:v>T00130</x:v>
      </x:c>
      <x:c r="B135" s="9" t="n">
        <x:v>45683.78611111111</x:v>
      </x:c>
      <x:c r="C135" s="9" t="n">
        <x:v>45684.65777777778</x:v>
      </x:c>
      <x:c r="D135" s="9" t="n">
        <x:v>45684.661944444444</x:v>
      </x:c>
      <x:c r="E135" s="1" t="str">
        <x:v>High</x:v>
      </x:c>
      <x:c r="F135" s="1" t="str">
        <x:v>Email</x:v>
      </x:c>
      <x:c r="G135" s="1" t="str">
        <x:v>Product information</x:v>
      </x:c>
      <x:c r="H135" s="1" t="n">
        <x:v>0</x:v>
      </x:c>
      <x:c r="I135" s="1"/>
      <x:c r="J135" s="1" t="n">
        <x:f>IF(E135="","",VLOOKUP(E135,'Guide'!$A$7:$C$10,2,FALSE))</x:f>
        <x:v>4</x:v>
      </x:c>
      <x:c r="K135" s="1" t="n">
        <x:f>IF(E135="","",VLOOKUP(E135,'Guide'!$A$7:$C$10,3,FALSE))</x:f>
        <x:v>24</x:v>
      </x:c>
      <x:c r="L135" s="10" t="n">
        <x:f>('Guide'!$B$4-B135)*24</x:f>
        <x:v>3725.1333333333023</x:v>
      </x:c>
      <x:c r="M135" s="10" t="n">
        <x:f>IF(C135="","",ROUND((C135-B135)*24,6))</x:f>
        <x:v>20.92</x:v>
      </x:c>
      <x:c r="N135" s="10" t="n">
        <x:f>IF(D135="","",ROUND((D135-B135)*24,6))</x:f>
        <x:v>21.02</x:v>
      </x:c>
      <x:c r="O135" s="1" t="n">
        <x:f>IF(D135="",1,0)</x:f>
        <x:v>0</x:v>
      </x:c>
      <x:c r="P135" s="1" t="n">
        <x:f>IF(E135="",0,IF(OR(C135&lt;&gt;"",L135&gt;=J135),1,0))</x:f>
        <x:v>1</x:v>
      </x:c>
      <x:c r="Q135" s="1" t="n">
        <x:f>IF(AND(E135&lt;&gt;"",C135&lt;&gt;"",M135&lt;=J135),1,0)</x:f>
        <x:v>0</x:v>
      </x:c>
      <x:c r="R135" s="1" t="n">
        <x:f>P135-Q135</x:f>
        <x:v>1</x:v>
      </x:c>
      <x:c r="S135" s="1" t="n">
        <x:f>IF(E135="",0,IF(OR(D135&lt;&gt;"",L135&gt;=K135),1,0))</x:f>
        <x:v>1</x:v>
      </x:c>
      <x:c r="T135" s="1" t="n">
        <x:f>IF(AND(E135&lt;&gt;"",D135&lt;&gt;"",N135&lt;=K135),1,0)</x:f>
        <x:v>1</x:v>
      </x:c>
      <x:c r="U135" s="1" t="n">
        <x:f>S135-T135</x:f>
        <x:v>0</x:v>
      </x:c>
      <x:c r="V135" s="1" t="n">
        <x:f>IF(I135="",0,1)</x:f>
        <x:v>0</x:v>
      </x:c>
      <x:c r="W135" s="1" t="n">
        <x:f>IF(I135&gt;=4,1,0)</x:f>
        <x:v>0</x:v>
      </x:c>
      <x:c r="X135" s="1" t="n">
        <x:f>1-O135</x:f>
        <x:v>1</x:v>
      </x:c>
      <x:c r="Y135" s="1" t="n">
        <x:f>IF(AND(O135=1,L135&gt;168),1,0)</x:f>
        <x:v>0</x:v>
      </x:c>
    </x:row>
    <x:row r="136">
      <x:c r="A136" s="1" t="str">
        <x:v>T00131</x:v>
      </x:c>
      <x:c r="B136" s="9" t="n">
        <x:v>45791.4375</x:v>
      </x:c>
      <x:c r="C136" s="9" t="n">
        <x:v>45791.801666666666</x:v>
      </x:c>
      <x:c r="D136" s="9"/>
      <x:c r="E136" s="1" t="str">
        <x:v>Low</x:v>
      </x:c>
      <x:c r="F136" s="1" t="str">
        <x:v>WhatsApp</x:v>
      </x:c>
      <x:c r="G136" s="1" t="str">
        <x:v>Delivery</x:v>
      </x:c>
      <x:c r="H136" s="1" t="n">
        <x:v>0</x:v>
      </x:c>
      <x:c r="I136" s="1"/>
      <x:c r="J136" s="1" t="n">
        <x:f>IF(E136="","",VLOOKUP(E136,'Guide'!$A$7:$C$10,2,FALSE))</x:f>
        <x:v>24</x:v>
      </x:c>
      <x:c r="K136" s="1" t="n">
        <x:f>IF(E136="","",VLOOKUP(E136,'Guide'!$A$7:$C$10,3,FALSE))</x:f>
        <x:v>120</x:v>
      </x:c>
      <x:c r="L136" s="10" t="n">
        <x:f>('Guide'!$B$4-B136)*24</x:f>
        <x:v>1141.5</x:v>
      </x:c>
      <x:c r="M136" s="10" t="n">
        <x:f>IF(C136="","",ROUND((C136-B136)*24,6))</x:f>
        <x:v>8.74</x:v>
      </x:c>
      <x:c r="N136" s="10" t="str">
        <x:f>IF(D136="","",ROUND((D136-B136)*24,6))</x:f>
      </x:c>
      <x:c r="O136" s="1" t="n">
        <x:f>IF(D136="",1,0)</x:f>
        <x:v>1</x:v>
      </x:c>
      <x:c r="P136" s="1" t="n">
        <x:f>IF(E136="",0,IF(OR(C136&lt;&gt;"",L136&gt;=J136),1,0))</x:f>
        <x:v>1</x:v>
      </x:c>
      <x:c r="Q136" s="1" t="n">
        <x:f>IF(AND(E136&lt;&gt;"",C136&lt;&gt;"",M136&lt;=J136),1,0)</x:f>
        <x:v>1</x:v>
      </x:c>
      <x:c r="R136" s="1" t="n">
        <x:f>P136-Q136</x:f>
        <x:v>0</x:v>
      </x:c>
      <x:c r="S136" s="1" t="n">
        <x:f>IF(E136="",0,IF(OR(D136&lt;&gt;"",L136&gt;=K136),1,0))</x:f>
        <x:v>1</x:v>
      </x:c>
      <x:c r="T136" s="1" t="n">
        <x:f>IF(AND(E136&lt;&gt;"",D136&lt;&gt;"",N136&lt;=K136),1,0)</x:f>
        <x:v>0</x:v>
      </x:c>
      <x:c r="U136" s="1" t="n">
        <x:f>S136-T136</x:f>
        <x:v>1</x:v>
      </x:c>
      <x:c r="V136" s="1" t="n">
        <x:f>IF(I136="",0,1)</x:f>
        <x:v>0</x:v>
      </x:c>
      <x:c r="W136" s="1" t="n">
        <x:f>IF(I136&gt;=4,1,0)</x:f>
        <x:v>0</x:v>
      </x:c>
      <x:c r="X136" s="1" t="n">
        <x:f>1-O136</x:f>
        <x:v>0</x:v>
      </x:c>
      <x:c r="Y136" s="1" t="n">
        <x:f>IF(AND(O136=1,L136&gt;168),1,0)</x:f>
        <x:v>1</x:v>
      </x:c>
    </x:row>
    <x:row r="137">
      <x:c r="A137" s="1" t="str">
        <x:v>T00132</x:v>
      </x:c>
      <x:c r="B137" s="9" t="n">
        <x:v>45819.756944444445</x:v>
      </x:c>
      <x:c r="C137" s="9" t="n">
        <x:v>45819.834027777775</x:v>
      </x:c>
      <x:c r="D137" s="9" t="n">
        <x:v>45826.20444444445</x:v>
      </x:c>
      <x:c r="E137" s="1" t="str">
        <x:v>Normal</x:v>
      </x:c>
      <x:c r="F137" s="1" t="str">
        <x:v>Web chat</x:v>
      </x:c>
      <x:c r="G137" s="1" t="str">
        <x:v>Account access</x:v>
      </x:c>
      <x:c r="H137" s="1" t="n">
        <x:v>0</x:v>
      </x:c>
      <x:c r="I137" s="1" t="n">
        <x:v>2</x:v>
      </x:c>
      <x:c r="J137" s="1" t="n">
        <x:f>IF(E137="","",VLOOKUP(E137,'Guide'!$A$7:$C$10,2,FALSE))</x:f>
        <x:v>12</x:v>
      </x:c>
      <x:c r="K137" s="1" t="n">
        <x:f>IF(E137="","",VLOOKUP(E137,'Guide'!$A$7:$C$10,3,FALSE))</x:f>
        <x:v>72</x:v>
      </x:c>
      <x:c r="L137" s="10" t="n">
        <x:f>('Guide'!$B$4-B137)*24</x:f>
        <x:v>461.83333333331393</x:v>
      </x:c>
      <x:c r="M137" s="10" t="n">
        <x:f>IF(C137="","",ROUND((C137-B137)*24,6))</x:f>
        <x:v>1.85</x:v>
      </x:c>
      <x:c r="N137" s="10" t="n">
        <x:f>IF(D137="","",ROUND((D137-B137)*24,6))</x:f>
        <x:v>154.74</x:v>
      </x:c>
      <x:c r="O137" s="1" t="n">
        <x:f>IF(D137="",1,0)</x:f>
        <x:v>0</x:v>
      </x:c>
      <x:c r="P137" s="1" t="n">
        <x:f>IF(E137="",0,IF(OR(C137&lt;&gt;"",L137&gt;=J137),1,0))</x:f>
        <x:v>1</x:v>
      </x:c>
      <x:c r="Q137" s="1" t="n">
        <x:f>IF(AND(E137&lt;&gt;"",C137&lt;&gt;"",M137&lt;=J137),1,0)</x:f>
        <x:v>1</x:v>
      </x:c>
      <x:c r="R137" s="1" t="n">
        <x:f>P137-Q137</x:f>
        <x:v>0</x:v>
      </x:c>
      <x:c r="S137" s="1" t="n">
        <x:f>IF(E137="",0,IF(OR(D137&lt;&gt;"",L137&gt;=K137),1,0))</x:f>
        <x:v>1</x:v>
      </x:c>
      <x:c r="T137" s="1" t="n">
        <x:f>IF(AND(E137&lt;&gt;"",D137&lt;&gt;"",N137&lt;=K137),1,0)</x:f>
        <x:v>0</x:v>
      </x:c>
      <x:c r="U137" s="1" t="n">
        <x:f>S137-T137</x:f>
        <x:v>1</x:v>
      </x:c>
      <x:c r="V137" s="1" t="n">
        <x:f>IF(I137="",0,1)</x:f>
        <x:v>1</x:v>
      </x:c>
      <x:c r="W137" s="1" t="n">
        <x:f>IF(I137&gt;=4,1,0)</x:f>
        <x:v>0</x:v>
      </x:c>
      <x:c r="X137" s="1" t="n">
        <x:f>1-O137</x:f>
        <x:v>1</x:v>
      </x:c>
      <x:c r="Y137" s="1" t="n">
        <x:f>IF(AND(O137=1,L137&gt;168),1,0)</x:f>
        <x:v>0</x:v>
      </x:c>
    </x:row>
    <x:row r="138">
      <x:c r="A138" s="1" t="str">
        <x:v>T00133</x:v>
      </x:c>
      <x:c r="B138" s="9" t="n">
        <x:v>45822.27361111111</x:v>
      </x:c>
      <x:c r="C138" s="9" t="n">
        <x:v>45823.037777777776</x:v>
      </x:c>
      <x:c r="D138" s="9" t="n">
        <x:v>45833.62819444444</x:v>
      </x:c>
      <x:c r="E138" s="1" t="str">
        <x:v>Normal</x:v>
      </x:c>
      <x:c r="F138" s="1" t="str">
        <x:v>Email</x:v>
      </x:c>
      <x:c r="G138" s="1" t="str">
        <x:v>Delivery</x:v>
      </x:c>
      <x:c r="H138" s="1" t="n">
        <x:v>0</x:v>
      </x:c>
      <x:c r="I138" s="1"/>
      <x:c r="J138" s="1" t="n">
        <x:f>IF(E138="","",VLOOKUP(E138,'Guide'!$A$7:$C$10,2,FALSE))</x:f>
        <x:v>12</x:v>
      </x:c>
      <x:c r="K138" s="1" t="n">
        <x:f>IF(E138="","",VLOOKUP(E138,'Guide'!$A$7:$C$10,3,FALSE))</x:f>
        <x:v>72</x:v>
      </x:c>
      <x:c r="L138" s="10" t="n">
        <x:f>('Guide'!$B$4-B138)*24</x:f>
        <x:v>401.43333333340706</x:v>
      </x:c>
      <x:c r="M138" s="10" t="n">
        <x:f>IF(C138="","",ROUND((C138-B138)*24,6))</x:f>
        <x:v>18.34</x:v>
      </x:c>
      <x:c r="N138" s="10" t="n">
        <x:f>IF(D138="","",ROUND((D138-B138)*24,6))</x:f>
        <x:v>272.51</x:v>
      </x:c>
      <x:c r="O138" s="1" t="n">
        <x:f>IF(D138="",1,0)</x:f>
        <x:v>0</x:v>
      </x:c>
      <x:c r="P138" s="1" t="n">
        <x:f>IF(E138="",0,IF(OR(C138&lt;&gt;"",L138&gt;=J138),1,0))</x:f>
        <x:v>1</x:v>
      </x:c>
      <x:c r="Q138" s="1" t="n">
        <x:f>IF(AND(E138&lt;&gt;"",C138&lt;&gt;"",M138&lt;=J138),1,0)</x:f>
        <x:v>0</x:v>
      </x:c>
      <x:c r="R138" s="1" t="n">
        <x:f>P138-Q138</x:f>
        <x:v>1</x:v>
      </x:c>
      <x:c r="S138" s="1" t="n">
        <x:f>IF(E138="",0,IF(OR(D138&lt;&gt;"",L138&gt;=K138),1,0))</x:f>
        <x:v>1</x:v>
      </x:c>
      <x:c r="T138" s="1" t="n">
        <x:f>IF(AND(E138&lt;&gt;"",D138&lt;&gt;"",N138&lt;=K138),1,0)</x:f>
        <x:v>0</x:v>
      </x:c>
      <x:c r="U138" s="1" t="n">
        <x:f>S138-T138</x:f>
        <x:v>1</x:v>
      </x:c>
      <x:c r="V138" s="1" t="n">
        <x:f>IF(I138="",0,1)</x:f>
        <x:v>0</x:v>
      </x:c>
      <x:c r="W138" s="1" t="n">
        <x:f>IF(I138&gt;=4,1,0)</x:f>
        <x:v>0</x:v>
      </x:c>
      <x:c r="X138" s="1" t="n">
        <x:f>1-O138</x:f>
        <x:v>1</x:v>
      </x:c>
      <x:c r="Y138" s="1" t="n">
        <x:f>IF(AND(O138=1,L138&gt;168),1,0)</x:f>
        <x:v>0</x:v>
      </x:c>
    </x:row>
    <x:row r="139">
      <x:c r="A139" s="1" t="str">
        <x:v>T00134</x:v>
      </x:c>
      <x:c r="B139" s="9" t="n">
        <x:v>45731.75833333333</x:v>
      </x:c>
      <x:c r="C139" s="9" t="n">
        <x:v>45731.7675</x:v>
      </x:c>
      <x:c r="D139" s="9" t="n">
        <x:v>45732.159166666665</x:v>
      </x:c>
      <x:c r="E139" s="1" t="str">
        <x:v>Urgent</x:v>
      </x:c>
      <x:c r="F139" s="1" t="str">
        <x:v>Web chat</x:v>
      </x:c>
      <x:c r="G139" s="1" t="str">
        <x:v>Account access</x:v>
      </x:c>
      <x:c r="H139" s="1" t="n">
        <x:v>0</x:v>
      </x:c>
      <x:c r="I139" s="1" t="n">
        <x:v>1</x:v>
      </x:c>
      <x:c r="J139" s="1" t="n">
        <x:f>IF(E139="","",VLOOKUP(E139,'Guide'!$A$7:$C$10,2,FALSE))</x:f>
        <x:v>1</x:v>
      </x:c>
      <x:c r="K139" s="1" t="n">
        <x:f>IF(E139="","",VLOOKUP(E139,'Guide'!$A$7:$C$10,3,FALSE))</x:f>
        <x:v>8</x:v>
      </x:c>
      <x:c r="L139" s="10" t="n">
        <x:f>('Guide'!$B$4-B139)*24</x:f>
        <x:v>2573.8000000000466</x:v>
      </x:c>
      <x:c r="M139" s="10" t="n">
        <x:f>IF(C139="","",ROUND((C139-B139)*24,6))</x:f>
        <x:v>0.22</x:v>
      </x:c>
      <x:c r="N139" s="10" t="n">
        <x:f>IF(D139="","",ROUND((D139-B139)*24,6))</x:f>
        <x:v>9.62</x:v>
      </x:c>
      <x:c r="O139" s="1" t="n">
        <x:f>IF(D139="",1,0)</x:f>
        <x:v>0</x:v>
      </x:c>
      <x:c r="P139" s="1" t="n">
        <x:f>IF(E139="",0,IF(OR(C139&lt;&gt;"",L139&gt;=J139),1,0))</x:f>
        <x:v>1</x:v>
      </x:c>
      <x:c r="Q139" s="1" t="n">
        <x:f>IF(AND(E139&lt;&gt;"",C139&lt;&gt;"",M139&lt;=J139),1,0)</x:f>
        <x:v>1</x:v>
      </x:c>
      <x:c r="R139" s="1" t="n">
        <x:f>P139-Q139</x:f>
        <x:v>0</x:v>
      </x:c>
      <x:c r="S139" s="1" t="n">
        <x:f>IF(E139="",0,IF(OR(D139&lt;&gt;"",L139&gt;=K139),1,0))</x:f>
        <x:v>1</x:v>
      </x:c>
      <x:c r="T139" s="1" t="n">
        <x:f>IF(AND(E139&lt;&gt;"",D139&lt;&gt;"",N139&lt;=K139),1,0)</x:f>
        <x:v>0</x:v>
      </x:c>
      <x:c r="U139" s="1" t="n">
        <x:f>S139-T139</x:f>
        <x:v>1</x:v>
      </x:c>
      <x:c r="V139" s="1" t="n">
        <x:f>IF(I139="",0,1)</x:f>
        <x:v>1</x:v>
      </x:c>
      <x:c r="W139" s="1" t="n">
        <x:f>IF(I139&gt;=4,1,0)</x:f>
        <x:v>0</x:v>
      </x:c>
      <x:c r="X139" s="1" t="n">
        <x:f>1-O139</x:f>
        <x:v>1</x:v>
      </x:c>
      <x:c r="Y139" s="1" t="n">
        <x:f>IF(AND(O139=1,L139&gt;168),1,0)</x:f>
        <x:v>0</x:v>
      </x:c>
    </x:row>
    <x:row r="140">
      <x:c r="A140" s="1" t="str">
        <x:v>T00135</x:v>
      </x:c>
      <x:c r="B140" s="9" t="n">
        <x:v>45835.12777777778</x:v>
      </x:c>
      <x:c r="C140" s="9" t="n">
        <x:v>45835.29277777778</x:v>
      </x:c>
      <x:c r="D140" s="9" t="n">
        <x:v>45835.53361111111</x:v>
      </x:c>
      <x:c r="E140" s="1" t="str">
        <x:v>Normal</x:v>
      </x:c>
      <x:c r="F140" s="1" t="str">
        <x:v>WhatsApp</x:v>
      </x:c>
      <x:c r="G140" s="1" t="str">
        <x:v>Delivery</x:v>
      </x:c>
      <x:c r="H140" s="1" t="n">
        <x:v>0</x:v>
      </x:c>
      <x:c r="I140" s="1"/>
      <x:c r="J140" s="1" t="n">
        <x:f>IF(E140="","",VLOOKUP(E140,'Guide'!$A$7:$C$10,2,FALSE))</x:f>
        <x:v>12</x:v>
      </x:c>
      <x:c r="K140" s="1" t="n">
        <x:f>IF(E140="","",VLOOKUP(E140,'Guide'!$A$7:$C$10,3,FALSE))</x:f>
        <x:v>72</x:v>
      </x:c>
      <x:c r="L140" s="10" t="n">
        <x:f>('Guide'!$B$4-B140)*24</x:f>
        <x:v>92.93333333329065</x:v>
      </x:c>
      <x:c r="M140" s="10" t="n">
        <x:f>IF(C140="","",ROUND((C140-B140)*24,6))</x:f>
        <x:v>3.96</x:v>
      </x:c>
      <x:c r="N140" s="10" t="n">
        <x:f>IF(D140="","",ROUND((D140-B140)*24,6))</x:f>
        <x:v>9.74</x:v>
      </x:c>
      <x:c r="O140" s="1" t="n">
        <x:f>IF(D140="",1,0)</x:f>
        <x:v>0</x:v>
      </x:c>
      <x:c r="P140" s="1" t="n">
        <x:f>IF(E140="",0,IF(OR(C140&lt;&gt;"",L140&gt;=J140),1,0))</x:f>
        <x:v>1</x:v>
      </x:c>
      <x:c r="Q140" s="1" t="n">
        <x:f>IF(AND(E140&lt;&gt;"",C140&lt;&gt;"",M140&lt;=J140),1,0)</x:f>
        <x:v>1</x:v>
      </x:c>
      <x:c r="R140" s="1" t="n">
        <x:f>P140-Q140</x:f>
        <x:v>0</x:v>
      </x:c>
      <x:c r="S140" s="1" t="n">
        <x:f>IF(E140="",0,IF(OR(D140&lt;&gt;"",L140&gt;=K140),1,0))</x:f>
        <x:v>1</x:v>
      </x:c>
      <x:c r="T140" s="1" t="n">
        <x:f>IF(AND(E140&lt;&gt;"",D140&lt;&gt;"",N140&lt;=K140),1,0)</x:f>
        <x:v>1</x:v>
      </x:c>
      <x:c r="U140" s="1" t="n">
        <x:f>S140-T140</x:f>
        <x:v>0</x:v>
      </x:c>
      <x:c r="V140" s="1" t="n">
        <x:f>IF(I140="",0,1)</x:f>
        <x:v>0</x:v>
      </x:c>
      <x:c r="W140" s="1" t="n">
        <x:f>IF(I140&gt;=4,1,0)</x:f>
        <x:v>0</x:v>
      </x:c>
      <x:c r="X140" s="1" t="n">
        <x:f>1-O140</x:f>
        <x:v>1</x:v>
      </x:c>
      <x:c r="Y140" s="1" t="n">
        <x:f>IF(AND(O140=1,L140&gt;168),1,0)</x:f>
        <x:v>0</x:v>
      </x:c>
    </x:row>
    <x:row r="141">
      <x:c r="A141" s="1" t="str">
        <x:v>T00136</x:v>
      </x:c>
      <x:c r="B141" s="9" t="n">
        <x:v>45766.509722222225</x:v>
      </x:c>
      <x:c r="C141" s="9" t="n">
        <x:v>45767.41180555556</x:v>
      </x:c>
      <x:c r="D141" s="9" t="n">
        <x:v>45768.74222222222</x:v>
      </x:c>
      <x:c r="E141" s="1" t="str">
        <x:v>Low</x:v>
      </x:c>
      <x:c r="F141" s="1" t="str">
        <x:v>Email</x:v>
      </x:c>
      <x:c r="G141" s="1" t="str">
        <x:v>Product information</x:v>
      </x:c>
      <x:c r="H141" s="1" t="n">
        <x:v>0</x:v>
      </x:c>
      <x:c r="I141" s="1" t="n">
        <x:v>5</x:v>
      </x:c>
      <x:c r="J141" s="1" t="n">
        <x:f>IF(E141="","",VLOOKUP(E141,'Guide'!$A$7:$C$10,2,FALSE))</x:f>
        <x:v>24</x:v>
      </x:c>
      <x:c r="K141" s="1" t="n">
        <x:f>IF(E141="","",VLOOKUP(E141,'Guide'!$A$7:$C$10,3,FALSE))</x:f>
        <x:v>120</x:v>
      </x:c>
      <x:c r="L141" s="10" t="n">
        <x:f>('Guide'!$B$4-B141)*24</x:f>
        <x:v>1739.7666666666046</x:v>
      </x:c>
      <x:c r="M141" s="10" t="n">
        <x:f>IF(C141="","",ROUND((C141-B141)*24,6))</x:f>
        <x:v>21.65</x:v>
      </x:c>
      <x:c r="N141" s="10" t="n">
        <x:f>IF(D141="","",ROUND((D141-B141)*24,6))</x:f>
        <x:v>53.58</x:v>
      </x:c>
      <x:c r="O141" s="1" t="n">
        <x:f>IF(D141="",1,0)</x:f>
        <x:v>0</x:v>
      </x:c>
      <x:c r="P141" s="1" t="n">
        <x:f>IF(E141="",0,IF(OR(C141&lt;&gt;"",L141&gt;=J141),1,0))</x:f>
        <x:v>1</x:v>
      </x:c>
      <x:c r="Q141" s="1" t="n">
        <x:f>IF(AND(E141&lt;&gt;"",C141&lt;&gt;"",M141&lt;=J141),1,0)</x:f>
        <x:v>1</x:v>
      </x:c>
      <x:c r="R141" s="1" t="n">
        <x:f>P141-Q141</x:f>
        <x:v>0</x:v>
      </x:c>
      <x:c r="S141" s="1" t="n">
        <x:f>IF(E141="",0,IF(OR(D141&lt;&gt;"",L141&gt;=K141),1,0))</x:f>
        <x:v>1</x:v>
      </x:c>
      <x:c r="T141" s="1" t="n">
        <x:f>IF(AND(E141&lt;&gt;"",D141&lt;&gt;"",N141&lt;=K141),1,0)</x:f>
        <x:v>1</x:v>
      </x:c>
      <x:c r="U141" s="1" t="n">
        <x:f>S141-T141</x:f>
        <x:v>0</x:v>
      </x:c>
      <x:c r="V141" s="1" t="n">
        <x:f>IF(I141="",0,1)</x:f>
        <x:v>1</x:v>
      </x:c>
      <x:c r="W141" s="1" t="n">
        <x:f>IF(I141&gt;=4,1,0)</x:f>
        <x:v>1</x:v>
      </x:c>
      <x:c r="X141" s="1" t="n">
        <x:f>1-O141</x:f>
        <x:v>1</x:v>
      </x:c>
      <x:c r="Y141" s="1" t="n">
        <x:f>IF(AND(O141=1,L141&gt;168),1,0)</x:f>
        <x:v>0</x:v>
      </x:c>
    </x:row>
    <x:row r="142">
      <x:c r="A142" s="1" t="str">
        <x:v>T00137</x:v>
      </x:c>
      <x:c r="B142" s="9" t="n">
        <x:v>45712.15416666667</x:v>
      </x:c>
      <x:c r="C142" s="9" t="n">
        <x:v>45712.77208333334</x:v>
      </x:c>
      <x:c r="D142" s="9" t="n">
        <x:v>45716.33541666667</x:v>
      </x:c>
      <x:c r="E142" s="1" t="str">
        <x:v>Normal</x:v>
      </x:c>
      <x:c r="F142" s="1" t="str">
        <x:v>WhatsApp</x:v>
      </x:c>
      <x:c r="G142" s="1" t="str">
        <x:v>Product information</x:v>
      </x:c>
      <x:c r="H142" s="1" t="n">
        <x:v>0</x:v>
      </x:c>
      <x:c r="I142" s="1"/>
      <x:c r="J142" s="1" t="n">
        <x:f>IF(E142="","",VLOOKUP(E142,'Guide'!$A$7:$C$10,2,FALSE))</x:f>
        <x:v>12</x:v>
      </x:c>
      <x:c r="K142" s="1" t="n">
        <x:f>IF(E142="","",VLOOKUP(E142,'Guide'!$A$7:$C$10,3,FALSE))</x:f>
        <x:v>72</x:v>
      </x:c>
      <x:c r="L142" s="10" t="n">
        <x:f>('Guide'!$B$4-B142)*24</x:f>
        <x:v>3044.2999999999884</x:v>
      </x:c>
      <x:c r="M142" s="10" t="n">
        <x:f>IF(C142="","",ROUND((C142-B142)*24,6))</x:f>
        <x:v>14.83</x:v>
      </x:c>
      <x:c r="N142" s="10" t="n">
        <x:f>IF(D142="","",ROUND((D142-B142)*24,6))</x:f>
        <x:v>100.35</x:v>
      </x:c>
      <x:c r="O142" s="1" t="n">
        <x:f>IF(D142="",1,0)</x:f>
        <x:v>0</x:v>
      </x:c>
      <x:c r="P142" s="1" t="n">
        <x:f>IF(E142="",0,IF(OR(C142&lt;&gt;"",L142&gt;=J142),1,0))</x:f>
        <x:v>1</x:v>
      </x:c>
      <x:c r="Q142" s="1" t="n">
        <x:f>IF(AND(E142&lt;&gt;"",C142&lt;&gt;"",M142&lt;=J142),1,0)</x:f>
        <x:v>0</x:v>
      </x:c>
      <x:c r="R142" s="1" t="n">
        <x:f>P142-Q142</x:f>
        <x:v>1</x:v>
      </x:c>
      <x:c r="S142" s="1" t="n">
        <x:f>IF(E142="",0,IF(OR(D142&lt;&gt;"",L142&gt;=K142),1,0))</x:f>
        <x:v>1</x:v>
      </x:c>
      <x:c r="T142" s="1" t="n">
        <x:f>IF(AND(E142&lt;&gt;"",D142&lt;&gt;"",N142&lt;=K142),1,0)</x:f>
        <x:v>0</x:v>
      </x:c>
      <x:c r="U142" s="1" t="n">
        <x:f>S142-T142</x:f>
        <x:v>1</x:v>
      </x:c>
      <x:c r="V142" s="1" t="n">
        <x:f>IF(I142="",0,1)</x:f>
        <x:v>0</x:v>
      </x:c>
      <x:c r="W142" s="1" t="n">
        <x:f>IF(I142&gt;=4,1,0)</x:f>
        <x:v>0</x:v>
      </x:c>
      <x:c r="X142" s="1" t="n">
        <x:f>1-O142</x:f>
        <x:v>1</x:v>
      </x:c>
      <x:c r="Y142" s="1" t="n">
        <x:f>IF(AND(O142=1,L142&gt;168),1,0)</x:f>
        <x:v>0</x:v>
      </x:c>
    </x:row>
    <x:row r="143">
      <x:c r="A143" s="1" t="str">
        <x:v>T00138</x:v>
      </x:c>
      <x:c r="B143" s="9" t="n">
        <x:v>45707.677083333336</x:v>
      </x:c>
      <x:c r="C143" s="9" t="n">
        <x:v>45708.60875</x:v>
      </x:c>
      <x:c r="D143" s="9" t="n">
        <x:v>45710.59625</x:v>
      </x:c>
      <x:c r="E143" s="1" t="str">
        <x:v>Low</x:v>
      </x:c>
      <x:c r="F143" s="1" t="str">
        <x:v>WhatsApp</x:v>
      </x:c>
      <x:c r="G143" s="1" t="str">
        <x:v>Account access</x:v>
      </x:c>
      <x:c r="H143" s="1" t="n">
        <x:v>0</x:v>
      </x:c>
      <x:c r="I143" s="1"/>
      <x:c r="J143" s="1" t="n">
        <x:f>IF(E143="","",VLOOKUP(E143,'Guide'!$A$7:$C$10,2,FALSE))</x:f>
        <x:v>24</x:v>
      </x:c>
      <x:c r="K143" s="1" t="n">
        <x:f>IF(E143="","",VLOOKUP(E143,'Guide'!$A$7:$C$10,3,FALSE))</x:f>
        <x:v>120</x:v>
      </x:c>
      <x:c r="L143" s="10" t="n">
        <x:f>('Guide'!$B$4-B143)*24</x:f>
        <x:v>3151.749999999942</x:v>
      </x:c>
      <x:c r="M143" s="10" t="n">
        <x:f>IF(C143="","",ROUND((C143-B143)*24,6))</x:f>
        <x:v>22.36</x:v>
      </x:c>
      <x:c r="N143" s="10" t="n">
        <x:f>IF(D143="","",ROUND((D143-B143)*24,6))</x:f>
        <x:v>70.06</x:v>
      </x:c>
      <x:c r="O143" s="1" t="n">
        <x:f>IF(D143="",1,0)</x:f>
        <x:v>0</x:v>
      </x:c>
      <x:c r="P143" s="1" t="n">
        <x:f>IF(E143="",0,IF(OR(C143&lt;&gt;"",L143&gt;=J143),1,0))</x:f>
        <x:v>1</x:v>
      </x:c>
      <x:c r="Q143" s="1" t="n">
        <x:f>IF(AND(E143&lt;&gt;"",C143&lt;&gt;"",M143&lt;=J143),1,0)</x:f>
        <x:v>1</x:v>
      </x:c>
      <x:c r="R143" s="1" t="n">
        <x:f>P143-Q143</x:f>
        <x:v>0</x:v>
      </x:c>
      <x:c r="S143" s="1" t="n">
        <x:f>IF(E143="",0,IF(OR(D143&lt;&gt;"",L143&gt;=K143),1,0))</x:f>
        <x:v>1</x:v>
      </x:c>
      <x:c r="T143" s="1" t="n">
        <x:f>IF(AND(E143&lt;&gt;"",D143&lt;&gt;"",N143&lt;=K143),1,0)</x:f>
        <x:v>1</x:v>
      </x:c>
      <x:c r="U143" s="1" t="n">
        <x:f>S143-T143</x:f>
        <x:v>0</x:v>
      </x:c>
      <x:c r="V143" s="1" t="n">
        <x:f>IF(I143="",0,1)</x:f>
        <x:v>0</x:v>
      </x:c>
      <x:c r="W143" s="1" t="n">
        <x:f>IF(I143&gt;=4,1,0)</x:f>
        <x:v>0</x:v>
      </x:c>
      <x:c r="X143" s="1" t="n">
        <x:f>1-O143</x:f>
        <x:v>1</x:v>
      </x:c>
      <x:c r="Y143" s="1" t="n">
        <x:f>IF(AND(O143=1,L143&gt;168),1,0)</x:f>
        <x:v>0</x:v>
      </x:c>
    </x:row>
    <x:row r="144">
      <x:c r="A144" s="1" t="str">
        <x:v>T00139</x:v>
      </x:c>
      <x:c r="B144" s="9" t="n">
        <x:v>45731.53611111111</x:v>
      </x:c>
      <x:c r="C144" s="9" t="n">
        <x:v>45731.63569444444</x:v>
      </x:c>
      <x:c r="D144" s="9" t="n">
        <x:v>45732.771527777775</x:v>
      </x:c>
      <x:c r="E144" s="1" t="str">
        <x:v>High</x:v>
      </x:c>
      <x:c r="F144" s="1" t="str">
        <x:v>WhatsApp</x:v>
      </x:c>
      <x:c r="G144" s="1" t="str">
        <x:v>Refund</x:v>
      </x:c>
      <x:c r="H144" s="1" t="n">
        <x:v>0</x:v>
      </x:c>
      <x:c r="I144" s="1"/>
      <x:c r="J144" s="1" t="n">
        <x:f>IF(E144="","",VLOOKUP(E144,'Guide'!$A$7:$C$10,2,FALSE))</x:f>
        <x:v>4</x:v>
      </x:c>
      <x:c r="K144" s="1" t="n">
        <x:f>IF(E144="","",VLOOKUP(E144,'Guide'!$A$7:$C$10,3,FALSE))</x:f>
        <x:v>24</x:v>
      </x:c>
      <x:c r="L144" s="10" t="n">
        <x:f>('Guide'!$B$4-B144)*24</x:f>
        <x:v>2579.1333333333023</x:v>
      </x:c>
      <x:c r="M144" s="10" t="n">
        <x:f>IF(C144="","",ROUND((C144-B144)*24,6))</x:f>
        <x:v>2.39</x:v>
      </x:c>
      <x:c r="N144" s="10" t="n">
        <x:f>IF(D144="","",ROUND((D144-B144)*24,6))</x:f>
        <x:v>29.65</x:v>
      </x:c>
      <x:c r="O144" s="1" t="n">
        <x:f>IF(D144="",1,0)</x:f>
        <x:v>0</x:v>
      </x:c>
      <x:c r="P144" s="1" t="n">
        <x:f>IF(E144="",0,IF(OR(C144&lt;&gt;"",L144&gt;=J144),1,0))</x:f>
        <x:v>1</x:v>
      </x:c>
      <x:c r="Q144" s="1" t="n">
        <x:f>IF(AND(E144&lt;&gt;"",C144&lt;&gt;"",M144&lt;=J144),1,0)</x:f>
        <x:v>1</x:v>
      </x:c>
      <x:c r="R144" s="1" t="n">
        <x:f>P144-Q144</x:f>
        <x:v>0</x:v>
      </x:c>
      <x:c r="S144" s="1" t="n">
        <x:f>IF(E144="",0,IF(OR(D144&lt;&gt;"",L144&gt;=K144),1,0))</x:f>
        <x:v>1</x:v>
      </x:c>
      <x:c r="T144" s="1" t="n">
        <x:f>IF(AND(E144&lt;&gt;"",D144&lt;&gt;"",N144&lt;=K144),1,0)</x:f>
        <x:v>0</x:v>
      </x:c>
      <x:c r="U144" s="1" t="n">
        <x:f>S144-T144</x:f>
        <x:v>1</x:v>
      </x:c>
      <x:c r="V144" s="1" t="n">
        <x:f>IF(I144="",0,1)</x:f>
        <x:v>0</x:v>
      </x:c>
      <x:c r="W144" s="1" t="n">
        <x:f>IF(I144&gt;=4,1,0)</x:f>
        <x:v>0</x:v>
      </x:c>
      <x:c r="X144" s="1" t="n">
        <x:f>1-O144</x:f>
        <x:v>1</x:v>
      </x:c>
      <x:c r="Y144" s="1" t="n">
        <x:f>IF(AND(O144=1,L144&gt;168),1,0)</x:f>
        <x:v>0</x:v>
      </x:c>
    </x:row>
    <x:row r="145">
      <x:c r="A145" s="1" t="str">
        <x:v>T00140</x:v>
      </x:c>
      <x:c r="B145" s="9" t="n">
        <x:v>45823.47708333333</x:v>
      </x:c>
      <x:c r="C145" s="9" t="n">
        <x:v>45824.19416666667</x:v>
      </x:c>
      <x:c r="D145" s="9" t="n">
        <x:v>45825.816666666666</x:v>
      </x:c>
      <x:c r="E145" s="1" t="str">
        <x:v>Normal</x:v>
      </x:c>
      <x:c r="F145" s="1" t="str">
        <x:v>Email</x:v>
      </x:c>
      <x:c r="G145" s="1" t="str">
        <x:v>Billing</x:v>
      </x:c>
      <x:c r="H145" s="1" t="n">
        <x:v>0</x:v>
      </x:c>
      <x:c r="I145" s="1" t="n">
        <x:v>4</x:v>
      </x:c>
      <x:c r="J145" s="1" t="n">
        <x:f>IF(E145="","",VLOOKUP(E145,'Guide'!$A$7:$C$10,2,FALSE))</x:f>
        <x:v>12</x:v>
      </x:c>
      <x:c r="K145" s="1" t="n">
        <x:f>IF(E145="","",VLOOKUP(E145,'Guide'!$A$7:$C$10,3,FALSE))</x:f>
        <x:v>72</x:v>
      </x:c>
      <x:c r="L145" s="10" t="n">
        <x:f>('Guide'!$B$4-B145)*24</x:f>
        <x:v>372.55000000004657</x:v>
      </x:c>
      <x:c r="M145" s="10" t="n">
        <x:f>IF(C145="","",ROUND((C145-B145)*24,6))</x:f>
        <x:v>17.21</x:v>
      </x:c>
      <x:c r="N145" s="10" t="n">
        <x:f>IF(D145="","",ROUND((D145-B145)*24,6))</x:f>
        <x:v>56.15</x:v>
      </x:c>
      <x:c r="O145" s="1" t="n">
        <x:f>IF(D145="",1,0)</x:f>
        <x:v>0</x:v>
      </x:c>
      <x:c r="P145" s="1" t="n">
        <x:f>IF(E145="",0,IF(OR(C145&lt;&gt;"",L145&gt;=J145),1,0))</x:f>
        <x:v>1</x:v>
      </x:c>
      <x:c r="Q145" s="1" t="n">
        <x:f>IF(AND(E145&lt;&gt;"",C145&lt;&gt;"",M145&lt;=J145),1,0)</x:f>
        <x:v>0</x:v>
      </x:c>
      <x:c r="R145" s="1" t="n">
        <x:f>P145-Q145</x:f>
        <x:v>1</x:v>
      </x:c>
      <x:c r="S145" s="1" t="n">
        <x:f>IF(E145="",0,IF(OR(D145&lt;&gt;"",L145&gt;=K145),1,0))</x:f>
        <x:v>1</x:v>
      </x:c>
      <x:c r="T145" s="1" t="n">
        <x:f>IF(AND(E145&lt;&gt;"",D145&lt;&gt;"",N145&lt;=K145),1,0)</x:f>
        <x:v>1</x:v>
      </x:c>
      <x:c r="U145" s="1" t="n">
        <x:f>S145-T145</x:f>
        <x:v>0</x:v>
      </x:c>
      <x:c r="V145" s="1" t="n">
        <x:f>IF(I145="",0,1)</x:f>
        <x:v>1</x:v>
      </x:c>
      <x:c r="W145" s="1" t="n">
        <x:f>IF(I145&gt;=4,1,0)</x:f>
        <x:v>1</x:v>
      </x:c>
      <x:c r="X145" s="1" t="n">
        <x:f>1-O145</x:f>
        <x:v>1</x:v>
      </x:c>
      <x:c r="Y145" s="1" t="n">
        <x:f>IF(AND(O145=1,L145&gt;168),1,0)</x:f>
        <x:v>0</x:v>
      </x:c>
    </x:row>
    <x:row r="146">
      <x:c r="A146" s="1" t="str">
        <x:v>T00141</x:v>
      </x:c>
      <x:c r="B146" s="9" t="n">
        <x:v>45704.67361111111</x:v>
      </x:c>
      <x:c r="C146" s="9" t="n">
        <x:v>45704.677777777775</x:v>
      </x:c>
      <x:c r="D146" s="9" t="n">
        <x:v>45705.45527777778</x:v>
      </x:c>
      <x:c r="E146" s="1" t="str">
        <x:v>Urgent</x:v>
      </x:c>
      <x:c r="F146" s="1" t="str">
        <x:v>Web chat</x:v>
      </x:c>
      <x:c r="G146" s="1" t="str">
        <x:v>Delivery</x:v>
      </x:c>
      <x:c r="H146" s="1" t="n">
        <x:v>0</x:v>
      </x:c>
      <x:c r="I146" s="1"/>
      <x:c r="J146" s="1" t="n">
        <x:f>IF(E146="","",VLOOKUP(E146,'Guide'!$A$7:$C$10,2,FALSE))</x:f>
        <x:v>1</x:v>
      </x:c>
      <x:c r="K146" s="1" t="n">
        <x:f>IF(E146="","",VLOOKUP(E146,'Guide'!$A$7:$C$10,3,FALSE))</x:f>
        <x:v>8</x:v>
      </x:c>
      <x:c r="L146" s="10" t="n">
        <x:f>('Guide'!$B$4-B146)*24</x:f>
        <x:v>3223.833333333372</x:v>
      </x:c>
      <x:c r="M146" s="10" t="n">
        <x:f>IF(C146="","",ROUND((C146-B146)*24,6))</x:f>
        <x:v>0.1</x:v>
      </x:c>
      <x:c r="N146" s="10" t="n">
        <x:f>IF(D146="","",ROUND((D146-B146)*24,6))</x:f>
        <x:v>18.76</x:v>
      </x:c>
      <x:c r="O146" s="1" t="n">
        <x:f>IF(D146="",1,0)</x:f>
        <x:v>0</x:v>
      </x:c>
      <x:c r="P146" s="1" t="n">
        <x:f>IF(E146="",0,IF(OR(C146&lt;&gt;"",L146&gt;=J146),1,0))</x:f>
        <x:v>1</x:v>
      </x:c>
      <x:c r="Q146" s="1" t="n">
        <x:f>IF(AND(E146&lt;&gt;"",C146&lt;&gt;"",M146&lt;=J146),1,0)</x:f>
        <x:v>1</x:v>
      </x:c>
      <x:c r="R146" s="1" t="n">
        <x:f>P146-Q146</x:f>
        <x:v>0</x:v>
      </x:c>
      <x:c r="S146" s="1" t="n">
        <x:f>IF(E146="",0,IF(OR(D146&lt;&gt;"",L146&gt;=K146),1,0))</x:f>
        <x:v>1</x:v>
      </x:c>
      <x:c r="T146" s="1" t="n">
        <x:f>IF(AND(E146&lt;&gt;"",D146&lt;&gt;"",N146&lt;=K146),1,0)</x:f>
        <x:v>0</x:v>
      </x:c>
      <x:c r="U146" s="1" t="n">
        <x:f>S146-T146</x:f>
        <x:v>1</x:v>
      </x:c>
      <x:c r="V146" s="1" t="n">
        <x:f>IF(I146="",0,1)</x:f>
        <x:v>0</x:v>
      </x:c>
      <x:c r="W146" s="1" t="n">
        <x:f>IF(I146&gt;=4,1,0)</x:f>
        <x:v>0</x:v>
      </x:c>
      <x:c r="X146" s="1" t="n">
        <x:f>1-O146</x:f>
        <x:v>1</x:v>
      </x:c>
      <x:c r="Y146" s="1" t="n">
        <x:f>IF(AND(O146=1,L146&gt;168),1,0)</x:f>
        <x:v>0</x:v>
      </x:c>
    </x:row>
    <x:row r="147">
      <x:c r="A147" s="1" t="str">
        <x:v>T00142</x:v>
      </x:c>
      <x:c r="B147" s="9" t="n">
        <x:v>45821.45625</x:v>
      </x:c>
      <x:c r="C147" s="9" t="n">
        <x:v>45821.46375</x:v>
      </x:c>
      <x:c r="D147" s="9" t="n">
        <x:v>45821.70291666667</x:v>
      </x:c>
      <x:c r="E147" s="1" t="str">
        <x:v>Urgent</x:v>
      </x:c>
      <x:c r="F147" s="1" t="str">
        <x:v>Web chat</x:v>
      </x:c>
      <x:c r="G147" s="1" t="str">
        <x:v>Account access</x:v>
      </x:c>
      <x:c r="H147" s="1" t="n">
        <x:v>1</x:v>
      </x:c>
      <x:c r="I147" s="1" t="n">
        <x:v>5</x:v>
      </x:c>
      <x:c r="J147" s="1" t="n">
        <x:f>IF(E147="","",VLOOKUP(E147,'Guide'!$A$7:$C$10,2,FALSE))</x:f>
        <x:v>1</x:v>
      </x:c>
      <x:c r="K147" s="1" t="n">
        <x:f>IF(E147="","",VLOOKUP(E147,'Guide'!$A$7:$C$10,3,FALSE))</x:f>
        <x:v>8</x:v>
      </x:c>
      <x:c r="L147" s="10" t="n">
        <x:f>('Guide'!$B$4-B147)*24</x:f>
        <x:v>421.04999999993015</x:v>
      </x:c>
      <x:c r="M147" s="10" t="n">
        <x:f>IF(C147="","",ROUND((C147-B147)*24,6))</x:f>
        <x:v>0.18</x:v>
      </x:c>
      <x:c r="N147" s="10" t="n">
        <x:f>IF(D147="","",ROUND((D147-B147)*24,6))</x:f>
        <x:v>5.92</x:v>
      </x:c>
      <x:c r="O147" s="1" t="n">
        <x:f>IF(D147="",1,0)</x:f>
        <x:v>0</x:v>
      </x:c>
      <x:c r="P147" s="1" t="n">
        <x:f>IF(E147="",0,IF(OR(C147&lt;&gt;"",L147&gt;=J147),1,0))</x:f>
        <x:v>1</x:v>
      </x:c>
      <x:c r="Q147" s="1" t="n">
        <x:f>IF(AND(E147&lt;&gt;"",C147&lt;&gt;"",M147&lt;=J147),1,0)</x:f>
        <x:v>1</x:v>
      </x:c>
      <x:c r="R147" s="1" t="n">
        <x:f>P147-Q147</x:f>
        <x:v>0</x:v>
      </x:c>
      <x:c r="S147" s="1" t="n">
        <x:f>IF(E147="",0,IF(OR(D147&lt;&gt;"",L147&gt;=K147),1,0))</x:f>
        <x:v>1</x:v>
      </x:c>
      <x:c r="T147" s="1" t="n">
        <x:f>IF(AND(E147&lt;&gt;"",D147&lt;&gt;"",N147&lt;=K147),1,0)</x:f>
        <x:v>1</x:v>
      </x:c>
      <x:c r="U147" s="1" t="n">
        <x:f>S147-T147</x:f>
        <x:v>0</x:v>
      </x:c>
      <x:c r="V147" s="1" t="n">
        <x:f>IF(I147="",0,1)</x:f>
        <x:v>1</x:v>
      </x:c>
      <x:c r="W147" s="1" t="n">
        <x:f>IF(I147&gt;=4,1,0)</x:f>
        <x:v>1</x:v>
      </x:c>
      <x:c r="X147" s="1" t="n">
        <x:f>1-O147</x:f>
        <x:v>1</x:v>
      </x:c>
      <x:c r="Y147" s="1" t="n">
        <x:f>IF(AND(O147=1,L147&gt;168),1,0)</x:f>
        <x:v>0</x:v>
      </x:c>
    </x:row>
    <x:row r="148">
      <x:c r="A148" s="1" t="str">
        <x:v>T00143</x:v>
      </x:c>
      <x:c r="B148" s="9" t="n">
        <x:v>45821.254166666666</x:v>
      </x:c>
      <x:c r="C148" s="9" t="n">
        <x:v>45821.58875</x:v>
      </x:c>
      <x:c r="D148" s="9" t="n">
        <x:v>45826.835</x:v>
      </x:c>
      <x:c r="E148" s="1" t="str">
        <x:v>Low</x:v>
      </x:c>
      <x:c r="F148" s="1" t="str">
        <x:v>Email</x:v>
      </x:c>
      <x:c r="G148" s="1" t="str">
        <x:v>Delivery</x:v>
      </x:c>
      <x:c r="H148" s="1" t="n">
        <x:v>1</x:v>
      </x:c>
      <x:c r="I148" s="1" t="n">
        <x:v>4</x:v>
      </x:c>
      <x:c r="J148" s="1" t="n">
        <x:f>IF(E148="","",VLOOKUP(E148,'Guide'!$A$7:$C$10,2,FALSE))</x:f>
        <x:v>24</x:v>
      </x:c>
      <x:c r="K148" s="1" t="n">
        <x:f>IF(E148="","",VLOOKUP(E148,'Guide'!$A$7:$C$10,3,FALSE))</x:f>
        <x:v>120</x:v>
      </x:c>
      <x:c r="L148" s="10" t="n">
        <x:f>('Guide'!$B$4-B148)*24</x:f>
        <x:v>425.9000000000233</x:v>
      </x:c>
      <x:c r="M148" s="10" t="n">
        <x:f>IF(C148="","",ROUND((C148-B148)*24,6))</x:f>
        <x:v>8.03</x:v>
      </x:c>
      <x:c r="N148" s="10" t="n">
        <x:f>IF(D148="","",ROUND((D148-B148)*24,6))</x:f>
        <x:v>133.94</x:v>
      </x:c>
      <x:c r="O148" s="1" t="n">
        <x:f>IF(D148="",1,0)</x:f>
        <x:v>0</x:v>
      </x:c>
      <x:c r="P148" s="1" t="n">
        <x:f>IF(E148="",0,IF(OR(C148&lt;&gt;"",L148&gt;=J148),1,0))</x:f>
        <x:v>1</x:v>
      </x:c>
      <x:c r="Q148" s="1" t="n">
        <x:f>IF(AND(E148&lt;&gt;"",C148&lt;&gt;"",M148&lt;=J148),1,0)</x:f>
        <x:v>1</x:v>
      </x:c>
      <x:c r="R148" s="1" t="n">
        <x:f>P148-Q148</x:f>
        <x:v>0</x:v>
      </x:c>
      <x:c r="S148" s="1" t="n">
        <x:f>IF(E148="",0,IF(OR(D148&lt;&gt;"",L148&gt;=K148),1,0))</x:f>
        <x:v>1</x:v>
      </x:c>
      <x:c r="T148" s="1" t="n">
        <x:f>IF(AND(E148&lt;&gt;"",D148&lt;&gt;"",N148&lt;=K148),1,0)</x:f>
        <x:v>0</x:v>
      </x:c>
      <x:c r="U148" s="1" t="n">
        <x:f>S148-T148</x:f>
        <x:v>1</x:v>
      </x:c>
      <x:c r="V148" s="1" t="n">
        <x:f>IF(I148="",0,1)</x:f>
        <x:v>1</x:v>
      </x:c>
      <x:c r="W148" s="1" t="n">
        <x:f>IF(I148&gt;=4,1,0)</x:f>
        <x:v>1</x:v>
      </x:c>
      <x:c r="X148" s="1" t="n">
        <x:f>1-O148</x:f>
        <x:v>1</x:v>
      </x:c>
      <x:c r="Y148" s="1" t="n">
        <x:f>IF(AND(O148=1,L148&gt;168),1,0)</x:f>
        <x:v>0</x:v>
      </x:c>
    </x:row>
    <x:row r="149">
      <x:c r="A149" s="1" t="str">
        <x:v>T00144</x:v>
      </x:c>
      <x:c r="B149" s="9" t="n">
        <x:v>45746.90138888889</x:v>
      </x:c>
      <x:c r="C149" s="9" t="n">
        <x:v>45746.938055555554</x:v>
      </x:c>
      <x:c r="D149" s="9" t="n">
        <x:v>45747.25763888889</x:v>
      </x:c>
      <x:c r="E149" s="1" t="str">
        <x:v>Urgent</x:v>
      </x:c>
      <x:c r="F149" s="1" t="str">
        <x:v>Email</x:v>
      </x:c>
      <x:c r="G149" s="1" t="str">
        <x:v>Refund</x:v>
      </x:c>
      <x:c r="H149" s="1" t="n">
        <x:v>0</x:v>
      </x:c>
      <x:c r="I149" s="1" t="n">
        <x:v>3</x:v>
      </x:c>
      <x:c r="J149" s="1" t="n">
        <x:f>IF(E149="","",VLOOKUP(E149,'Guide'!$A$7:$C$10,2,FALSE))</x:f>
        <x:v>1</x:v>
      </x:c>
      <x:c r="K149" s="1" t="n">
        <x:f>IF(E149="","",VLOOKUP(E149,'Guide'!$A$7:$C$10,3,FALSE))</x:f>
        <x:v>8</x:v>
      </x:c>
      <x:c r="L149" s="10" t="n">
        <x:f>('Guide'!$B$4-B149)*24</x:f>
        <x:v>2210.3666666666977</x:v>
      </x:c>
      <x:c r="M149" s="10" t="n">
        <x:f>IF(C149="","",ROUND((C149-B149)*24,6))</x:f>
        <x:v>0.88</x:v>
      </x:c>
      <x:c r="N149" s="10" t="n">
        <x:f>IF(D149="","",ROUND((D149-B149)*24,6))</x:f>
        <x:v>8.55</x:v>
      </x:c>
      <x:c r="O149" s="1" t="n">
        <x:f>IF(D149="",1,0)</x:f>
        <x:v>0</x:v>
      </x:c>
      <x:c r="P149" s="1" t="n">
        <x:f>IF(E149="",0,IF(OR(C149&lt;&gt;"",L149&gt;=J149),1,0))</x:f>
        <x:v>1</x:v>
      </x:c>
      <x:c r="Q149" s="1" t="n">
        <x:f>IF(AND(E149&lt;&gt;"",C149&lt;&gt;"",M149&lt;=J149),1,0)</x:f>
        <x:v>1</x:v>
      </x:c>
      <x:c r="R149" s="1" t="n">
        <x:f>P149-Q149</x:f>
        <x:v>0</x:v>
      </x:c>
      <x:c r="S149" s="1" t="n">
        <x:f>IF(E149="",0,IF(OR(D149&lt;&gt;"",L149&gt;=K149),1,0))</x:f>
        <x:v>1</x:v>
      </x:c>
      <x:c r="T149" s="1" t="n">
        <x:f>IF(AND(E149&lt;&gt;"",D149&lt;&gt;"",N149&lt;=K149),1,0)</x:f>
        <x:v>0</x:v>
      </x:c>
      <x:c r="U149" s="1" t="n">
        <x:f>S149-T149</x:f>
        <x:v>1</x:v>
      </x:c>
      <x:c r="V149" s="1" t="n">
        <x:f>IF(I149="",0,1)</x:f>
        <x:v>1</x:v>
      </x:c>
      <x:c r="W149" s="1" t="n">
        <x:f>IF(I149&gt;=4,1,0)</x:f>
        <x:v>0</x:v>
      </x:c>
      <x:c r="X149" s="1" t="n">
        <x:f>1-O149</x:f>
        <x:v>1</x:v>
      </x:c>
      <x:c r="Y149" s="1" t="n">
        <x:f>IF(AND(O149=1,L149&gt;168),1,0)</x:f>
        <x:v>0</x:v>
      </x:c>
    </x:row>
    <x:row r="150">
      <x:c r="A150" s="1" t="str">
        <x:v>T00145</x:v>
      </x:c>
      <x:c r="B150" s="9" t="n">
        <x:v>45753.4875</x:v>
      </x:c>
      <x:c r="C150" s="9" t="n">
        <x:v>45753.56875</x:v>
      </x:c>
      <x:c r="D150" s="9" t="n">
        <x:v>45766.870416666665</x:v>
      </x:c>
      <x:c r="E150" s="1" t="str">
        <x:v>Normal</x:v>
      </x:c>
      <x:c r="F150" s="1" t="str">
        <x:v>WhatsApp</x:v>
      </x:c>
      <x:c r="G150" s="1" t="str">
        <x:v>Refund</x:v>
      </x:c>
      <x:c r="H150" s="1" t="n">
        <x:v>0</x:v>
      </x:c>
      <x:c r="I150" s="1" t="n">
        <x:v>1</x:v>
      </x:c>
      <x:c r="J150" s="1" t="n">
        <x:f>IF(E150="","",VLOOKUP(E150,'Guide'!$A$7:$C$10,2,FALSE))</x:f>
        <x:v>12</x:v>
      </x:c>
      <x:c r="K150" s="1" t="n">
        <x:f>IF(E150="","",VLOOKUP(E150,'Guide'!$A$7:$C$10,3,FALSE))</x:f>
        <x:v>72</x:v>
      </x:c>
      <x:c r="L150" s="10" t="n">
        <x:f>('Guide'!$B$4-B150)*24</x:f>
        <x:v>2052.29999999993</x:v>
      </x:c>
      <x:c r="M150" s="10" t="n">
        <x:f>IF(C150="","",ROUND((C150-B150)*24,6))</x:f>
        <x:v>1.95</x:v>
      </x:c>
      <x:c r="N150" s="10" t="n">
        <x:f>IF(D150="","",ROUND((D150-B150)*24,6))</x:f>
        <x:v>321.19</x:v>
      </x:c>
      <x:c r="O150" s="1" t="n">
        <x:f>IF(D150="",1,0)</x:f>
        <x:v>0</x:v>
      </x:c>
      <x:c r="P150" s="1" t="n">
        <x:f>IF(E150="",0,IF(OR(C150&lt;&gt;"",L150&gt;=J150),1,0))</x:f>
        <x:v>1</x:v>
      </x:c>
      <x:c r="Q150" s="1" t="n">
        <x:f>IF(AND(E150&lt;&gt;"",C150&lt;&gt;"",M150&lt;=J150),1,0)</x:f>
        <x:v>1</x:v>
      </x:c>
      <x:c r="R150" s="1" t="n">
        <x:f>P150-Q150</x:f>
        <x:v>0</x:v>
      </x:c>
      <x:c r="S150" s="1" t="n">
        <x:f>IF(E150="",0,IF(OR(D150&lt;&gt;"",L150&gt;=K150),1,0))</x:f>
        <x:v>1</x:v>
      </x:c>
      <x:c r="T150" s="1" t="n">
        <x:f>IF(AND(E150&lt;&gt;"",D150&lt;&gt;"",N150&lt;=K150),1,0)</x:f>
        <x:v>0</x:v>
      </x:c>
      <x:c r="U150" s="1" t="n">
        <x:f>S150-T150</x:f>
        <x:v>1</x:v>
      </x:c>
      <x:c r="V150" s="1" t="n">
        <x:f>IF(I150="",0,1)</x:f>
        <x:v>1</x:v>
      </x:c>
      <x:c r="W150" s="1" t="n">
        <x:f>IF(I150&gt;=4,1,0)</x:f>
        <x:v>0</x:v>
      </x:c>
      <x:c r="X150" s="1" t="n">
        <x:f>1-O150</x:f>
        <x:v>1</x:v>
      </x:c>
      <x:c r="Y150" s="1" t="n">
        <x:f>IF(AND(O150=1,L150&gt;168),1,0)</x:f>
        <x:v>0</x:v>
      </x:c>
    </x:row>
    <x:row r="151">
      <x:c r="A151" s="1" t="str">
        <x:v>T00146</x:v>
      </x:c>
      <x:c r="B151" s="9" t="n">
        <x:v>45754.30902777778</x:v>
      </x:c>
      <x:c r="C151" s="9" t="n">
        <x:v>45754.86361111111</x:v>
      </x:c>
      <x:c r="D151" s="9" t="n">
        <x:v>45757.55527777778</x:v>
      </x:c>
      <x:c r="E151" s="1" t="str">
        <x:v>Normal</x:v>
      </x:c>
      <x:c r="F151" s="1" t="str">
        <x:v>Email</x:v>
      </x:c>
      <x:c r="G151" s="1" t="str">
        <x:v>Billing</x:v>
      </x:c>
      <x:c r="H151" s="1" t="n">
        <x:v>0</x:v>
      </x:c>
      <x:c r="I151" s="1"/>
      <x:c r="J151" s="1" t="n">
        <x:f>IF(E151="","",VLOOKUP(E151,'Guide'!$A$7:$C$10,2,FALSE))</x:f>
        <x:v>12</x:v>
      </x:c>
      <x:c r="K151" s="1" t="n">
        <x:f>IF(E151="","",VLOOKUP(E151,'Guide'!$A$7:$C$10,3,FALSE))</x:f>
        <x:v>72</x:v>
      </x:c>
      <x:c r="L151" s="10" t="n">
        <x:f>('Guide'!$B$4-B151)*24</x:f>
        <x:v>2032.5833333332557</x:v>
      </x:c>
      <x:c r="M151" s="10" t="n">
        <x:f>IF(C151="","",ROUND((C151-B151)*24,6))</x:f>
        <x:v>13.31</x:v>
      </x:c>
      <x:c r="N151" s="10" t="n">
        <x:f>IF(D151="","",ROUND((D151-B151)*24,6))</x:f>
        <x:v>77.91</x:v>
      </x:c>
      <x:c r="O151" s="1" t="n">
        <x:f>IF(D151="",1,0)</x:f>
        <x:v>0</x:v>
      </x:c>
      <x:c r="P151" s="1" t="n">
        <x:f>IF(E151="",0,IF(OR(C151&lt;&gt;"",L151&gt;=J151),1,0))</x:f>
        <x:v>1</x:v>
      </x:c>
      <x:c r="Q151" s="1" t="n">
        <x:f>IF(AND(E151&lt;&gt;"",C151&lt;&gt;"",M151&lt;=J151),1,0)</x:f>
        <x:v>0</x:v>
      </x:c>
      <x:c r="R151" s="1" t="n">
        <x:f>P151-Q151</x:f>
        <x:v>1</x:v>
      </x:c>
      <x:c r="S151" s="1" t="n">
        <x:f>IF(E151="",0,IF(OR(D151&lt;&gt;"",L151&gt;=K151),1,0))</x:f>
        <x:v>1</x:v>
      </x:c>
      <x:c r="T151" s="1" t="n">
        <x:f>IF(AND(E151&lt;&gt;"",D151&lt;&gt;"",N151&lt;=K151),1,0)</x:f>
        <x:v>0</x:v>
      </x:c>
      <x:c r="U151" s="1" t="n">
        <x:f>S151-T151</x:f>
        <x:v>1</x:v>
      </x:c>
      <x:c r="V151" s="1" t="n">
        <x:f>IF(I151="",0,1)</x:f>
        <x:v>0</x:v>
      </x:c>
      <x:c r="W151" s="1" t="n">
        <x:f>IF(I151&gt;=4,1,0)</x:f>
        <x:v>0</x:v>
      </x:c>
      <x:c r="X151" s="1" t="n">
        <x:f>1-O151</x:f>
        <x:v>1</x:v>
      </x:c>
      <x:c r="Y151" s="1" t="n">
        <x:f>IF(AND(O151=1,L151&gt;168),1,0)</x:f>
        <x:v>0</x:v>
      </x:c>
    </x:row>
    <x:row r="152">
      <x:c r="A152" s="1" t="str">
        <x:v>T00147</x:v>
      </x:c>
      <x:c r="B152" s="9" t="n">
        <x:v>45765.06180555555</x:v>
      </x:c>
      <x:c r="C152" s="9" t="n">
        <x:v>45765.13847222222</x:v>
      </x:c>
      <x:c r="D152" s="9" t="n">
        <x:v>45765.43680555555</x:v>
      </x:c>
      <x:c r="E152" s="1" t="str">
        <x:v>Urgent</x:v>
      </x:c>
      <x:c r="F152" s="1" t="str">
        <x:v>Email</x:v>
      </x:c>
      <x:c r="G152" s="1" t="str">
        <x:v>Refund</x:v>
      </x:c>
      <x:c r="H152" s="1" t="n">
        <x:v>0</x:v>
      </x:c>
      <x:c r="I152" s="1" t="n">
        <x:v>1</x:v>
      </x:c>
      <x:c r="J152" s="1" t="n">
        <x:f>IF(E152="","",VLOOKUP(E152,'Guide'!$A$7:$C$10,2,FALSE))</x:f>
        <x:v>1</x:v>
      </x:c>
      <x:c r="K152" s="1" t="n">
        <x:f>IF(E152="","",VLOOKUP(E152,'Guide'!$A$7:$C$10,3,FALSE))</x:f>
        <x:v>8</x:v>
      </x:c>
      <x:c r="L152" s="10" t="n">
        <x:f>('Guide'!$B$4-B152)*24</x:f>
        <x:v>1774.516666666721</x:v>
      </x:c>
      <x:c r="M152" s="10" t="n">
        <x:f>IF(C152="","",ROUND((C152-B152)*24,6))</x:f>
        <x:v>1.84</x:v>
      </x:c>
      <x:c r="N152" s="10" t="n">
        <x:f>IF(D152="","",ROUND((D152-B152)*24,6))</x:f>
        <x:v>9</x:v>
      </x:c>
      <x:c r="O152" s="1" t="n">
        <x:f>IF(D152="",1,0)</x:f>
        <x:v>0</x:v>
      </x:c>
      <x:c r="P152" s="1" t="n">
        <x:f>IF(E152="",0,IF(OR(C152&lt;&gt;"",L152&gt;=J152),1,0))</x:f>
        <x:v>1</x:v>
      </x:c>
      <x:c r="Q152" s="1" t="n">
        <x:f>IF(AND(E152&lt;&gt;"",C152&lt;&gt;"",M152&lt;=J152),1,0)</x:f>
        <x:v>0</x:v>
      </x:c>
      <x:c r="R152" s="1" t="n">
        <x:f>P152-Q152</x:f>
        <x:v>1</x:v>
      </x:c>
      <x:c r="S152" s="1" t="n">
        <x:f>IF(E152="",0,IF(OR(D152&lt;&gt;"",L152&gt;=K152),1,0))</x:f>
        <x:v>1</x:v>
      </x:c>
      <x:c r="T152" s="1" t="n">
        <x:f>IF(AND(E152&lt;&gt;"",D152&lt;&gt;"",N152&lt;=K152),1,0)</x:f>
        <x:v>0</x:v>
      </x:c>
      <x:c r="U152" s="1" t="n">
        <x:f>S152-T152</x:f>
        <x:v>1</x:v>
      </x:c>
      <x:c r="V152" s="1" t="n">
        <x:f>IF(I152="",0,1)</x:f>
        <x:v>1</x:v>
      </x:c>
      <x:c r="W152" s="1" t="n">
        <x:f>IF(I152&gt;=4,1,0)</x:f>
        <x:v>0</x:v>
      </x:c>
      <x:c r="X152" s="1" t="n">
        <x:f>1-O152</x:f>
        <x:v>1</x:v>
      </x:c>
      <x:c r="Y152" s="1" t="n">
        <x:f>IF(AND(O152=1,L152&gt;168),1,0)</x:f>
        <x:v>0</x:v>
      </x:c>
    </x:row>
    <x:row r="153">
      <x:c r="A153" s="1" t="str">
        <x:v>T00148</x:v>
      </x:c>
      <x:c r="B153" s="9" t="n">
        <x:v>45729.373611111114</x:v>
      </x:c>
      <x:c r="C153" s="9" t="n">
        <x:v>45729.685277777775</x:v>
      </x:c>
      <x:c r="D153" s="9" t="n">
        <x:v>45732.66236111111</x:v>
      </x:c>
      <x:c r="E153" s="1" t="str">
        <x:v>High</x:v>
      </x:c>
      <x:c r="F153" s="1" t="str">
        <x:v>Email</x:v>
      </x:c>
      <x:c r="G153" s="1" t="str">
        <x:v>Delivery</x:v>
      </x:c>
      <x:c r="H153" s="1" t="n">
        <x:v>0</x:v>
      </x:c>
      <x:c r="I153" s="1"/>
      <x:c r="J153" s="1" t="n">
        <x:f>IF(E153="","",VLOOKUP(E153,'Guide'!$A$7:$C$10,2,FALSE))</x:f>
        <x:v>4</x:v>
      </x:c>
      <x:c r="K153" s="1" t="n">
        <x:f>IF(E153="","",VLOOKUP(E153,'Guide'!$A$7:$C$10,3,FALSE))</x:f>
        <x:v>24</x:v>
      </x:c>
      <x:c r="L153" s="10" t="n">
        <x:f>('Guide'!$B$4-B153)*24</x:f>
        <x:v>2631.0333333332674</x:v>
      </x:c>
      <x:c r="M153" s="10" t="n">
        <x:f>IF(C153="","",ROUND((C153-B153)*24,6))</x:f>
        <x:v>7.48</x:v>
      </x:c>
      <x:c r="N153" s="10" t="n">
        <x:f>IF(D153="","",ROUND((D153-B153)*24,6))</x:f>
        <x:v>78.93</x:v>
      </x:c>
      <x:c r="O153" s="1" t="n">
        <x:f>IF(D153="",1,0)</x:f>
        <x:v>0</x:v>
      </x:c>
      <x:c r="P153" s="1" t="n">
        <x:f>IF(E153="",0,IF(OR(C153&lt;&gt;"",L153&gt;=J153),1,0))</x:f>
        <x:v>1</x:v>
      </x:c>
      <x:c r="Q153" s="1" t="n">
        <x:f>IF(AND(E153&lt;&gt;"",C153&lt;&gt;"",M153&lt;=J153),1,0)</x:f>
        <x:v>0</x:v>
      </x:c>
      <x:c r="R153" s="1" t="n">
        <x:f>P153-Q153</x:f>
        <x:v>1</x:v>
      </x:c>
      <x:c r="S153" s="1" t="n">
        <x:f>IF(E153="",0,IF(OR(D153&lt;&gt;"",L153&gt;=K153),1,0))</x:f>
        <x:v>1</x:v>
      </x:c>
      <x:c r="T153" s="1" t="n">
        <x:f>IF(AND(E153&lt;&gt;"",D153&lt;&gt;"",N153&lt;=K153),1,0)</x:f>
        <x:v>0</x:v>
      </x:c>
      <x:c r="U153" s="1" t="n">
        <x:f>S153-T153</x:f>
        <x:v>1</x:v>
      </x:c>
      <x:c r="V153" s="1" t="n">
        <x:f>IF(I153="",0,1)</x:f>
        <x:v>0</x:v>
      </x:c>
      <x:c r="W153" s="1" t="n">
        <x:f>IF(I153&gt;=4,1,0)</x:f>
        <x:v>0</x:v>
      </x:c>
      <x:c r="X153" s="1" t="n">
        <x:f>1-O153</x:f>
        <x:v>1</x:v>
      </x:c>
      <x:c r="Y153" s="1" t="n">
        <x:f>IF(AND(O153=1,L153&gt;168),1,0)</x:f>
        <x:v>0</x:v>
      </x:c>
    </x:row>
    <x:row r="154">
      <x:c r="A154" s="1" t="str">
        <x:v>T00149</x:v>
      </x:c>
      <x:c r="B154" s="9" t="n">
        <x:v>45698.94930555556</x:v>
      </x:c>
      <x:c r="C154" s="9" t="n">
        <x:v>45699.367638888885</x:v>
      </x:c>
      <x:c r="D154" s="9" t="n">
        <x:v>45714.59930555556</x:v>
      </x:c>
      <x:c r="E154" s="1" t="str">
        <x:v>Normal</x:v>
      </x:c>
      <x:c r="F154" s="1" t="str">
        <x:v>Email</x:v>
      </x:c>
      <x:c r="G154" s="1" t="str">
        <x:v>Account access</x:v>
      </x:c>
      <x:c r="H154" s="1" t="n">
        <x:v>0</x:v>
      </x:c>
      <x:c r="I154" s="1" t="n">
        <x:v>5</x:v>
      </x:c>
      <x:c r="J154" s="1" t="n">
        <x:f>IF(E154="","",VLOOKUP(E154,'Guide'!$A$7:$C$10,2,FALSE))</x:f>
        <x:v>12</x:v>
      </x:c>
      <x:c r="K154" s="1" t="n">
        <x:f>IF(E154="","",VLOOKUP(E154,'Guide'!$A$7:$C$10,3,FALSE))</x:f>
        <x:v>72</x:v>
      </x:c>
      <x:c r="L154" s="10" t="n">
        <x:f>('Guide'!$B$4-B154)*24</x:f>
        <x:v>3361.216666666616</x:v>
      </x:c>
      <x:c r="M154" s="10" t="n">
        <x:f>IF(C154="","",ROUND((C154-B154)*24,6))</x:f>
        <x:v>10.04</x:v>
      </x:c>
      <x:c r="N154" s="10" t="n">
        <x:f>IF(D154="","",ROUND((D154-B154)*24,6))</x:f>
        <x:v>375.6</x:v>
      </x:c>
      <x:c r="O154" s="1" t="n">
        <x:f>IF(D154="",1,0)</x:f>
        <x:v>0</x:v>
      </x:c>
      <x:c r="P154" s="1" t="n">
        <x:f>IF(E154="",0,IF(OR(C154&lt;&gt;"",L154&gt;=J154),1,0))</x:f>
        <x:v>1</x:v>
      </x:c>
      <x:c r="Q154" s="1" t="n">
        <x:f>IF(AND(E154&lt;&gt;"",C154&lt;&gt;"",M154&lt;=J154),1,0)</x:f>
        <x:v>1</x:v>
      </x:c>
      <x:c r="R154" s="1" t="n">
        <x:f>P154-Q154</x:f>
        <x:v>0</x:v>
      </x:c>
      <x:c r="S154" s="1" t="n">
        <x:f>IF(E154="",0,IF(OR(D154&lt;&gt;"",L154&gt;=K154),1,0))</x:f>
        <x:v>1</x:v>
      </x:c>
      <x:c r="T154" s="1" t="n">
        <x:f>IF(AND(E154&lt;&gt;"",D154&lt;&gt;"",N154&lt;=K154),1,0)</x:f>
        <x:v>0</x:v>
      </x:c>
      <x:c r="U154" s="1" t="n">
        <x:f>S154-T154</x:f>
        <x:v>1</x:v>
      </x:c>
      <x:c r="V154" s="1" t="n">
        <x:f>IF(I154="",0,1)</x:f>
        <x:v>1</x:v>
      </x:c>
      <x:c r="W154" s="1" t="n">
        <x:f>IF(I154&gt;=4,1,0)</x:f>
        <x:v>1</x:v>
      </x:c>
      <x:c r="X154" s="1" t="n">
        <x:f>1-O154</x:f>
        <x:v>1</x:v>
      </x:c>
      <x:c r="Y154" s="1" t="n">
        <x:f>IF(AND(O154=1,L154&gt;168),1,0)</x:f>
        <x:v>0</x:v>
      </x:c>
    </x:row>
    <x:row r="155">
      <x:c r="A155" s="1" t="str">
        <x:v>T00150</x:v>
      </x:c>
      <x:c r="B155" s="9" t="n">
        <x:v>45671.82847222222</x:v>
      </x:c>
      <x:c r="C155" s="9" t="n">
        <x:v>45672.44972222222</x:v>
      </x:c>
      <x:c r="D155" s="9" t="n">
        <x:v>45672.51513888889</x:v>
      </x:c>
      <x:c r="E155" s="1" t="str">
        <x:v>High</x:v>
      </x:c>
      <x:c r="F155" s="1" t="str">
        <x:v>Email</x:v>
      </x:c>
      <x:c r="G155" s="1" t="str">
        <x:v>Account access</x:v>
      </x:c>
      <x:c r="H155" s="1" t="n">
        <x:v>0</x:v>
      </x:c>
      <x:c r="I155" s="1"/>
      <x:c r="J155" s="1" t="n">
        <x:f>IF(E155="","",VLOOKUP(E155,'Guide'!$A$7:$C$10,2,FALSE))</x:f>
        <x:v>4</x:v>
      </x:c>
      <x:c r="K155" s="1" t="n">
        <x:f>IF(E155="","",VLOOKUP(E155,'Guide'!$A$7:$C$10,3,FALSE))</x:f>
        <x:v>24</x:v>
      </x:c>
      <x:c r="L155" s="10" t="n">
        <x:f>('Guide'!$B$4-B155)*24</x:f>
        <x:v>4012.1166666666395</x:v>
      </x:c>
      <x:c r="M155" s="10" t="n">
        <x:f>IF(C155="","",ROUND((C155-B155)*24,6))</x:f>
        <x:v>14.91</x:v>
      </x:c>
      <x:c r="N155" s="10" t="n">
        <x:f>IF(D155="","",ROUND((D155-B155)*24,6))</x:f>
        <x:v>16.48</x:v>
      </x:c>
      <x:c r="O155" s="1" t="n">
        <x:f>IF(D155="",1,0)</x:f>
        <x:v>0</x:v>
      </x:c>
      <x:c r="P155" s="1" t="n">
        <x:f>IF(E155="",0,IF(OR(C155&lt;&gt;"",L155&gt;=J155),1,0))</x:f>
        <x:v>1</x:v>
      </x:c>
      <x:c r="Q155" s="1" t="n">
        <x:f>IF(AND(E155&lt;&gt;"",C155&lt;&gt;"",M155&lt;=J155),1,0)</x:f>
        <x:v>0</x:v>
      </x:c>
      <x:c r="R155" s="1" t="n">
        <x:f>P155-Q155</x:f>
        <x:v>1</x:v>
      </x:c>
      <x:c r="S155" s="1" t="n">
        <x:f>IF(E155="",0,IF(OR(D155&lt;&gt;"",L155&gt;=K155),1,0))</x:f>
        <x:v>1</x:v>
      </x:c>
      <x:c r="T155" s="1" t="n">
        <x:f>IF(AND(E155&lt;&gt;"",D155&lt;&gt;"",N155&lt;=K155),1,0)</x:f>
        <x:v>1</x:v>
      </x:c>
      <x:c r="U155" s="1" t="n">
        <x:f>S155-T155</x:f>
        <x:v>0</x:v>
      </x:c>
      <x:c r="V155" s="1" t="n">
        <x:f>IF(I155="",0,1)</x:f>
        <x:v>0</x:v>
      </x:c>
      <x:c r="W155" s="1" t="n">
        <x:f>IF(I155&gt;=4,1,0)</x:f>
        <x:v>0</x:v>
      </x:c>
      <x:c r="X155" s="1" t="n">
        <x:f>1-O155</x:f>
        <x:v>1</x:v>
      </x:c>
      <x:c r="Y155" s="1" t="n">
        <x:f>IF(AND(O155=1,L155&gt;168),1,0)</x:f>
        <x:v>0</x:v>
      </x:c>
    </x:row>
    <x:row r="156">
      <x:c r="A156" s="1" t="str">
        <x:v>T00151</x:v>
      </x:c>
      <x:c r="B156" s="9" t="n">
        <x:v>45767.54027777778</x:v>
      </x:c>
      <x:c r="C156" s="9" t="n">
        <x:v>45767.849027777775</x:v>
      </x:c>
      <x:c r="D156" s="9" t="n">
        <x:v>45768.13694444444</x:v>
      </x:c>
      <x:c r="E156" s="1" t="str">
        <x:v>High</x:v>
      </x:c>
      <x:c r="F156" s="1" t="str">
        <x:v>WhatsApp</x:v>
      </x:c>
      <x:c r="G156" s="1" t="str">
        <x:v>Delivery</x:v>
      </x:c>
      <x:c r="H156" s="1" t="n">
        <x:v>0</x:v>
      </x:c>
      <x:c r="I156" s="1" t="n">
        <x:v>5</x:v>
      </x:c>
      <x:c r="J156" s="1" t="n">
        <x:f>IF(E156="","",VLOOKUP(E156,'Guide'!$A$7:$C$10,2,FALSE))</x:f>
        <x:v>4</x:v>
      </x:c>
      <x:c r="K156" s="1" t="n">
        <x:f>IF(E156="","",VLOOKUP(E156,'Guide'!$A$7:$C$10,3,FALSE))</x:f>
        <x:v>24</x:v>
      </x:c>
      <x:c r="L156" s="10" t="n">
        <x:f>('Guide'!$B$4-B156)*24</x:f>
        <x:v>1715.0333333333256</x:v>
      </x:c>
      <x:c r="M156" s="10" t="n">
        <x:f>IF(C156="","",ROUND((C156-B156)*24,6))</x:f>
        <x:v>7.41</x:v>
      </x:c>
      <x:c r="N156" s="10" t="n">
        <x:f>IF(D156="","",ROUND((D156-B156)*24,6))</x:f>
        <x:v>14.32</x:v>
      </x:c>
      <x:c r="O156" s="1" t="n">
        <x:f>IF(D156="",1,0)</x:f>
        <x:v>0</x:v>
      </x:c>
      <x:c r="P156" s="1" t="n">
        <x:f>IF(E156="",0,IF(OR(C156&lt;&gt;"",L156&gt;=J156),1,0))</x:f>
        <x:v>1</x:v>
      </x:c>
      <x:c r="Q156" s="1" t="n">
        <x:f>IF(AND(E156&lt;&gt;"",C156&lt;&gt;"",M156&lt;=J156),1,0)</x:f>
        <x:v>0</x:v>
      </x:c>
      <x:c r="R156" s="1" t="n">
        <x:f>P156-Q156</x:f>
        <x:v>1</x:v>
      </x:c>
      <x:c r="S156" s="1" t="n">
        <x:f>IF(E156="",0,IF(OR(D156&lt;&gt;"",L156&gt;=K156),1,0))</x:f>
        <x:v>1</x:v>
      </x:c>
      <x:c r="T156" s="1" t="n">
        <x:f>IF(AND(E156&lt;&gt;"",D156&lt;&gt;"",N156&lt;=K156),1,0)</x:f>
        <x:v>1</x:v>
      </x:c>
      <x:c r="U156" s="1" t="n">
        <x:f>S156-T156</x:f>
        <x:v>0</x:v>
      </x:c>
      <x:c r="V156" s="1" t="n">
        <x:f>IF(I156="",0,1)</x:f>
        <x:v>1</x:v>
      </x:c>
      <x:c r="W156" s="1" t="n">
        <x:f>IF(I156&gt;=4,1,0)</x:f>
        <x:v>1</x:v>
      </x:c>
      <x:c r="X156" s="1" t="n">
        <x:f>1-O156</x:f>
        <x:v>1</x:v>
      </x:c>
      <x:c r="Y156" s="1" t="n">
        <x:f>IF(AND(O156=1,L156&gt;168),1,0)</x:f>
        <x:v>0</x:v>
      </x:c>
    </x:row>
    <x:row r="157">
      <x:c r="A157" s="1" t="str">
        <x:v>T00152</x:v>
      </x:c>
      <x:c r="B157" s="9" t="n">
        <x:v>45799.64513888889</x:v>
      </x:c>
      <x:c r="C157" s="9" t="n">
        <x:v>45800.117638888885</x:v>
      </x:c>
      <x:c r="D157" s="9" t="n">
        <x:v>45800.53013888889</x:v>
      </x:c>
      <x:c r="E157" s="1" t="str">
        <x:v>Normal</x:v>
      </x:c>
      <x:c r="F157" s="1" t="str">
        <x:v>WhatsApp</x:v>
      </x:c>
      <x:c r="G157" s="1" t="str">
        <x:v>Product information</x:v>
      </x:c>
      <x:c r="H157" s="1" t="n">
        <x:v>0</x:v>
      </x:c>
      <x:c r="I157" s="1"/>
      <x:c r="J157" s="1" t="n">
        <x:f>IF(E157="","",VLOOKUP(E157,'Guide'!$A$7:$C$10,2,FALSE))</x:f>
        <x:v>12</x:v>
      </x:c>
      <x:c r="K157" s="1" t="n">
        <x:f>IF(E157="","",VLOOKUP(E157,'Guide'!$A$7:$C$10,3,FALSE))</x:f>
        <x:v>72</x:v>
      </x:c>
      <x:c r="L157" s="10" t="n">
        <x:f>('Guide'!$B$4-B157)*24</x:f>
        <x:v>944.5166666666628</x:v>
      </x:c>
      <x:c r="M157" s="10" t="n">
        <x:f>IF(C157="","",ROUND((C157-B157)*24,6))</x:f>
        <x:v>11.34</x:v>
      </x:c>
      <x:c r="N157" s="10" t="n">
        <x:f>IF(D157="","",ROUND((D157-B157)*24,6))</x:f>
        <x:v>21.24</x:v>
      </x:c>
      <x:c r="O157" s="1" t="n">
        <x:f>IF(D157="",1,0)</x:f>
        <x:v>0</x:v>
      </x:c>
      <x:c r="P157" s="1" t="n">
        <x:f>IF(E157="",0,IF(OR(C157&lt;&gt;"",L157&gt;=J157),1,0))</x:f>
        <x:v>1</x:v>
      </x:c>
      <x:c r="Q157" s="1" t="n">
        <x:f>IF(AND(E157&lt;&gt;"",C157&lt;&gt;"",M157&lt;=J157),1,0)</x:f>
        <x:v>1</x:v>
      </x:c>
      <x:c r="R157" s="1" t="n">
        <x:f>P157-Q157</x:f>
        <x:v>0</x:v>
      </x:c>
      <x:c r="S157" s="1" t="n">
        <x:f>IF(E157="",0,IF(OR(D157&lt;&gt;"",L157&gt;=K157),1,0))</x:f>
        <x:v>1</x:v>
      </x:c>
      <x:c r="T157" s="1" t="n">
        <x:f>IF(AND(E157&lt;&gt;"",D157&lt;&gt;"",N157&lt;=K157),1,0)</x:f>
        <x:v>1</x:v>
      </x:c>
      <x:c r="U157" s="1" t="n">
        <x:f>S157-T157</x:f>
        <x:v>0</x:v>
      </x:c>
      <x:c r="V157" s="1" t="n">
        <x:f>IF(I157="",0,1)</x:f>
        <x:v>0</x:v>
      </x:c>
      <x:c r="W157" s="1" t="n">
        <x:f>IF(I157&gt;=4,1,0)</x:f>
        <x:v>0</x:v>
      </x:c>
      <x:c r="X157" s="1" t="n">
        <x:f>1-O157</x:f>
        <x:v>1</x:v>
      </x:c>
      <x:c r="Y157" s="1" t="n">
        <x:f>IF(AND(O157=1,L157&gt;168),1,0)</x:f>
        <x:v>0</x:v>
      </x:c>
    </x:row>
    <x:row r="158">
      <x:c r="A158" s="1" t="str">
        <x:v>T00153</x:v>
      </x:c>
      <x:c r="B158" s="9" t="n">
        <x:v>45818.6625</x:v>
      </x:c>
      <x:c r="C158" s="9" t="n">
        <x:v>45819.8025</x:v>
      </x:c>
      <x:c r="D158" s="9" t="n">
        <x:v>45820.54708333333</x:v>
      </x:c>
      <x:c r="E158" s="1" t="str">
        <x:v>Normal</x:v>
      </x:c>
      <x:c r="F158" s="1" t="str">
        <x:v>WhatsApp</x:v>
      </x:c>
      <x:c r="G158" s="1" t="str">
        <x:v>Billing</x:v>
      </x:c>
      <x:c r="H158" s="1" t="n">
        <x:v>0</x:v>
      </x:c>
      <x:c r="I158" s="1"/>
      <x:c r="J158" s="1" t="n">
        <x:f>IF(E158="","",VLOOKUP(E158,'Guide'!$A$7:$C$10,2,FALSE))</x:f>
        <x:v>12</x:v>
      </x:c>
      <x:c r="K158" s="1" t="n">
        <x:f>IF(E158="","",VLOOKUP(E158,'Guide'!$A$7:$C$10,3,FALSE))</x:f>
        <x:v>72</x:v>
      </x:c>
      <x:c r="L158" s="10" t="n">
        <x:f>('Guide'!$B$4-B158)*24</x:f>
        <x:v>488.1000000000349</x:v>
      </x:c>
      <x:c r="M158" s="10" t="n">
        <x:f>IF(C158="","",ROUND((C158-B158)*24,6))</x:f>
        <x:v>27.36</x:v>
      </x:c>
      <x:c r="N158" s="10" t="n">
        <x:f>IF(D158="","",ROUND((D158-B158)*24,6))</x:f>
        <x:v>45.23</x:v>
      </x:c>
      <x:c r="O158" s="1" t="n">
        <x:f>IF(D158="",1,0)</x:f>
        <x:v>0</x:v>
      </x:c>
      <x:c r="P158" s="1" t="n">
        <x:f>IF(E158="",0,IF(OR(C158&lt;&gt;"",L158&gt;=J158),1,0))</x:f>
        <x:v>1</x:v>
      </x:c>
      <x:c r="Q158" s="1" t="n">
        <x:f>IF(AND(E158&lt;&gt;"",C158&lt;&gt;"",M158&lt;=J158),1,0)</x:f>
        <x:v>0</x:v>
      </x:c>
      <x:c r="R158" s="1" t="n">
        <x:f>P158-Q158</x:f>
        <x:v>1</x:v>
      </x:c>
      <x:c r="S158" s="1" t="n">
        <x:f>IF(E158="",0,IF(OR(D158&lt;&gt;"",L158&gt;=K158),1,0))</x:f>
        <x:v>1</x:v>
      </x:c>
      <x:c r="T158" s="1" t="n">
        <x:f>IF(AND(E158&lt;&gt;"",D158&lt;&gt;"",N158&lt;=K158),1,0)</x:f>
        <x:v>1</x:v>
      </x:c>
      <x:c r="U158" s="1" t="n">
        <x:f>S158-T158</x:f>
        <x:v>0</x:v>
      </x:c>
      <x:c r="V158" s="1" t="n">
        <x:f>IF(I158="",0,1)</x:f>
        <x:v>0</x:v>
      </x:c>
      <x:c r="W158" s="1" t="n">
        <x:f>IF(I158&gt;=4,1,0)</x:f>
        <x:v>0</x:v>
      </x:c>
      <x:c r="X158" s="1" t="n">
        <x:f>1-O158</x:f>
        <x:v>1</x:v>
      </x:c>
      <x:c r="Y158" s="1" t="n">
        <x:f>IF(AND(O158=1,L158&gt;168),1,0)</x:f>
        <x:v>0</x:v>
      </x:c>
    </x:row>
    <x:row r="159">
      <x:c r="A159" s="1" t="str">
        <x:v>T00154</x:v>
      </x:c>
      <x:c r="B159" s="9" t="n">
        <x:v>45716.49513888889</x:v>
      </x:c>
      <x:c r="C159" s="9" t="n">
        <x:v>45717.04722222222</x:v>
      </x:c>
      <x:c r="D159" s="9" t="n">
        <x:v>45717.22472222222</x:v>
      </x:c>
      <x:c r="E159" s="1" t="str">
        <x:v>Low</x:v>
      </x:c>
      <x:c r="F159" s="1" t="str">
        <x:v>Email</x:v>
      </x:c>
      <x:c r="G159" s="1" t="str">
        <x:v>Account access</x:v>
      </x:c>
      <x:c r="H159" s="1" t="n">
        <x:v>0</x:v>
      </x:c>
      <x:c r="I159" s="1"/>
      <x:c r="J159" s="1" t="n">
        <x:f>IF(E159="","",VLOOKUP(E159,'Guide'!$A$7:$C$10,2,FALSE))</x:f>
        <x:v>24</x:v>
      </x:c>
      <x:c r="K159" s="1" t="n">
        <x:f>IF(E159="","",VLOOKUP(E159,'Guide'!$A$7:$C$10,3,FALSE))</x:f>
        <x:v>120</x:v>
      </x:c>
      <x:c r="L159" s="10" t="n">
        <x:f>('Guide'!$B$4-B159)*24</x:f>
        <x:v>2940.1166666666977</x:v>
      </x:c>
      <x:c r="M159" s="10" t="n">
        <x:f>IF(C159="","",ROUND((C159-B159)*24,6))</x:f>
        <x:v>13.25</x:v>
      </x:c>
      <x:c r="N159" s="10" t="n">
        <x:f>IF(D159="","",ROUND((D159-B159)*24,6))</x:f>
        <x:v>17.51</x:v>
      </x:c>
      <x:c r="O159" s="1" t="n">
        <x:f>IF(D159="",1,0)</x:f>
        <x:v>0</x:v>
      </x:c>
      <x:c r="P159" s="1" t="n">
        <x:f>IF(E159="",0,IF(OR(C159&lt;&gt;"",L159&gt;=J159),1,0))</x:f>
        <x:v>1</x:v>
      </x:c>
      <x:c r="Q159" s="1" t="n">
        <x:f>IF(AND(E159&lt;&gt;"",C159&lt;&gt;"",M159&lt;=J159),1,0)</x:f>
        <x:v>1</x:v>
      </x:c>
      <x:c r="R159" s="1" t="n">
        <x:f>P159-Q159</x:f>
        <x:v>0</x:v>
      </x:c>
      <x:c r="S159" s="1" t="n">
        <x:f>IF(E159="",0,IF(OR(D159&lt;&gt;"",L159&gt;=K159),1,0))</x:f>
        <x:v>1</x:v>
      </x:c>
      <x:c r="T159" s="1" t="n">
        <x:f>IF(AND(E159&lt;&gt;"",D159&lt;&gt;"",N159&lt;=K159),1,0)</x:f>
        <x:v>1</x:v>
      </x:c>
      <x:c r="U159" s="1" t="n">
        <x:f>S159-T159</x:f>
        <x:v>0</x:v>
      </x:c>
      <x:c r="V159" s="1" t="n">
        <x:f>IF(I159="",0,1)</x:f>
        <x:v>0</x:v>
      </x:c>
      <x:c r="W159" s="1" t="n">
        <x:f>IF(I159&gt;=4,1,0)</x:f>
        <x:v>0</x:v>
      </x:c>
      <x:c r="X159" s="1" t="n">
        <x:f>1-O159</x:f>
        <x:v>1</x:v>
      </x:c>
      <x:c r="Y159" s="1" t="n">
        <x:f>IF(AND(O159=1,L159&gt;168),1,0)</x:f>
        <x:v>0</x:v>
      </x:c>
    </x:row>
    <x:row r="160">
      <x:c r="A160" s="1" t="str">
        <x:v>T00155</x:v>
      </x:c>
      <x:c r="B160" s="9" t="n">
        <x:v>45728.53402777778</x:v>
      </x:c>
      <x:c r="C160" s="9" t="n">
        <x:v>45729.04736111111</x:v>
      </x:c>
      <x:c r="D160" s="9" t="n">
        <x:v>45730.10986111111</x:v>
      </x:c>
      <x:c r="E160" s="1" t="str">
        <x:v>Normal</x:v>
      </x:c>
      <x:c r="F160" s="1" t="str">
        <x:v>WhatsApp</x:v>
      </x:c>
      <x:c r="G160" s="1" t="str">
        <x:v>Account access</x:v>
      </x:c>
      <x:c r="H160" s="1" t="n">
        <x:v>0</x:v>
      </x:c>
      <x:c r="I160" s="1" t="n">
        <x:v>5</x:v>
      </x:c>
      <x:c r="J160" s="1" t="n">
        <x:f>IF(E160="","",VLOOKUP(E160,'Guide'!$A$7:$C$10,2,FALSE))</x:f>
        <x:v>12</x:v>
      </x:c>
      <x:c r="K160" s="1" t="n">
        <x:f>IF(E160="","",VLOOKUP(E160,'Guide'!$A$7:$C$10,3,FALSE))</x:f>
        <x:v>72</x:v>
      </x:c>
      <x:c r="L160" s="10" t="n">
        <x:f>('Guide'!$B$4-B160)*24</x:f>
        <x:v>2651.1833333332906</x:v>
      </x:c>
      <x:c r="M160" s="10" t="n">
        <x:f>IF(C160="","",ROUND((C160-B160)*24,6))</x:f>
        <x:v>12.32</x:v>
      </x:c>
      <x:c r="N160" s="10" t="n">
        <x:f>IF(D160="","",ROUND((D160-B160)*24,6))</x:f>
        <x:v>37.82</x:v>
      </x:c>
      <x:c r="O160" s="1" t="n">
        <x:f>IF(D160="",1,0)</x:f>
        <x:v>0</x:v>
      </x:c>
      <x:c r="P160" s="1" t="n">
        <x:f>IF(E160="",0,IF(OR(C160&lt;&gt;"",L160&gt;=J160),1,0))</x:f>
        <x:v>1</x:v>
      </x:c>
      <x:c r="Q160" s="1" t="n">
        <x:f>IF(AND(E160&lt;&gt;"",C160&lt;&gt;"",M160&lt;=J160),1,0)</x:f>
        <x:v>0</x:v>
      </x:c>
      <x:c r="R160" s="1" t="n">
        <x:f>P160-Q160</x:f>
        <x:v>1</x:v>
      </x:c>
      <x:c r="S160" s="1" t="n">
        <x:f>IF(E160="",0,IF(OR(D160&lt;&gt;"",L160&gt;=K160),1,0))</x:f>
        <x:v>1</x:v>
      </x:c>
      <x:c r="T160" s="1" t="n">
        <x:f>IF(AND(E160&lt;&gt;"",D160&lt;&gt;"",N160&lt;=K160),1,0)</x:f>
        <x:v>1</x:v>
      </x:c>
      <x:c r="U160" s="1" t="n">
        <x:f>S160-T160</x:f>
        <x:v>0</x:v>
      </x:c>
      <x:c r="V160" s="1" t="n">
        <x:f>IF(I160="",0,1)</x:f>
        <x:v>1</x:v>
      </x:c>
      <x:c r="W160" s="1" t="n">
        <x:f>IF(I160&gt;=4,1,0)</x:f>
        <x:v>1</x:v>
      </x:c>
      <x:c r="X160" s="1" t="n">
        <x:f>1-O160</x:f>
        <x:v>1</x:v>
      </x:c>
      <x:c r="Y160" s="1" t="n">
        <x:f>IF(AND(O160=1,L160&gt;168),1,0)</x:f>
        <x:v>0</x:v>
      </x:c>
    </x:row>
    <x:row r="161">
      <x:c r="A161" s="1" t="str">
        <x:v>T00156</x:v>
      </x:c>
      <x:c r="B161" s="9" t="n">
        <x:v>45795.705555555556</x:v>
      </x:c>
      <x:c r="C161" s="9" t="n">
        <x:v>45796.70638888889</x:v>
      </x:c>
      <x:c r="D161" s="9"/>
      <x:c r="E161" s="1" t="str">
        <x:v>Normal</x:v>
      </x:c>
      <x:c r="F161" s="1" t="str">
        <x:v>Email</x:v>
      </x:c>
      <x:c r="G161" s="1" t="str">
        <x:v>Billing</x:v>
      </x:c>
      <x:c r="H161" s="1" t="n">
        <x:v>0</x:v>
      </x:c>
      <x:c r="I161" s="1"/>
      <x:c r="J161" s="1" t="n">
        <x:f>IF(E161="","",VLOOKUP(E161,'Guide'!$A$7:$C$10,2,FALSE))</x:f>
        <x:v>12</x:v>
      </x:c>
      <x:c r="K161" s="1" t="n">
        <x:f>IF(E161="","",VLOOKUP(E161,'Guide'!$A$7:$C$10,3,FALSE))</x:f>
        <x:v>72</x:v>
      </x:c>
      <x:c r="L161" s="10" t="n">
        <x:f>('Guide'!$B$4-B161)*24</x:f>
        <x:v>1039.0666666666511</x:v>
      </x:c>
      <x:c r="M161" s="10" t="n">
        <x:f>IF(C161="","",ROUND((C161-B161)*24,6))</x:f>
        <x:v>24.02</x:v>
      </x:c>
      <x:c r="N161" s="10" t="str">
        <x:f>IF(D161="","",ROUND((D161-B161)*24,6))</x:f>
      </x:c>
      <x:c r="O161" s="1" t="n">
        <x:f>IF(D161="",1,0)</x:f>
        <x:v>1</x:v>
      </x:c>
      <x:c r="P161" s="1" t="n">
        <x:f>IF(E161="",0,IF(OR(C161&lt;&gt;"",L161&gt;=J161),1,0))</x:f>
        <x:v>1</x:v>
      </x:c>
      <x:c r="Q161" s="1" t="n">
        <x:f>IF(AND(E161&lt;&gt;"",C161&lt;&gt;"",M161&lt;=J161),1,0)</x:f>
        <x:v>0</x:v>
      </x:c>
      <x:c r="R161" s="1" t="n">
        <x:f>P161-Q161</x:f>
        <x:v>1</x:v>
      </x:c>
      <x:c r="S161" s="1" t="n">
        <x:f>IF(E161="",0,IF(OR(D161&lt;&gt;"",L161&gt;=K161),1,0))</x:f>
        <x:v>1</x:v>
      </x:c>
      <x:c r="T161" s="1" t="n">
        <x:f>IF(AND(E161&lt;&gt;"",D161&lt;&gt;"",N161&lt;=K161),1,0)</x:f>
        <x:v>0</x:v>
      </x:c>
      <x:c r="U161" s="1" t="n">
        <x:f>S161-T161</x:f>
        <x:v>1</x:v>
      </x:c>
      <x:c r="V161" s="1" t="n">
        <x:f>IF(I161="",0,1)</x:f>
        <x:v>0</x:v>
      </x:c>
      <x:c r="W161" s="1" t="n">
        <x:f>IF(I161&gt;=4,1,0)</x:f>
        <x:v>0</x:v>
      </x:c>
      <x:c r="X161" s="1" t="n">
        <x:f>1-O161</x:f>
        <x:v>0</x:v>
      </x:c>
      <x:c r="Y161" s="1" t="n">
        <x:f>IF(AND(O161=1,L161&gt;168),1,0)</x:f>
        <x:v>1</x:v>
      </x:c>
    </x:row>
    <x:row r="162">
      <x:c r="A162" s="1" t="str">
        <x:v>T00157</x:v>
      </x:c>
      <x:c r="B162" s="9" t="n">
        <x:v>45806.82013888889</x:v>
      </x:c>
      <x:c r="C162" s="9" t="n">
        <x:v>45806.93638888889</x:v>
      </x:c>
      <x:c r="D162" s="9" t="n">
        <x:v>45814.34097222222</x:v>
      </x:c>
      <x:c r="E162" s="1" t="str">
        <x:v>Normal</x:v>
      </x:c>
      <x:c r="F162" s="1" t="str">
        <x:v>Email</x:v>
      </x:c>
      <x:c r="G162" s="1" t="str">
        <x:v>Refund</x:v>
      </x:c>
      <x:c r="H162" s="1" t="n">
        <x:v>0</x:v>
      </x:c>
      <x:c r="I162" s="1" t="n">
        <x:v>2</x:v>
      </x:c>
      <x:c r="J162" s="1" t="n">
        <x:f>IF(E162="","",VLOOKUP(E162,'Guide'!$A$7:$C$10,2,FALSE))</x:f>
        <x:v>12</x:v>
      </x:c>
      <x:c r="K162" s="1" t="n">
        <x:f>IF(E162="","",VLOOKUP(E162,'Guide'!$A$7:$C$10,3,FALSE))</x:f>
        <x:v>72</x:v>
      </x:c>
      <x:c r="L162" s="10" t="n">
        <x:f>('Guide'!$B$4-B162)*24</x:f>
        <x:v>772.3166666665929</x:v>
      </x:c>
      <x:c r="M162" s="10" t="n">
        <x:f>IF(C162="","",ROUND((C162-B162)*24,6))</x:f>
        <x:v>2.79</x:v>
      </x:c>
      <x:c r="N162" s="10" t="n">
        <x:f>IF(D162="","",ROUND((D162-B162)*24,6))</x:f>
        <x:v>180.5</x:v>
      </x:c>
      <x:c r="O162" s="1" t="n">
        <x:f>IF(D162="",1,0)</x:f>
        <x:v>0</x:v>
      </x:c>
      <x:c r="P162" s="1" t="n">
        <x:f>IF(E162="",0,IF(OR(C162&lt;&gt;"",L162&gt;=J162),1,0))</x:f>
        <x:v>1</x:v>
      </x:c>
      <x:c r="Q162" s="1" t="n">
        <x:f>IF(AND(E162&lt;&gt;"",C162&lt;&gt;"",M162&lt;=J162),1,0)</x:f>
        <x:v>1</x:v>
      </x:c>
      <x:c r="R162" s="1" t="n">
        <x:f>P162-Q162</x:f>
        <x:v>0</x:v>
      </x:c>
      <x:c r="S162" s="1" t="n">
        <x:f>IF(E162="",0,IF(OR(D162&lt;&gt;"",L162&gt;=K162),1,0))</x:f>
        <x:v>1</x:v>
      </x:c>
      <x:c r="T162" s="1" t="n">
        <x:f>IF(AND(E162&lt;&gt;"",D162&lt;&gt;"",N162&lt;=K162),1,0)</x:f>
        <x:v>0</x:v>
      </x:c>
      <x:c r="U162" s="1" t="n">
        <x:f>S162-T162</x:f>
        <x:v>1</x:v>
      </x:c>
      <x:c r="V162" s="1" t="n">
        <x:f>IF(I162="",0,1)</x:f>
        <x:v>1</x:v>
      </x:c>
      <x:c r="W162" s="1" t="n">
        <x:f>IF(I162&gt;=4,1,0)</x:f>
        <x:v>0</x:v>
      </x:c>
      <x:c r="X162" s="1" t="n">
        <x:f>1-O162</x:f>
        <x:v>1</x:v>
      </x:c>
      <x:c r="Y162" s="1" t="n">
        <x:f>IF(AND(O162=1,L162&gt;168),1,0)</x:f>
        <x:v>0</x:v>
      </x:c>
    </x:row>
    <x:row r="163">
      <x:c r="A163" s="1" t="str">
        <x:v>T00158</x:v>
      </x:c>
      <x:c r="B163" s="9" t="n">
        <x:v>45793.79375</x:v>
      </x:c>
      <x:c r="C163" s="9" t="n">
        <x:v>45794.22083333333</x:v>
      </x:c>
      <x:c r="D163" s="9" t="n">
        <x:v>45795.18875</x:v>
      </x:c>
      <x:c r="E163" s="1" t="str">
        <x:v>Normal</x:v>
      </x:c>
      <x:c r="F163" s="1" t="str">
        <x:v>Email</x:v>
      </x:c>
      <x:c r="G163" s="1" t="str">
        <x:v>Delivery</x:v>
      </x:c>
      <x:c r="H163" s="1" t="n">
        <x:v>0</x:v>
      </x:c>
      <x:c r="I163" s="1"/>
      <x:c r="J163" s="1" t="n">
        <x:f>IF(E163="","",VLOOKUP(E163,'Guide'!$A$7:$C$10,2,FALSE))</x:f>
        <x:v>12</x:v>
      </x:c>
      <x:c r="K163" s="1" t="n">
        <x:f>IF(E163="","",VLOOKUP(E163,'Guide'!$A$7:$C$10,3,FALSE))</x:f>
        <x:v>72</x:v>
      </x:c>
      <x:c r="L163" s="10" t="n">
        <x:f>('Guide'!$B$4-B163)*24</x:f>
        <x:v>1084.9500000000698</x:v>
      </x:c>
      <x:c r="M163" s="10" t="n">
        <x:f>IF(C163="","",ROUND((C163-B163)*24,6))</x:f>
        <x:v>10.25</x:v>
      </x:c>
      <x:c r="N163" s="10" t="n">
        <x:f>IF(D163="","",ROUND((D163-B163)*24,6))</x:f>
        <x:v>33.48</x:v>
      </x:c>
      <x:c r="O163" s="1" t="n">
        <x:f>IF(D163="",1,0)</x:f>
        <x:v>0</x:v>
      </x:c>
      <x:c r="P163" s="1" t="n">
        <x:f>IF(E163="",0,IF(OR(C163&lt;&gt;"",L163&gt;=J163),1,0))</x:f>
        <x:v>1</x:v>
      </x:c>
      <x:c r="Q163" s="1" t="n">
        <x:f>IF(AND(E163&lt;&gt;"",C163&lt;&gt;"",M163&lt;=J163),1,0)</x:f>
        <x:v>1</x:v>
      </x:c>
      <x:c r="R163" s="1" t="n">
        <x:f>P163-Q163</x:f>
        <x:v>0</x:v>
      </x:c>
      <x:c r="S163" s="1" t="n">
        <x:f>IF(E163="",0,IF(OR(D163&lt;&gt;"",L163&gt;=K163),1,0))</x:f>
        <x:v>1</x:v>
      </x:c>
      <x:c r="T163" s="1" t="n">
        <x:f>IF(AND(E163&lt;&gt;"",D163&lt;&gt;"",N163&lt;=K163),1,0)</x:f>
        <x:v>1</x:v>
      </x:c>
      <x:c r="U163" s="1" t="n">
        <x:f>S163-T163</x:f>
        <x:v>0</x:v>
      </x:c>
      <x:c r="V163" s="1" t="n">
        <x:f>IF(I163="",0,1)</x:f>
        <x:v>0</x:v>
      </x:c>
      <x:c r="W163" s="1" t="n">
        <x:f>IF(I163&gt;=4,1,0)</x:f>
        <x:v>0</x:v>
      </x:c>
      <x:c r="X163" s="1" t="n">
        <x:f>1-O163</x:f>
        <x:v>1</x:v>
      </x:c>
      <x:c r="Y163" s="1" t="n">
        <x:f>IF(AND(O163=1,L163&gt;168),1,0)</x:f>
        <x:v>0</x:v>
      </x:c>
    </x:row>
    <x:row r="164">
      <x:c r="A164" s="1" t="str">
        <x:v>T00159</x:v>
      </x:c>
      <x:c r="B164" s="9" t="n">
        <x:v>45769.197916666664</x:v>
      </x:c>
      <x:c r="C164" s="9" t="n">
        <x:v>45769.7075</x:v>
      </x:c>
      <x:c r="D164" s="9" t="n">
        <x:v>45772.207083333335</x:v>
      </x:c>
      <x:c r="E164" s="1" t="str">
        <x:v>Normal</x:v>
      </x:c>
      <x:c r="F164" s="1" t="str">
        <x:v>Web chat</x:v>
      </x:c>
      <x:c r="G164" s="1" t="str">
        <x:v>Billing</x:v>
      </x:c>
      <x:c r="H164" s="1" t="n">
        <x:v>0</x:v>
      </x:c>
      <x:c r="I164" s="1" t="n">
        <x:v>1</x:v>
      </x:c>
      <x:c r="J164" s="1" t="n">
        <x:f>IF(E164="","",VLOOKUP(E164,'Guide'!$A$7:$C$10,2,FALSE))</x:f>
        <x:v>12</x:v>
      </x:c>
      <x:c r="K164" s="1" t="n">
        <x:f>IF(E164="","",VLOOKUP(E164,'Guide'!$A$7:$C$10,3,FALSE))</x:f>
        <x:v>72</x:v>
      </x:c>
      <x:c r="L164" s="10" t="n">
        <x:f>('Guide'!$B$4-B164)*24</x:f>
        <x:v>1675.2500000000582</x:v>
      </x:c>
      <x:c r="M164" s="10" t="n">
        <x:f>IF(C164="","",ROUND((C164-B164)*24,6))</x:f>
        <x:v>12.23</x:v>
      </x:c>
      <x:c r="N164" s="10" t="n">
        <x:f>IF(D164="","",ROUND((D164-B164)*24,6))</x:f>
        <x:v>72.22</x:v>
      </x:c>
      <x:c r="O164" s="1" t="n">
        <x:f>IF(D164="",1,0)</x:f>
        <x:v>0</x:v>
      </x:c>
      <x:c r="P164" s="1" t="n">
        <x:f>IF(E164="",0,IF(OR(C164&lt;&gt;"",L164&gt;=J164),1,0))</x:f>
        <x:v>1</x:v>
      </x:c>
      <x:c r="Q164" s="1" t="n">
        <x:f>IF(AND(E164&lt;&gt;"",C164&lt;&gt;"",M164&lt;=J164),1,0)</x:f>
        <x:v>0</x:v>
      </x:c>
      <x:c r="R164" s="1" t="n">
        <x:f>P164-Q164</x:f>
        <x:v>1</x:v>
      </x:c>
      <x:c r="S164" s="1" t="n">
        <x:f>IF(E164="",0,IF(OR(D164&lt;&gt;"",L164&gt;=K164),1,0))</x:f>
        <x:v>1</x:v>
      </x:c>
      <x:c r="T164" s="1" t="n">
        <x:f>IF(AND(E164&lt;&gt;"",D164&lt;&gt;"",N164&lt;=K164),1,0)</x:f>
        <x:v>0</x:v>
      </x:c>
      <x:c r="U164" s="1" t="n">
        <x:f>S164-T164</x:f>
        <x:v>1</x:v>
      </x:c>
      <x:c r="V164" s="1" t="n">
        <x:f>IF(I164="",0,1)</x:f>
        <x:v>1</x:v>
      </x:c>
      <x:c r="W164" s="1" t="n">
        <x:f>IF(I164&gt;=4,1,0)</x:f>
        <x:v>0</x:v>
      </x:c>
      <x:c r="X164" s="1" t="n">
        <x:f>1-O164</x:f>
        <x:v>1</x:v>
      </x:c>
      <x:c r="Y164" s="1" t="n">
        <x:f>IF(AND(O164=1,L164&gt;168),1,0)</x:f>
        <x:v>0</x:v>
      </x:c>
    </x:row>
    <x:row r="165">
      <x:c r="A165" s="1" t="str">
        <x:v>T00160</x:v>
      </x:c>
      <x:c r="B165" s="9" t="n">
        <x:v>45781.322916666664</x:v>
      </x:c>
      <x:c r="C165" s="9" t="n">
        <x:v>45781.43541666667</x:v>
      </x:c>
      <x:c r="D165" s="9" t="n">
        <x:v>45785.28916666667</x:v>
      </x:c>
      <x:c r="E165" s="1" t="str">
        <x:v>Low</x:v>
      </x:c>
      <x:c r="F165" s="1" t="str">
        <x:v>Web chat</x:v>
      </x:c>
      <x:c r="G165" s="1" t="str">
        <x:v>Refund</x:v>
      </x:c>
      <x:c r="H165" s="1" t="n">
        <x:v>0</x:v>
      </x:c>
      <x:c r="I165" s="1" t="n">
        <x:v>4</x:v>
      </x:c>
      <x:c r="J165" s="1" t="n">
        <x:f>IF(E165="","",VLOOKUP(E165,'Guide'!$A$7:$C$10,2,FALSE))</x:f>
        <x:v>24</x:v>
      </x:c>
      <x:c r="K165" s="1" t="n">
        <x:f>IF(E165="","",VLOOKUP(E165,'Guide'!$A$7:$C$10,3,FALSE))</x:f>
        <x:v>120</x:v>
      </x:c>
      <x:c r="L165" s="10" t="n">
        <x:f>('Guide'!$B$4-B165)*24</x:f>
        <x:v>1384.2500000000582</x:v>
      </x:c>
      <x:c r="M165" s="10" t="n">
        <x:f>IF(C165="","",ROUND((C165-B165)*24,6))</x:f>
        <x:v>2.7</x:v>
      </x:c>
      <x:c r="N165" s="10" t="n">
        <x:f>IF(D165="","",ROUND((D165-B165)*24,6))</x:f>
        <x:v>95.19</x:v>
      </x:c>
      <x:c r="O165" s="1" t="n">
        <x:f>IF(D165="",1,0)</x:f>
        <x:v>0</x:v>
      </x:c>
      <x:c r="P165" s="1" t="n">
        <x:f>IF(E165="",0,IF(OR(C165&lt;&gt;"",L165&gt;=J165),1,0))</x:f>
        <x:v>1</x:v>
      </x:c>
      <x:c r="Q165" s="1" t="n">
        <x:f>IF(AND(E165&lt;&gt;"",C165&lt;&gt;"",M165&lt;=J165),1,0)</x:f>
        <x:v>1</x:v>
      </x:c>
      <x:c r="R165" s="1" t="n">
        <x:f>P165-Q165</x:f>
        <x:v>0</x:v>
      </x:c>
      <x:c r="S165" s="1" t="n">
        <x:f>IF(E165="",0,IF(OR(D165&lt;&gt;"",L165&gt;=K165),1,0))</x:f>
        <x:v>1</x:v>
      </x:c>
      <x:c r="T165" s="1" t="n">
        <x:f>IF(AND(E165&lt;&gt;"",D165&lt;&gt;"",N165&lt;=K165),1,0)</x:f>
        <x:v>1</x:v>
      </x:c>
      <x:c r="U165" s="1" t="n">
        <x:f>S165-T165</x:f>
        <x:v>0</x:v>
      </x:c>
      <x:c r="V165" s="1" t="n">
        <x:f>IF(I165="",0,1)</x:f>
        <x:v>1</x:v>
      </x:c>
      <x:c r="W165" s="1" t="n">
        <x:f>IF(I165&gt;=4,1,0)</x:f>
        <x:v>1</x:v>
      </x:c>
      <x:c r="X165" s="1" t="n">
        <x:f>1-O165</x:f>
        <x:v>1</x:v>
      </x:c>
      <x:c r="Y165" s="1" t="n">
        <x:f>IF(AND(O165=1,L165&gt;168),1,0)</x:f>
        <x:v>0</x:v>
      </x:c>
    </x:row>
    <x:row r="166">
      <x:c r="A166" s="1" t="str">
        <x:v>T00161</x:v>
      </x:c>
      <x:c r="B166" s="9" t="n">
        <x:v>45759.967361111114</x:v>
      </x:c>
      <x:c r="C166" s="9" t="n">
        <x:v>45763.00069444445</x:v>
      </x:c>
      <x:c r="D166" s="9" t="n">
        <x:v>45763.41986111111</x:v>
      </x:c>
      <x:c r="E166" s="1" t="str">
        <x:v>Normal</x:v>
      </x:c>
      <x:c r="F166" s="1" t="str">
        <x:v>Email</x:v>
      </x:c>
      <x:c r="G166" s="1" t="str">
        <x:v>Billing</x:v>
      </x:c>
      <x:c r="H166" s="1" t="n">
        <x:v>1</x:v>
      </x:c>
      <x:c r="I166" s="1"/>
      <x:c r="J166" s="1" t="n">
        <x:f>IF(E166="","",VLOOKUP(E166,'Guide'!$A$7:$C$10,2,FALSE))</x:f>
        <x:v>12</x:v>
      </x:c>
      <x:c r="K166" s="1" t="n">
        <x:f>IF(E166="","",VLOOKUP(E166,'Guide'!$A$7:$C$10,3,FALSE))</x:f>
        <x:v>72</x:v>
      </x:c>
      <x:c r="L166" s="10" t="n">
        <x:f>('Guide'!$B$4-B166)*24</x:f>
        <x:v>1896.7833333332674</x:v>
      </x:c>
      <x:c r="M166" s="10" t="n">
        <x:f>IF(C166="","",ROUND((C166-B166)*24,6))</x:f>
        <x:v>72.8</x:v>
      </x:c>
      <x:c r="N166" s="10" t="n">
        <x:f>IF(D166="","",ROUND((D166-B166)*24,6))</x:f>
        <x:v>82.86</x:v>
      </x:c>
      <x:c r="O166" s="1" t="n">
        <x:f>IF(D166="",1,0)</x:f>
        <x:v>0</x:v>
      </x:c>
      <x:c r="P166" s="1" t="n">
        <x:f>IF(E166="",0,IF(OR(C166&lt;&gt;"",L166&gt;=J166),1,0))</x:f>
        <x:v>1</x:v>
      </x:c>
      <x:c r="Q166" s="1" t="n">
        <x:f>IF(AND(E166&lt;&gt;"",C166&lt;&gt;"",M166&lt;=J166),1,0)</x:f>
        <x:v>0</x:v>
      </x:c>
      <x:c r="R166" s="1" t="n">
        <x:f>P166-Q166</x:f>
        <x:v>1</x:v>
      </x:c>
      <x:c r="S166" s="1" t="n">
        <x:f>IF(E166="",0,IF(OR(D166&lt;&gt;"",L166&gt;=K166),1,0))</x:f>
        <x:v>1</x:v>
      </x:c>
      <x:c r="T166" s="1" t="n">
        <x:f>IF(AND(E166&lt;&gt;"",D166&lt;&gt;"",N166&lt;=K166),1,0)</x:f>
        <x:v>0</x:v>
      </x:c>
      <x:c r="U166" s="1" t="n">
        <x:f>S166-T166</x:f>
        <x:v>1</x:v>
      </x:c>
      <x:c r="V166" s="1" t="n">
        <x:f>IF(I166="",0,1)</x:f>
        <x:v>0</x:v>
      </x:c>
      <x:c r="W166" s="1" t="n">
        <x:f>IF(I166&gt;=4,1,0)</x:f>
        <x:v>0</x:v>
      </x:c>
      <x:c r="X166" s="1" t="n">
        <x:f>1-O166</x:f>
        <x:v>1</x:v>
      </x:c>
      <x:c r="Y166" s="1" t="n">
        <x:f>IF(AND(O166=1,L166&gt;168),1,0)</x:f>
        <x:v>0</x:v>
      </x:c>
    </x:row>
    <x:row r="167">
      <x:c r="A167" s="1" t="str">
        <x:v>T00162</x:v>
      </x:c>
      <x:c r="B167" s="9" t="n">
        <x:v>45739.896527777775</x:v>
      </x:c>
      <x:c r="C167" s="9" t="n">
        <x:v>45740.02527777778</x:v>
      </x:c>
      <x:c r="D167" s="9" t="n">
        <x:v>45740.131944444445</x:v>
      </x:c>
      <x:c r="E167" s="1" t="str">
        <x:v>High</x:v>
      </x:c>
      <x:c r="F167" s="1" t="str">
        <x:v>Email</x:v>
      </x:c>
      <x:c r="G167" s="1" t="str">
        <x:v>Billing</x:v>
      </x:c>
      <x:c r="H167" s="1" t="n">
        <x:v>0</x:v>
      </x:c>
      <x:c r="I167" s="1"/>
      <x:c r="J167" s="1" t="n">
        <x:f>IF(E167="","",VLOOKUP(E167,'Guide'!$A$7:$C$10,2,FALSE))</x:f>
        <x:v>4</x:v>
      </x:c>
      <x:c r="K167" s="1" t="n">
        <x:f>IF(E167="","",VLOOKUP(E167,'Guide'!$A$7:$C$10,3,FALSE))</x:f>
        <x:v>24</x:v>
      </x:c>
      <x:c r="L167" s="10" t="n">
        <x:f>('Guide'!$B$4-B167)*24</x:f>
        <x:v>2378.4833333333954</x:v>
      </x:c>
      <x:c r="M167" s="10" t="n">
        <x:f>IF(C167="","",ROUND((C167-B167)*24,6))</x:f>
        <x:v>3.09</x:v>
      </x:c>
      <x:c r="N167" s="10" t="n">
        <x:f>IF(D167="","",ROUND((D167-B167)*24,6))</x:f>
        <x:v>5.65</x:v>
      </x:c>
      <x:c r="O167" s="1" t="n">
        <x:f>IF(D167="",1,0)</x:f>
        <x:v>0</x:v>
      </x:c>
      <x:c r="P167" s="1" t="n">
        <x:f>IF(E167="",0,IF(OR(C167&lt;&gt;"",L167&gt;=J167),1,0))</x:f>
        <x:v>1</x:v>
      </x:c>
      <x:c r="Q167" s="1" t="n">
        <x:f>IF(AND(E167&lt;&gt;"",C167&lt;&gt;"",M167&lt;=J167),1,0)</x:f>
        <x:v>1</x:v>
      </x:c>
      <x:c r="R167" s="1" t="n">
        <x:f>P167-Q167</x:f>
        <x:v>0</x:v>
      </x:c>
      <x:c r="S167" s="1" t="n">
        <x:f>IF(E167="",0,IF(OR(D167&lt;&gt;"",L167&gt;=K167),1,0))</x:f>
        <x:v>1</x:v>
      </x:c>
      <x:c r="T167" s="1" t="n">
        <x:f>IF(AND(E167&lt;&gt;"",D167&lt;&gt;"",N167&lt;=K167),1,0)</x:f>
        <x:v>1</x:v>
      </x:c>
      <x:c r="U167" s="1" t="n">
        <x:f>S167-T167</x:f>
        <x:v>0</x:v>
      </x:c>
      <x:c r="V167" s="1" t="n">
        <x:f>IF(I167="",0,1)</x:f>
        <x:v>0</x:v>
      </x:c>
      <x:c r="W167" s="1" t="n">
        <x:f>IF(I167&gt;=4,1,0)</x:f>
        <x:v>0</x:v>
      </x:c>
      <x:c r="X167" s="1" t="n">
        <x:f>1-O167</x:f>
        <x:v>1</x:v>
      </x:c>
      <x:c r="Y167" s="1" t="n">
        <x:f>IF(AND(O167=1,L167&gt;168),1,0)</x:f>
        <x:v>0</x:v>
      </x:c>
    </x:row>
    <x:row r="168">
      <x:c r="A168" s="1" t="str">
        <x:v>T00163</x:v>
      </x:c>
      <x:c r="B168" s="9" t="n">
        <x:v>45753.02361111111</x:v>
      </x:c>
      <x:c r="C168" s="9" t="n">
        <x:v>45753.08361111111</x:v>
      </x:c>
      <x:c r="D168" s="9" t="n">
        <x:v>45770.780277777776</x:v>
      </x:c>
      <x:c r="E168" s="1" t="str">
        <x:v>Low</x:v>
      </x:c>
      <x:c r="F168" s="1" t="str">
        <x:v>Web chat</x:v>
      </x:c>
      <x:c r="G168" s="1" t="str">
        <x:v>Product information</x:v>
      </x:c>
      <x:c r="H168" s="1" t="n">
        <x:v>1</x:v>
      </x:c>
      <x:c r="I168" s="1" t="n">
        <x:v>3</x:v>
      </x:c>
      <x:c r="J168" s="1" t="n">
        <x:f>IF(E168="","",VLOOKUP(E168,'Guide'!$A$7:$C$10,2,FALSE))</x:f>
        <x:v>24</x:v>
      </x:c>
      <x:c r="K168" s="1" t="n">
        <x:f>IF(E168="","",VLOOKUP(E168,'Guide'!$A$7:$C$10,3,FALSE))</x:f>
        <x:v>120</x:v>
      </x:c>
      <x:c r="L168" s="10" t="n">
        <x:f>('Guide'!$B$4-B168)*24</x:f>
        <x:v>2063.433333333407</x:v>
      </x:c>
      <x:c r="M168" s="10" t="n">
        <x:f>IF(C168="","",ROUND((C168-B168)*24,6))</x:f>
        <x:v>1.44</x:v>
      </x:c>
      <x:c r="N168" s="10" t="n">
        <x:f>IF(D168="","",ROUND((D168-B168)*24,6))</x:f>
        <x:v>426.16</x:v>
      </x:c>
      <x:c r="O168" s="1" t="n">
        <x:f>IF(D168="",1,0)</x:f>
        <x:v>0</x:v>
      </x:c>
      <x:c r="P168" s="1" t="n">
        <x:f>IF(E168="",0,IF(OR(C168&lt;&gt;"",L168&gt;=J168),1,0))</x:f>
        <x:v>1</x:v>
      </x:c>
      <x:c r="Q168" s="1" t="n">
        <x:f>IF(AND(E168&lt;&gt;"",C168&lt;&gt;"",M168&lt;=J168),1,0)</x:f>
        <x:v>1</x:v>
      </x:c>
      <x:c r="R168" s="1" t="n">
        <x:f>P168-Q168</x:f>
        <x:v>0</x:v>
      </x:c>
      <x:c r="S168" s="1" t="n">
        <x:f>IF(E168="",0,IF(OR(D168&lt;&gt;"",L168&gt;=K168),1,0))</x:f>
        <x:v>1</x:v>
      </x:c>
      <x:c r="T168" s="1" t="n">
        <x:f>IF(AND(E168&lt;&gt;"",D168&lt;&gt;"",N168&lt;=K168),1,0)</x:f>
        <x:v>0</x:v>
      </x:c>
      <x:c r="U168" s="1" t="n">
        <x:f>S168-T168</x:f>
        <x:v>1</x:v>
      </x:c>
      <x:c r="V168" s="1" t="n">
        <x:f>IF(I168="",0,1)</x:f>
        <x:v>1</x:v>
      </x:c>
      <x:c r="W168" s="1" t="n">
        <x:f>IF(I168&gt;=4,1,0)</x:f>
        <x:v>0</x:v>
      </x:c>
      <x:c r="X168" s="1" t="n">
        <x:f>1-O168</x:f>
        <x:v>1</x:v>
      </x:c>
      <x:c r="Y168" s="1" t="n">
        <x:f>IF(AND(O168=1,L168&gt;168),1,0)</x:f>
        <x:v>0</x:v>
      </x:c>
    </x:row>
    <x:row r="169">
      <x:c r="A169" s="1" t="str">
        <x:v>T00164</x:v>
      </x:c>
      <x:c r="B169" s="9" t="n">
        <x:v>45831.55138888889</x:v>
      </x:c>
      <x:c r="C169" s="9" t="n">
        <x:v>45831.727222222224</x:v>
      </x:c>
      <x:c r="D169" s="9"/>
      <x:c r="E169" s="1" t="str">
        <x:v>Normal</x:v>
      </x:c>
      <x:c r="F169" s="1" t="str">
        <x:v>Email</x:v>
      </x:c>
      <x:c r="G169" s="1" t="str">
        <x:v>Refund</x:v>
      </x:c>
      <x:c r="H169" s="1" t="n">
        <x:v>0</x:v>
      </x:c>
      <x:c r="I169" s="1"/>
      <x:c r="J169" s="1" t="n">
        <x:f>IF(E169="","",VLOOKUP(E169,'Guide'!$A$7:$C$10,2,FALSE))</x:f>
        <x:v>12</x:v>
      </x:c>
      <x:c r="K169" s="1" t="n">
        <x:f>IF(E169="","",VLOOKUP(E169,'Guide'!$A$7:$C$10,3,FALSE))</x:f>
        <x:v>72</x:v>
      </x:c>
      <x:c r="L169" s="10" t="n">
        <x:f>('Guide'!$B$4-B169)*24</x:f>
        <x:v>178.7666666666628</x:v>
      </x:c>
      <x:c r="M169" s="10" t="n">
        <x:f>IF(C169="","",ROUND((C169-B169)*24,6))</x:f>
        <x:v>4.22</x:v>
      </x:c>
      <x:c r="N169" s="10" t="str">
        <x:f>IF(D169="","",ROUND((D169-B169)*24,6))</x:f>
      </x:c>
      <x:c r="O169" s="1" t="n">
        <x:f>IF(D169="",1,0)</x:f>
        <x:v>1</x:v>
      </x:c>
      <x:c r="P169" s="1" t="n">
        <x:f>IF(E169="",0,IF(OR(C169&lt;&gt;"",L169&gt;=J169),1,0))</x:f>
        <x:v>1</x:v>
      </x:c>
      <x:c r="Q169" s="1" t="n">
        <x:f>IF(AND(E169&lt;&gt;"",C169&lt;&gt;"",M169&lt;=J169),1,0)</x:f>
        <x:v>1</x:v>
      </x:c>
      <x:c r="R169" s="1" t="n">
        <x:f>P169-Q169</x:f>
        <x:v>0</x:v>
      </x:c>
      <x:c r="S169" s="1" t="n">
        <x:f>IF(E169="",0,IF(OR(D169&lt;&gt;"",L169&gt;=K169),1,0))</x:f>
        <x:v>1</x:v>
      </x:c>
      <x:c r="T169" s="1" t="n">
        <x:f>IF(AND(E169&lt;&gt;"",D169&lt;&gt;"",N169&lt;=K169),1,0)</x:f>
        <x:v>0</x:v>
      </x:c>
      <x:c r="U169" s="1" t="n">
        <x:f>S169-T169</x:f>
        <x:v>1</x:v>
      </x:c>
      <x:c r="V169" s="1" t="n">
        <x:f>IF(I169="",0,1)</x:f>
        <x:v>0</x:v>
      </x:c>
      <x:c r="W169" s="1" t="n">
        <x:f>IF(I169&gt;=4,1,0)</x:f>
        <x:v>0</x:v>
      </x:c>
      <x:c r="X169" s="1" t="n">
        <x:f>1-O169</x:f>
        <x:v>0</x:v>
      </x:c>
      <x:c r="Y169" s="1" t="n">
        <x:f>IF(AND(O169=1,L169&gt;168),1,0)</x:f>
        <x:v>1</x:v>
      </x:c>
    </x:row>
    <x:row r="170">
      <x:c r="A170" s="1" t="str">
        <x:v>T00165</x:v>
      </x:c>
      <x:c r="B170" s="9" t="n">
        <x:v>45822.95625</x:v>
      </x:c>
      <x:c r="C170" s="9" t="n">
        <x:v>45824.02291666667</x:v>
      </x:c>
      <x:c r="D170" s="9" t="n">
        <x:v>45824.599583333336</x:v>
      </x:c>
      <x:c r="E170" s="1" t="str">
        <x:v>Normal</x:v>
      </x:c>
      <x:c r="F170" s="1" t="str">
        <x:v>Email</x:v>
      </x:c>
      <x:c r="G170" s="1" t="str">
        <x:v>Delivery</x:v>
      </x:c>
      <x:c r="H170" s="1" t="n">
        <x:v>0</x:v>
      </x:c>
      <x:c r="I170" s="1" t="n">
        <x:v>5</x:v>
      </x:c>
      <x:c r="J170" s="1" t="n">
        <x:f>IF(E170="","",VLOOKUP(E170,'Guide'!$A$7:$C$10,2,FALSE))</x:f>
        <x:v>12</x:v>
      </x:c>
      <x:c r="K170" s="1" t="n">
        <x:f>IF(E170="","",VLOOKUP(E170,'Guide'!$A$7:$C$10,3,FALSE))</x:f>
        <x:v>72</x:v>
      </x:c>
      <x:c r="L170" s="10" t="n">
        <x:f>('Guide'!$B$4-B170)*24</x:f>
        <x:v>385.04999999993015</x:v>
      </x:c>
      <x:c r="M170" s="10" t="n">
        <x:f>IF(C170="","",ROUND((C170-B170)*24,6))</x:f>
        <x:v>25.6</x:v>
      </x:c>
      <x:c r="N170" s="10" t="n">
        <x:f>IF(D170="","",ROUND((D170-B170)*24,6))</x:f>
        <x:v>39.44</x:v>
      </x:c>
      <x:c r="O170" s="1" t="n">
        <x:f>IF(D170="",1,0)</x:f>
        <x:v>0</x:v>
      </x:c>
      <x:c r="P170" s="1" t="n">
        <x:f>IF(E170="",0,IF(OR(C170&lt;&gt;"",L170&gt;=J170),1,0))</x:f>
        <x:v>1</x:v>
      </x:c>
      <x:c r="Q170" s="1" t="n">
        <x:f>IF(AND(E170&lt;&gt;"",C170&lt;&gt;"",M170&lt;=J170),1,0)</x:f>
        <x:v>0</x:v>
      </x:c>
      <x:c r="R170" s="1" t="n">
        <x:f>P170-Q170</x:f>
        <x:v>1</x:v>
      </x:c>
      <x:c r="S170" s="1" t="n">
        <x:f>IF(E170="",0,IF(OR(D170&lt;&gt;"",L170&gt;=K170),1,0))</x:f>
        <x:v>1</x:v>
      </x:c>
      <x:c r="T170" s="1" t="n">
        <x:f>IF(AND(E170&lt;&gt;"",D170&lt;&gt;"",N170&lt;=K170),1,0)</x:f>
        <x:v>1</x:v>
      </x:c>
      <x:c r="U170" s="1" t="n">
        <x:f>S170-T170</x:f>
        <x:v>0</x:v>
      </x:c>
      <x:c r="V170" s="1" t="n">
        <x:f>IF(I170="",0,1)</x:f>
        <x:v>1</x:v>
      </x:c>
      <x:c r="W170" s="1" t="n">
        <x:f>IF(I170&gt;=4,1,0)</x:f>
        <x:v>1</x:v>
      </x:c>
      <x:c r="X170" s="1" t="n">
        <x:f>1-O170</x:f>
        <x:v>1</x:v>
      </x:c>
      <x:c r="Y170" s="1" t="n">
        <x:f>IF(AND(O170=1,L170&gt;168),1,0)</x:f>
        <x:v>0</x:v>
      </x:c>
    </x:row>
    <x:row r="171">
      <x:c r="A171" s="1" t="str">
        <x:v>T00166</x:v>
      </x:c>
      <x:c r="B171" s="9" t="n">
        <x:v>45799.347916666666</x:v>
      </x:c>
      <x:c r="C171" s="9" t="n">
        <x:v>45799.55458333333</x:v>
      </x:c>
      <x:c r="D171" s="9" t="n">
        <x:v>45801.25833333333</x:v>
      </x:c>
      <x:c r="E171" s="1" t="str">
        <x:v>Normal</x:v>
      </x:c>
      <x:c r="F171" s="1" t="str">
        <x:v>Email</x:v>
      </x:c>
      <x:c r="G171" s="1" t="str">
        <x:v>Billing</x:v>
      </x:c>
      <x:c r="H171" s="1" t="n">
        <x:v>0</x:v>
      </x:c>
      <x:c r="I171" s="1"/>
      <x:c r="J171" s="1" t="n">
        <x:f>IF(E171="","",VLOOKUP(E171,'Guide'!$A$7:$C$10,2,FALSE))</x:f>
        <x:v>12</x:v>
      </x:c>
      <x:c r="K171" s="1" t="n">
        <x:f>IF(E171="","",VLOOKUP(E171,'Guide'!$A$7:$C$10,3,FALSE))</x:f>
        <x:v>72</x:v>
      </x:c>
      <x:c r="L171" s="10" t="n">
        <x:f>('Guide'!$B$4-B171)*24</x:f>
        <x:v>951.6500000000233</x:v>
      </x:c>
      <x:c r="M171" s="10" t="n">
        <x:f>IF(C171="","",ROUND((C171-B171)*24,6))</x:f>
        <x:v>4.96</x:v>
      </x:c>
      <x:c r="N171" s="10" t="n">
        <x:f>IF(D171="","",ROUND((D171-B171)*24,6))</x:f>
        <x:v>45.85</x:v>
      </x:c>
      <x:c r="O171" s="1" t="n">
        <x:f>IF(D171="",1,0)</x:f>
        <x:v>0</x:v>
      </x:c>
      <x:c r="P171" s="1" t="n">
        <x:f>IF(E171="",0,IF(OR(C171&lt;&gt;"",L171&gt;=J171),1,0))</x:f>
        <x:v>1</x:v>
      </x:c>
      <x:c r="Q171" s="1" t="n">
        <x:f>IF(AND(E171&lt;&gt;"",C171&lt;&gt;"",M171&lt;=J171),1,0)</x:f>
        <x:v>1</x:v>
      </x:c>
      <x:c r="R171" s="1" t="n">
        <x:f>P171-Q171</x:f>
        <x:v>0</x:v>
      </x:c>
      <x:c r="S171" s="1" t="n">
        <x:f>IF(E171="",0,IF(OR(D171&lt;&gt;"",L171&gt;=K171),1,0))</x:f>
        <x:v>1</x:v>
      </x:c>
      <x:c r="T171" s="1" t="n">
        <x:f>IF(AND(E171&lt;&gt;"",D171&lt;&gt;"",N171&lt;=K171),1,0)</x:f>
        <x:v>1</x:v>
      </x:c>
      <x:c r="U171" s="1" t="n">
        <x:f>S171-T171</x:f>
        <x:v>0</x:v>
      </x:c>
      <x:c r="V171" s="1" t="n">
        <x:f>IF(I171="",0,1)</x:f>
        <x:v>0</x:v>
      </x:c>
      <x:c r="W171" s="1" t="n">
        <x:f>IF(I171&gt;=4,1,0)</x:f>
        <x:v>0</x:v>
      </x:c>
      <x:c r="X171" s="1" t="n">
        <x:f>1-O171</x:f>
        <x:v>1</x:v>
      </x:c>
      <x:c r="Y171" s="1" t="n">
        <x:f>IF(AND(O171=1,L171&gt;168),1,0)</x:f>
        <x:v>0</x:v>
      </x:c>
    </x:row>
    <x:row r="172">
      <x:c r="A172" s="1" t="str">
        <x:v>T00167</x:v>
      </x:c>
      <x:c r="B172" s="9" t="n">
        <x:v>45716.41736111111</x:v>
      </x:c>
      <x:c r="C172" s="9" t="n">
        <x:v>45716.45111111111</x:v>
      </x:c>
      <x:c r="D172" s="9" t="n">
        <x:v>45716.48902777778</x:v>
      </x:c>
      <x:c r="E172" s="1" t="str">
        <x:v>Urgent</x:v>
      </x:c>
      <x:c r="F172" s="1" t="str">
        <x:v>Email</x:v>
      </x:c>
      <x:c r="G172" s="1" t="str">
        <x:v>Account access</x:v>
      </x:c>
      <x:c r="H172" s="1" t="n">
        <x:v>0</x:v>
      </x:c>
      <x:c r="I172" s="1" t="n">
        <x:v>4</x:v>
      </x:c>
      <x:c r="J172" s="1" t="n">
        <x:f>IF(E172="","",VLOOKUP(E172,'Guide'!$A$7:$C$10,2,FALSE))</x:f>
        <x:v>1</x:v>
      </x:c>
      <x:c r="K172" s="1" t="n">
        <x:f>IF(E172="","",VLOOKUP(E172,'Guide'!$A$7:$C$10,3,FALSE))</x:f>
        <x:v>8</x:v>
      </x:c>
      <x:c r="L172" s="10" t="n">
        <x:f>('Guide'!$B$4-B172)*24</x:f>
        <x:v>2941.983333333337</x:v>
      </x:c>
      <x:c r="M172" s="10" t="n">
        <x:f>IF(C172="","",ROUND((C172-B172)*24,6))</x:f>
        <x:v>0.81</x:v>
      </x:c>
      <x:c r="N172" s="10" t="n">
        <x:f>IF(D172="","",ROUND((D172-B172)*24,6))</x:f>
        <x:v>1.72</x:v>
      </x:c>
      <x:c r="O172" s="1" t="n">
        <x:f>IF(D172="",1,0)</x:f>
        <x:v>0</x:v>
      </x:c>
      <x:c r="P172" s="1" t="n">
        <x:f>IF(E172="",0,IF(OR(C172&lt;&gt;"",L172&gt;=J172),1,0))</x:f>
        <x:v>1</x:v>
      </x:c>
      <x:c r="Q172" s="1" t="n">
        <x:f>IF(AND(E172&lt;&gt;"",C172&lt;&gt;"",M172&lt;=J172),1,0)</x:f>
        <x:v>1</x:v>
      </x:c>
      <x:c r="R172" s="1" t="n">
        <x:f>P172-Q172</x:f>
        <x:v>0</x:v>
      </x:c>
      <x:c r="S172" s="1" t="n">
        <x:f>IF(E172="",0,IF(OR(D172&lt;&gt;"",L172&gt;=K172),1,0))</x:f>
        <x:v>1</x:v>
      </x:c>
      <x:c r="T172" s="1" t="n">
        <x:f>IF(AND(E172&lt;&gt;"",D172&lt;&gt;"",N172&lt;=K172),1,0)</x:f>
        <x:v>1</x:v>
      </x:c>
      <x:c r="U172" s="1" t="n">
        <x:f>S172-T172</x:f>
        <x:v>0</x:v>
      </x:c>
      <x:c r="V172" s="1" t="n">
        <x:f>IF(I172="",0,1)</x:f>
        <x:v>1</x:v>
      </x:c>
      <x:c r="W172" s="1" t="n">
        <x:f>IF(I172&gt;=4,1,0)</x:f>
        <x:v>1</x:v>
      </x:c>
      <x:c r="X172" s="1" t="n">
        <x:f>1-O172</x:f>
        <x:v>1</x:v>
      </x:c>
      <x:c r="Y172" s="1" t="n">
        <x:f>IF(AND(O172=1,L172&gt;168),1,0)</x:f>
        <x:v>0</x:v>
      </x:c>
    </x:row>
    <x:row r="173">
      <x:c r="A173" s="1" t="str">
        <x:v>T00168</x:v>
      </x:c>
      <x:c r="B173" s="9" t="n">
        <x:v>45750.58125</x:v>
      </x:c>
      <x:c r="C173" s="9" t="n">
        <x:v>45750.823333333334</x:v>
      </x:c>
      <x:c r="D173" s="9" t="n">
        <x:v>45751.59166666667</x:v>
      </x:c>
      <x:c r="E173" s="1" t="str">
        <x:v>High</x:v>
      </x:c>
      <x:c r="F173" s="1" t="str">
        <x:v>WhatsApp</x:v>
      </x:c>
      <x:c r="G173" s="1" t="str">
        <x:v>Billing</x:v>
      </x:c>
      <x:c r="H173" s="1" t="n">
        <x:v>0</x:v>
      </x:c>
      <x:c r="I173" s="1" t="n">
        <x:v>2</x:v>
      </x:c>
      <x:c r="J173" s="1" t="n">
        <x:f>IF(E173="","",VLOOKUP(E173,'Guide'!$A$7:$C$10,2,FALSE))</x:f>
        <x:v>4</x:v>
      </x:c>
      <x:c r="K173" s="1" t="n">
        <x:f>IF(E173="","",VLOOKUP(E173,'Guide'!$A$7:$C$10,3,FALSE))</x:f>
        <x:v>24</x:v>
      </x:c>
      <x:c r="L173" s="10" t="n">
        <x:f>('Guide'!$B$4-B173)*24</x:f>
        <x:v>2122.04999999993</x:v>
      </x:c>
      <x:c r="M173" s="10" t="n">
        <x:f>IF(C173="","",ROUND((C173-B173)*24,6))</x:f>
        <x:v>5.81</x:v>
      </x:c>
      <x:c r="N173" s="10" t="n">
        <x:f>IF(D173="","",ROUND((D173-B173)*24,6))</x:f>
        <x:v>24.25</x:v>
      </x:c>
      <x:c r="O173" s="1" t="n">
        <x:f>IF(D173="",1,0)</x:f>
        <x:v>0</x:v>
      </x:c>
      <x:c r="P173" s="1" t="n">
        <x:f>IF(E173="",0,IF(OR(C173&lt;&gt;"",L173&gt;=J173),1,0))</x:f>
        <x:v>1</x:v>
      </x:c>
      <x:c r="Q173" s="1" t="n">
        <x:f>IF(AND(E173&lt;&gt;"",C173&lt;&gt;"",M173&lt;=J173),1,0)</x:f>
        <x:v>0</x:v>
      </x:c>
      <x:c r="R173" s="1" t="n">
        <x:f>P173-Q173</x:f>
        <x:v>1</x:v>
      </x:c>
      <x:c r="S173" s="1" t="n">
        <x:f>IF(E173="",0,IF(OR(D173&lt;&gt;"",L173&gt;=K173),1,0))</x:f>
        <x:v>1</x:v>
      </x:c>
      <x:c r="T173" s="1" t="n">
        <x:f>IF(AND(E173&lt;&gt;"",D173&lt;&gt;"",N173&lt;=K173),1,0)</x:f>
        <x:v>0</x:v>
      </x:c>
      <x:c r="U173" s="1" t="n">
        <x:f>S173-T173</x:f>
        <x:v>1</x:v>
      </x:c>
      <x:c r="V173" s="1" t="n">
        <x:f>IF(I173="",0,1)</x:f>
        <x:v>1</x:v>
      </x:c>
      <x:c r="W173" s="1" t="n">
        <x:f>IF(I173&gt;=4,1,0)</x:f>
        <x:v>0</x:v>
      </x:c>
      <x:c r="X173" s="1" t="n">
        <x:f>1-O173</x:f>
        <x:v>1</x:v>
      </x:c>
      <x:c r="Y173" s="1" t="n">
        <x:f>IF(AND(O173=1,L173&gt;168),1,0)</x:f>
        <x:v>0</x:v>
      </x:c>
    </x:row>
    <x:row r="174">
      <x:c r="A174" s="1" t="str">
        <x:v>T00169</x:v>
      </x:c>
      <x:c r="B174" s="9" t="n">
        <x:v>45659.51180555556</x:v>
      </x:c>
      <x:c r="C174" s="9" t="n">
        <x:v>45659.83138888889</x:v>
      </x:c>
      <x:c r="D174" s="9" t="n">
        <x:v>45662.93263888889</x:v>
      </x:c>
      <x:c r="E174" s="1" t="str">
        <x:v>Normal</x:v>
      </x:c>
      <x:c r="F174" s="1" t="str">
        <x:v>WhatsApp</x:v>
      </x:c>
      <x:c r="G174" s="1" t="str">
        <x:v>Refund</x:v>
      </x:c>
      <x:c r="H174" s="1" t="n">
        <x:v>0</x:v>
      </x:c>
      <x:c r="I174" s="1"/>
      <x:c r="J174" s="1" t="n">
        <x:f>IF(E174="","",VLOOKUP(E174,'Guide'!$A$7:$C$10,2,FALSE))</x:f>
        <x:v>12</x:v>
      </x:c>
      <x:c r="K174" s="1" t="n">
        <x:f>IF(E174="","",VLOOKUP(E174,'Guide'!$A$7:$C$10,3,FALSE))</x:f>
        <x:v>72</x:v>
      </x:c>
      <x:c r="L174" s="10" t="n">
        <x:f>('Guide'!$B$4-B174)*24</x:f>
        <x:v>4307.716666666616</x:v>
      </x:c>
      <x:c r="M174" s="10" t="n">
        <x:f>IF(C174="","",ROUND((C174-B174)*24,6))</x:f>
        <x:v>7.67</x:v>
      </x:c>
      <x:c r="N174" s="10" t="n">
        <x:f>IF(D174="","",ROUND((D174-B174)*24,6))</x:f>
        <x:v>82.1</x:v>
      </x:c>
      <x:c r="O174" s="1" t="n">
        <x:f>IF(D174="",1,0)</x:f>
        <x:v>0</x:v>
      </x:c>
      <x:c r="P174" s="1" t="n">
        <x:f>IF(E174="",0,IF(OR(C174&lt;&gt;"",L174&gt;=J174),1,0))</x:f>
        <x:v>1</x:v>
      </x:c>
      <x:c r="Q174" s="1" t="n">
        <x:f>IF(AND(E174&lt;&gt;"",C174&lt;&gt;"",M174&lt;=J174),1,0)</x:f>
        <x:v>1</x:v>
      </x:c>
      <x:c r="R174" s="1" t="n">
        <x:f>P174-Q174</x:f>
        <x:v>0</x:v>
      </x:c>
      <x:c r="S174" s="1" t="n">
        <x:f>IF(E174="",0,IF(OR(D174&lt;&gt;"",L174&gt;=K174),1,0))</x:f>
        <x:v>1</x:v>
      </x:c>
      <x:c r="T174" s="1" t="n">
        <x:f>IF(AND(E174&lt;&gt;"",D174&lt;&gt;"",N174&lt;=K174),1,0)</x:f>
        <x:v>0</x:v>
      </x:c>
      <x:c r="U174" s="1" t="n">
        <x:f>S174-T174</x:f>
        <x:v>1</x:v>
      </x:c>
      <x:c r="V174" s="1" t="n">
        <x:f>IF(I174="",0,1)</x:f>
        <x:v>0</x:v>
      </x:c>
      <x:c r="W174" s="1" t="n">
        <x:f>IF(I174&gt;=4,1,0)</x:f>
        <x:v>0</x:v>
      </x:c>
      <x:c r="X174" s="1" t="n">
        <x:f>1-O174</x:f>
        <x:v>1</x:v>
      </x:c>
      <x:c r="Y174" s="1" t="n">
        <x:f>IF(AND(O174=1,L174&gt;168),1,0)</x:f>
        <x:v>0</x:v>
      </x:c>
    </x:row>
    <x:row r="175">
      <x:c r="A175" s="1" t="str">
        <x:v>T00170</x:v>
      </x:c>
      <x:c r="B175" s="9" t="n">
        <x:v>45774.768055555556</x:v>
      </x:c>
      <x:c r="C175" s="9" t="n">
        <x:v>45775.548055555555</x:v>
      </x:c>
      <x:c r="D175" s="9" t="n">
        <x:v>45780.759722222225</x:v>
      </x:c>
      <x:c r="E175" s="1" t="str">
        <x:v>Normal</x:v>
      </x:c>
      <x:c r="F175" s="1" t="str">
        <x:v>Email</x:v>
      </x:c>
      <x:c r="G175" s="1" t="str">
        <x:v>Delivery</x:v>
      </x:c>
      <x:c r="H175" s="1" t="n">
        <x:v>0</x:v>
      </x:c>
      <x:c r="I175" s="1"/>
      <x:c r="J175" s="1" t="n">
        <x:f>IF(E175="","",VLOOKUP(E175,'Guide'!$A$7:$C$10,2,FALSE))</x:f>
        <x:v>12</x:v>
      </x:c>
      <x:c r="K175" s="1" t="n">
        <x:f>IF(E175="","",VLOOKUP(E175,'Guide'!$A$7:$C$10,3,FALSE))</x:f>
        <x:v>72</x:v>
      </x:c>
      <x:c r="L175" s="10" t="n">
        <x:f>('Guide'!$B$4-B175)*24</x:f>
        <x:v>1541.5666666666511</x:v>
      </x:c>
      <x:c r="M175" s="10" t="n">
        <x:f>IF(C175="","",ROUND((C175-B175)*24,6))</x:f>
        <x:v>18.72</x:v>
      </x:c>
      <x:c r="N175" s="10" t="n">
        <x:f>IF(D175="","",ROUND((D175-B175)*24,6))</x:f>
        <x:v>143.8</x:v>
      </x:c>
      <x:c r="O175" s="1" t="n">
        <x:f>IF(D175="",1,0)</x:f>
        <x:v>0</x:v>
      </x:c>
      <x:c r="P175" s="1" t="n">
        <x:f>IF(E175="",0,IF(OR(C175&lt;&gt;"",L175&gt;=J175),1,0))</x:f>
        <x:v>1</x:v>
      </x:c>
      <x:c r="Q175" s="1" t="n">
        <x:f>IF(AND(E175&lt;&gt;"",C175&lt;&gt;"",M175&lt;=J175),1,0)</x:f>
        <x:v>0</x:v>
      </x:c>
      <x:c r="R175" s="1" t="n">
        <x:f>P175-Q175</x:f>
        <x:v>1</x:v>
      </x:c>
      <x:c r="S175" s="1" t="n">
        <x:f>IF(E175="",0,IF(OR(D175&lt;&gt;"",L175&gt;=K175),1,0))</x:f>
        <x:v>1</x:v>
      </x:c>
      <x:c r="T175" s="1" t="n">
        <x:f>IF(AND(E175&lt;&gt;"",D175&lt;&gt;"",N175&lt;=K175),1,0)</x:f>
        <x:v>0</x:v>
      </x:c>
      <x:c r="U175" s="1" t="n">
        <x:f>S175-T175</x:f>
        <x:v>1</x:v>
      </x:c>
      <x:c r="V175" s="1" t="n">
        <x:f>IF(I175="",0,1)</x:f>
        <x:v>0</x:v>
      </x:c>
      <x:c r="W175" s="1" t="n">
        <x:f>IF(I175&gt;=4,1,0)</x:f>
        <x:v>0</x:v>
      </x:c>
      <x:c r="X175" s="1" t="n">
        <x:f>1-O175</x:f>
        <x:v>1</x:v>
      </x:c>
      <x:c r="Y175" s="1" t="n">
        <x:f>IF(AND(O175=1,L175&gt;168),1,0)</x:f>
        <x:v>0</x:v>
      </x:c>
    </x:row>
    <x:row r="176">
      <x:c r="A176" s="1" t="str">
        <x:v>T00171</x:v>
      </x:c>
      <x:c r="B176" s="9" t="n">
        <x:v>45690.41180555556</x:v>
      </x:c>
      <x:c r="C176" s="9" t="n">
        <x:v>45691.758055555554</x:v>
      </x:c>
      <x:c r="D176" s="9" t="n">
        <x:v>45694.71263888889</x:v>
      </x:c>
      <x:c r="E176" s="1" t="str">
        <x:v>Normal</x:v>
      </x:c>
      <x:c r="F176" s="1" t="str">
        <x:v>WhatsApp</x:v>
      </x:c>
      <x:c r="G176" s="1" t="str">
        <x:v>Billing</x:v>
      </x:c>
      <x:c r="H176" s="1" t="n">
        <x:v>0</x:v>
      </x:c>
      <x:c r="I176" s="1" t="n">
        <x:v>3</x:v>
      </x:c>
      <x:c r="J176" s="1" t="n">
        <x:f>IF(E176="","",VLOOKUP(E176,'Guide'!$A$7:$C$10,2,FALSE))</x:f>
        <x:v>12</x:v>
      </x:c>
      <x:c r="K176" s="1" t="n">
        <x:f>IF(E176="","",VLOOKUP(E176,'Guide'!$A$7:$C$10,3,FALSE))</x:f>
        <x:v>72</x:v>
      </x:c>
      <x:c r="L176" s="10" t="n">
        <x:f>('Guide'!$B$4-B176)*24</x:f>
        <x:v>3566.1166666665813</x:v>
      </x:c>
      <x:c r="M176" s="10" t="n">
        <x:f>IF(C176="","",ROUND((C176-B176)*24,6))</x:f>
        <x:v>32.31</x:v>
      </x:c>
      <x:c r="N176" s="10" t="n">
        <x:f>IF(D176="","",ROUND((D176-B176)*24,6))</x:f>
        <x:v>103.22</x:v>
      </x:c>
      <x:c r="O176" s="1" t="n">
        <x:f>IF(D176="",1,0)</x:f>
        <x:v>0</x:v>
      </x:c>
      <x:c r="P176" s="1" t="n">
        <x:f>IF(E176="",0,IF(OR(C176&lt;&gt;"",L176&gt;=J176),1,0))</x:f>
        <x:v>1</x:v>
      </x:c>
      <x:c r="Q176" s="1" t="n">
        <x:f>IF(AND(E176&lt;&gt;"",C176&lt;&gt;"",M176&lt;=J176),1,0)</x:f>
        <x:v>0</x:v>
      </x:c>
      <x:c r="R176" s="1" t="n">
        <x:f>P176-Q176</x:f>
        <x:v>1</x:v>
      </x:c>
      <x:c r="S176" s="1" t="n">
        <x:f>IF(E176="",0,IF(OR(D176&lt;&gt;"",L176&gt;=K176),1,0))</x:f>
        <x:v>1</x:v>
      </x:c>
      <x:c r="T176" s="1" t="n">
        <x:f>IF(AND(E176&lt;&gt;"",D176&lt;&gt;"",N176&lt;=K176),1,0)</x:f>
        <x:v>0</x:v>
      </x:c>
      <x:c r="U176" s="1" t="n">
        <x:f>S176-T176</x:f>
        <x:v>1</x:v>
      </x:c>
      <x:c r="V176" s="1" t="n">
        <x:f>IF(I176="",0,1)</x:f>
        <x:v>1</x:v>
      </x:c>
      <x:c r="W176" s="1" t="n">
        <x:f>IF(I176&gt;=4,1,0)</x:f>
        <x:v>0</x:v>
      </x:c>
      <x:c r="X176" s="1" t="n">
        <x:f>1-O176</x:f>
        <x:v>1</x:v>
      </x:c>
      <x:c r="Y176" s="1" t="n">
        <x:f>IF(AND(O176=1,L176&gt;168),1,0)</x:f>
        <x:v>0</x:v>
      </x:c>
    </x:row>
    <x:row r="177">
      <x:c r="A177" s="1" t="str">
        <x:v>T00172</x:v>
      </x:c>
      <x:c r="B177" s="9" t="n">
        <x:v>45743.69375</x:v>
      </x:c>
      <x:c r="C177" s="9" t="n">
        <x:v>45744.20583333333</x:v>
      </x:c>
      <x:c r="D177" s="9" t="n">
        <x:v>45746.13791666667</x:v>
      </x:c>
      <x:c r="E177" s="1" t="str">
        <x:v>Normal</x:v>
      </x:c>
      <x:c r="F177" s="1" t="str">
        <x:v>WhatsApp</x:v>
      </x:c>
      <x:c r="G177" s="1" t="str">
        <x:v>Billing</x:v>
      </x:c>
      <x:c r="H177" s="1" t="n">
        <x:v>0</x:v>
      </x:c>
      <x:c r="I177" s="1" t="n">
        <x:v>5</x:v>
      </x:c>
      <x:c r="J177" s="1" t="n">
        <x:f>IF(E177="","",VLOOKUP(E177,'Guide'!$A$7:$C$10,2,FALSE))</x:f>
        <x:v>12</x:v>
      </x:c>
      <x:c r="K177" s="1" t="n">
        <x:f>IF(E177="","",VLOOKUP(E177,'Guide'!$A$7:$C$10,3,FALSE))</x:f>
        <x:v>72</x:v>
      </x:c>
      <x:c r="L177" s="10" t="n">
        <x:f>('Guide'!$B$4-B177)*24</x:f>
        <x:v>2287.350000000035</x:v>
      </x:c>
      <x:c r="M177" s="10" t="n">
        <x:f>IF(C177="","",ROUND((C177-B177)*24,6))</x:f>
        <x:v>12.29</x:v>
      </x:c>
      <x:c r="N177" s="10" t="n">
        <x:f>IF(D177="","",ROUND((D177-B177)*24,6))</x:f>
        <x:v>58.66</x:v>
      </x:c>
      <x:c r="O177" s="1" t="n">
        <x:f>IF(D177="",1,0)</x:f>
        <x:v>0</x:v>
      </x:c>
      <x:c r="P177" s="1" t="n">
        <x:f>IF(E177="",0,IF(OR(C177&lt;&gt;"",L177&gt;=J177),1,0))</x:f>
        <x:v>1</x:v>
      </x:c>
      <x:c r="Q177" s="1" t="n">
        <x:f>IF(AND(E177&lt;&gt;"",C177&lt;&gt;"",M177&lt;=J177),1,0)</x:f>
        <x:v>0</x:v>
      </x:c>
      <x:c r="R177" s="1" t="n">
        <x:f>P177-Q177</x:f>
        <x:v>1</x:v>
      </x:c>
      <x:c r="S177" s="1" t="n">
        <x:f>IF(E177="",0,IF(OR(D177&lt;&gt;"",L177&gt;=K177),1,0))</x:f>
        <x:v>1</x:v>
      </x:c>
      <x:c r="T177" s="1" t="n">
        <x:f>IF(AND(E177&lt;&gt;"",D177&lt;&gt;"",N177&lt;=K177),1,0)</x:f>
        <x:v>1</x:v>
      </x:c>
      <x:c r="U177" s="1" t="n">
        <x:f>S177-T177</x:f>
        <x:v>0</x:v>
      </x:c>
      <x:c r="V177" s="1" t="n">
        <x:f>IF(I177="",0,1)</x:f>
        <x:v>1</x:v>
      </x:c>
      <x:c r="W177" s="1" t="n">
        <x:f>IF(I177&gt;=4,1,0)</x:f>
        <x:v>1</x:v>
      </x:c>
      <x:c r="X177" s="1" t="n">
        <x:f>1-O177</x:f>
        <x:v>1</x:v>
      </x:c>
      <x:c r="Y177" s="1" t="n">
        <x:f>IF(AND(O177=1,L177&gt;168),1,0)</x:f>
        <x:v>0</x:v>
      </x:c>
    </x:row>
    <x:row r="178">
      <x:c r="A178" s="1" t="str">
        <x:v>T00173</x:v>
      </x:c>
      <x:c r="B178" s="9" t="n">
        <x:v>45666.26875</x:v>
      </x:c>
      <x:c r="C178" s="9" t="n">
        <x:v>45666.363333333335</x:v>
      </x:c>
      <x:c r="D178" s="9" t="n">
        <x:v>45668.457083333335</x:v>
      </x:c>
      <x:c r="E178" s="1" t="str">
        <x:v>High</x:v>
      </x:c>
      <x:c r="F178" s="1" t="str">
        <x:v>WhatsApp</x:v>
      </x:c>
      <x:c r="G178" s="1" t="str">
        <x:v>Refund</x:v>
      </x:c>
      <x:c r="H178" s="1" t="n">
        <x:v>0</x:v>
      </x:c>
      <x:c r="I178" s="1" t="n">
        <x:v>3</x:v>
      </x:c>
      <x:c r="J178" s="1" t="n">
        <x:f>IF(E178="","",VLOOKUP(E178,'Guide'!$A$7:$C$10,2,FALSE))</x:f>
        <x:v>4</x:v>
      </x:c>
      <x:c r="K178" s="1" t="n">
        <x:f>IF(E178="","",VLOOKUP(E178,'Guide'!$A$7:$C$10,3,FALSE))</x:f>
        <x:v>24</x:v>
      </x:c>
      <x:c r="L178" s="10" t="n">
        <x:f>('Guide'!$B$4-B178)*24</x:f>
        <x:v>4145.54999999993</x:v>
      </x:c>
      <x:c r="M178" s="10" t="n">
        <x:f>IF(C178="","",ROUND((C178-B178)*24,6))</x:f>
        <x:v>2.27</x:v>
      </x:c>
      <x:c r="N178" s="10" t="n">
        <x:f>IF(D178="","",ROUND((D178-B178)*24,6))</x:f>
        <x:v>52.52</x:v>
      </x:c>
      <x:c r="O178" s="1" t="n">
        <x:f>IF(D178="",1,0)</x:f>
        <x:v>0</x:v>
      </x:c>
      <x:c r="P178" s="1" t="n">
        <x:f>IF(E178="",0,IF(OR(C178&lt;&gt;"",L178&gt;=J178),1,0))</x:f>
        <x:v>1</x:v>
      </x:c>
      <x:c r="Q178" s="1" t="n">
        <x:f>IF(AND(E178&lt;&gt;"",C178&lt;&gt;"",M178&lt;=J178),1,0)</x:f>
        <x:v>1</x:v>
      </x:c>
      <x:c r="R178" s="1" t="n">
        <x:f>P178-Q178</x:f>
        <x:v>0</x:v>
      </x:c>
      <x:c r="S178" s="1" t="n">
        <x:f>IF(E178="",0,IF(OR(D178&lt;&gt;"",L178&gt;=K178),1,0))</x:f>
        <x:v>1</x:v>
      </x:c>
      <x:c r="T178" s="1" t="n">
        <x:f>IF(AND(E178&lt;&gt;"",D178&lt;&gt;"",N178&lt;=K178),1,0)</x:f>
        <x:v>0</x:v>
      </x:c>
      <x:c r="U178" s="1" t="n">
        <x:f>S178-T178</x:f>
        <x:v>1</x:v>
      </x:c>
      <x:c r="V178" s="1" t="n">
        <x:f>IF(I178="",0,1)</x:f>
        <x:v>1</x:v>
      </x:c>
      <x:c r="W178" s="1" t="n">
        <x:f>IF(I178&gt;=4,1,0)</x:f>
        <x:v>0</x:v>
      </x:c>
      <x:c r="X178" s="1" t="n">
        <x:f>1-O178</x:f>
        <x:v>1</x:v>
      </x:c>
      <x:c r="Y178" s="1" t="n">
        <x:f>IF(AND(O178=1,L178&gt;168),1,0)</x:f>
        <x:v>0</x:v>
      </x:c>
    </x:row>
    <x:row r="179">
      <x:c r="A179" s="1" t="str">
        <x:v>T00174</x:v>
      </x:c>
      <x:c r="B179" s="9" t="n">
        <x:v>45726.92152777778</x:v>
      </x:c>
      <x:c r="C179" s="9" t="n">
        <x:v>45726.95527777778</x:v>
      </x:c>
      <x:c r="D179" s="9" t="n">
        <x:v>45728.13861111111</x:v>
      </x:c>
      <x:c r="E179" s="1" t="str">
        <x:v>High</x:v>
      </x:c>
      <x:c r="F179" s="1" t="str">
        <x:v>Web chat</x:v>
      </x:c>
      <x:c r="G179" s="1" t="str">
        <x:v>Delivery</x:v>
      </x:c>
      <x:c r="H179" s="1" t="n">
        <x:v>0</x:v>
      </x:c>
      <x:c r="I179" s="1"/>
      <x:c r="J179" s="1" t="n">
        <x:f>IF(E179="","",VLOOKUP(E179,'Guide'!$A$7:$C$10,2,FALSE))</x:f>
        <x:v>4</x:v>
      </x:c>
      <x:c r="K179" s="1" t="n">
        <x:f>IF(E179="","",VLOOKUP(E179,'Guide'!$A$7:$C$10,3,FALSE))</x:f>
        <x:v>24</x:v>
      </x:c>
      <x:c r="L179" s="10" t="n">
        <x:f>('Guide'!$B$4-B179)*24</x:f>
        <x:v>2689.8833333333605</x:v>
      </x:c>
      <x:c r="M179" s="10" t="n">
        <x:f>IF(C179="","",ROUND((C179-B179)*24,6))</x:f>
        <x:v>0.81</x:v>
      </x:c>
      <x:c r="N179" s="10" t="n">
        <x:f>IF(D179="","",ROUND((D179-B179)*24,6))</x:f>
        <x:v>29.21</x:v>
      </x:c>
      <x:c r="O179" s="1" t="n">
        <x:f>IF(D179="",1,0)</x:f>
        <x:v>0</x:v>
      </x:c>
      <x:c r="P179" s="1" t="n">
        <x:f>IF(E179="",0,IF(OR(C179&lt;&gt;"",L179&gt;=J179),1,0))</x:f>
        <x:v>1</x:v>
      </x:c>
      <x:c r="Q179" s="1" t="n">
        <x:f>IF(AND(E179&lt;&gt;"",C179&lt;&gt;"",M179&lt;=J179),1,0)</x:f>
        <x:v>1</x:v>
      </x:c>
      <x:c r="R179" s="1" t="n">
        <x:f>P179-Q179</x:f>
        <x:v>0</x:v>
      </x:c>
      <x:c r="S179" s="1" t="n">
        <x:f>IF(E179="",0,IF(OR(D179&lt;&gt;"",L179&gt;=K179),1,0))</x:f>
        <x:v>1</x:v>
      </x:c>
      <x:c r="T179" s="1" t="n">
        <x:f>IF(AND(E179&lt;&gt;"",D179&lt;&gt;"",N179&lt;=K179),1,0)</x:f>
        <x:v>0</x:v>
      </x:c>
      <x:c r="U179" s="1" t="n">
        <x:f>S179-T179</x:f>
        <x:v>1</x:v>
      </x:c>
      <x:c r="V179" s="1" t="n">
        <x:f>IF(I179="",0,1)</x:f>
        <x:v>0</x:v>
      </x:c>
      <x:c r="W179" s="1" t="n">
        <x:f>IF(I179&gt;=4,1,0)</x:f>
        <x:v>0</x:v>
      </x:c>
      <x:c r="X179" s="1" t="n">
        <x:f>1-O179</x:f>
        <x:v>1</x:v>
      </x:c>
      <x:c r="Y179" s="1" t="n">
        <x:f>IF(AND(O179=1,L179&gt;168),1,0)</x:f>
        <x:v>0</x:v>
      </x:c>
    </x:row>
    <x:row r="180">
      <x:c r="A180" s="1" t="str">
        <x:v>T00175</x:v>
      </x:c>
      <x:c r="B180" s="9" t="n">
        <x:v>45761.68194444444</x:v>
      </x:c>
      <x:c r="C180" s="9" t="n">
        <x:v>45763.428194444445</x:v>
      </x:c>
      <x:c r="D180" s="9"/>
      <x:c r="E180" s="1" t="str">
        <x:v>Low</x:v>
      </x:c>
      <x:c r="F180" s="1" t="str">
        <x:v>Email</x:v>
      </x:c>
      <x:c r="G180" s="1" t="str">
        <x:v>Account access</x:v>
      </x:c>
      <x:c r="H180" s="1" t="n">
        <x:v>0</x:v>
      </x:c>
      <x:c r="I180" s="1"/>
      <x:c r="J180" s="1" t="n">
        <x:f>IF(E180="","",VLOOKUP(E180,'Guide'!$A$7:$C$10,2,FALSE))</x:f>
        <x:v>24</x:v>
      </x:c>
      <x:c r="K180" s="1" t="n">
        <x:f>IF(E180="","",VLOOKUP(E180,'Guide'!$A$7:$C$10,3,FALSE))</x:f>
        <x:v>120</x:v>
      </x:c>
      <x:c r="L180" s="10" t="n">
        <x:f>('Guide'!$B$4-B180)*24</x:f>
        <x:v>1855.6333333334187</x:v>
      </x:c>
      <x:c r="M180" s="10" t="n">
        <x:f>IF(C180="","",ROUND((C180-B180)*24,6))</x:f>
        <x:v>41.91</x:v>
      </x:c>
      <x:c r="N180" s="10" t="str">
        <x:f>IF(D180="","",ROUND((D180-B180)*24,6))</x:f>
      </x:c>
      <x:c r="O180" s="1" t="n">
        <x:f>IF(D180="",1,0)</x:f>
        <x:v>1</x:v>
      </x:c>
      <x:c r="P180" s="1" t="n">
        <x:f>IF(E180="",0,IF(OR(C180&lt;&gt;"",L180&gt;=J180),1,0))</x:f>
        <x:v>1</x:v>
      </x:c>
      <x:c r="Q180" s="1" t="n">
        <x:f>IF(AND(E180&lt;&gt;"",C180&lt;&gt;"",M180&lt;=J180),1,0)</x:f>
        <x:v>0</x:v>
      </x:c>
      <x:c r="R180" s="1" t="n">
        <x:f>P180-Q180</x:f>
        <x:v>1</x:v>
      </x:c>
      <x:c r="S180" s="1" t="n">
        <x:f>IF(E180="",0,IF(OR(D180&lt;&gt;"",L180&gt;=K180),1,0))</x:f>
        <x:v>1</x:v>
      </x:c>
      <x:c r="T180" s="1" t="n">
        <x:f>IF(AND(E180&lt;&gt;"",D180&lt;&gt;"",N180&lt;=K180),1,0)</x:f>
        <x:v>0</x:v>
      </x:c>
      <x:c r="U180" s="1" t="n">
        <x:f>S180-T180</x:f>
        <x:v>1</x:v>
      </x:c>
      <x:c r="V180" s="1" t="n">
        <x:f>IF(I180="",0,1)</x:f>
        <x:v>0</x:v>
      </x:c>
      <x:c r="W180" s="1" t="n">
        <x:f>IF(I180&gt;=4,1,0)</x:f>
        <x:v>0</x:v>
      </x:c>
      <x:c r="X180" s="1" t="n">
        <x:f>1-O180</x:f>
        <x:v>0</x:v>
      </x:c>
      <x:c r="Y180" s="1" t="n">
        <x:f>IF(AND(O180=1,L180&gt;168),1,0)</x:f>
        <x:v>1</x:v>
      </x:c>
    </x:row>
    <x:row r="181">
      <x:c r="A181" s="1" t="str">
        <x:v>T00176</x:v>
      </x:c>
      <x:c r="B181" s="9" t="n">
        <x:v>45795.17361111111</x:v>
      </x:c>
      <x:c r="C181" s="9" t="n">
        <x:v>45796.00027777778</x:v>
      </x:c>
      <x:c r="D181" s="9" t="n">
        <x:v>45798.72277777778</x:v>
      </x:c>
      <x:c r="E181" s="1" t="str">
        <x:v>Normal</x:v>
      </x:c>
      <x:c r="F181" s="1" t="str">
        <x:v>Email</x:v>
      </x:c>
      <x:c r="G181" s="1" t="str">
        <x:v>Refund</x:v>
      </x:c>
      <x:c r="H181" s="1" t="n">
        <x:v>1</x:v>
      </x:c>
      <x:c r="I181" s="1" t="n">
        <x:v>3</x:v>
      </x:c>
      <x:c r="J181" s="1" t="n">
        <x:f>IF(E181="","",VLOOKUP(E181,'Guide'!$A$7:$C$10,2,FALSE))</x:f>
        <x:v>12</x:v>
      </x:c>
      <x:c r="K181" s="1" t="n">
        <x:f>IF(E181="","",VLOOKUP(E181,'Guide'!$A$7:$C$10,3,FALSE))</x:f>
        <x:v>72</x:v>
      </x:c>
      <x:c r="L181" s="10" t="n">
        <x:f>('Guide'!$B$4-B181)*24</x:f>
        <x:v>1051.8333333333721</x:v>
      </x:c>
      <x:c r="M181" s="10" t="n">
        <x:f>IF(C181="","",ROUND((C181-B181)*24,6))</x:f>
        <x:v>19.84</x:v>
      </x:c>
      <x:c r="N181" s="10" t="n">
        <x:f>IF(D181="","",ROUND((D181-B181)*24,6))</x:f>
        <x:v>85.18</x:v>
      </x:c>
      <x:c r="O181" s="1" t="n">
        <x:f>IF(D181="",1,0)</x:f>
        <x:v>0</x:v>
      </x:c>
      <x:c r="P181" s="1" t="n">
        <x:f>IF(E181="",0,IF(OR(C181&lt;&gt;"",L181&gt;=J181),1,0))</x:f>
        <x:v>1</x:v>
      </x:c>
      <x:c r="Q181" s="1" t="n">
        <x:f>IF(AND(E181&lt;&gt;"",C181&lt;&gt;"",M181&lt;=J181),1,0)</x:f>
        <x:v>0</x:v>
      </x:c>
      <x:c r="R181" s="1" t="n">
        <x:f>P181-Q181</x:f>
        <x:v>1</x:v>
      </x:c>
      <x:c r="S181" s="1" t="n">
        <x:f>IF(E181="",0,IF(OR(D181&lt;&gt;"",L181&gt;=K181),1,0))</x:f>
        <x:v>1</x:v>
      </x:c>
      <x:c r="T181" s="1" t="n">
        <x:f>IF(AND(E181&lt;&gt;"",D181&lt;&gt;"",N181&lt;=K181),1,0)</x:f>
        <x:v>0</x:v>
      </x:c>
      <x:c r="U181" s="1" t="n">
        <x:f>S181-T181</x:f>
        <x:v>1</x:v>
      </x:c>
      <x:c r="V181" s="1" t="n">
        <x:f>IF(I181="",0,1)</x:f>
        <x:v>1</x:v>
      </x:c>
      <x:c r="W181" s="1" t="n">
        <x:f>IF(I181&gt;=4,1,0)</x:f>
        <x:v>0</x:v>
      </x:c>
      <x:c r="X181" s="1" t="n">
        <x:f>1-O181</x:f>
        <x:v>1</x:v>
      </x:c>
      <x:c r="Y181" s="1" t="n">
        <x:f>IF(AND(O181=1,L181&gt;168),1,0)</x:f>
        <x:v>0</x:v>
      </x:c>
    </x:row>
    <x:row r="182">
      <x:c r="A182" s="1" t="str">
        <x:v>T00177</x:v>
      </x:c>
      <x:c r="B182" s="9" t="n">
        <x:v>45777.447916666664</x:v>
      </x:c>
      <x:c r="C182" s="9" t="n">
        <x:v>45777.64166666667</x:v>
      </x:c>
      <x:c r="D182" s="9" t="n">
        <x:v>45786.1275</x:v>
      </x:c>
      <x:c r="E182" s="1" t="str">
        <x:v>Normal</x:v>
      </x:c>
      <x:c r="F182" s="1" t="str">
        <x:v>Web chat</x:v>
      </x:c>
      <x:c r="G182" s="1" t="str">
        <x:v>Delivery</x:v>
      </x:c>
      <x:c r="H182" s="1" t="n">
        <x:v>1</x:v>
      </x:c>
      <x:c r="I182" s="1"/>
      <x:c r="J182" s="1" t="n">
        <x:f>IF(E182="","",VLOOKUP(E182,'Guide'!$A$7:$C$10,2,FALSE))</x:f>
        <x:v>12</x:v>
      </x:c>
      <x:c r="K182" s="1" t="n">
        <x:f>IF(E182="","",VLOOKUP(E182,'Guide'!$A$7:$C$10,3,FALSE))</x:f>
        <x:v>72</x:v>
      </x:c>
      <x:c r="L182" s="10" t="n">
        <x:f>('Guide'!$B$4-B182)*24</x:f>
        <x:v>1477.2500000000582</x:v>
      </x:c>
      <x:c r="M182" s="10" t="n">
        <x:f>IF(C182="","",ROUND((C182-B182)*24,6))</x:f>
        <x:v>4.65</x:v>
      </x:c>
      <x:c r="N182" s="10" t="n">
        <x:f>IF(D182="","",ROUND((D182-B182)*24,6))</x:f>
        <x:v>208.31</x:v>
      </x:c>
      <x:c r="O182" s="1" t="n">
        <x:f>IF(D182="",1,0)</x:f>
        <x:v>0</x:v>
      </x:c>
      <x:c r="P182" s="1" t="n">
        <x:f>IF(E182="",0,IF(OR(C182&lt;&gt;"",L182&gt;=J182),1,0))</x:f>
        <x:v>1</x:v>
      </x:c>
      <x:c r="Q182" s="1" t="n">
        <x:f>IF(AND(E182&lt;&gt;"",C182&lt;&gt;"",M182&lt;=J182),1,0)</x:f>
        <x:v>1</x:v>
      </x:c>
      <x:c r="R182" s="1" t="n">
        <x:f>P182-Q182</x:f>
        <x:v>0</x:v>
      </x:c>
      <x:c r="S182" s="1" t="n">
        <x:f>IF(E182="",0,IF(OR(D182&lt;&gt;"",L182&gt;=K182),1,0))</x:f>
        <x:v>1</x:v>
      </x:c>
      <x:c r="T182" s="1" t="n">
        <x:f>IF(AND(E182&lt;&gt;"",D182&lt;&gt;"",N182&lt;=K182),1,0)</x:f>
        <x:v>0</x:v>
      </x:c>
      <x:c r="U182" s="1" t="n">
        <x:f>S182-T182</x:f>
        <x:v>1</x:v>
      </x:c>
      <x:c r="V182" s="1" t="n">
        <x:f>IF(I182="",0,1)</x:f>
        <x:v>0</x:v>
      </x:c>
      <x:c r="W182" s="1" t="n">
        <x:f>IF(I182&gt;=4,1,0)</x:f>
        <x:v>0</x:v>
      </x:c>
      <x:c r="X182" s="1" t="n">
        <x:f>1-O182</x:f>
        <x:v>1</x:v>
      </x:c>
      <x:c r="Y182" s="1" t="n">
        <x:f>IF(AND(O182=1,L182&gt;168),1,0)</x:f>
        <x:v>0</x:v>
      </x:c>
    </x:row>
    <x:row r="183">
      <x:c r="A183" s="1" t="str">
        <x:v>T00178</x:v>
      </x:c>
      <x:c r="B183" s="9" t="n">
        <x:v>45817.22638888889</x:v>
      </x:c>
      <x:c r="C183" s="9" t="n">
        <x:v>45817.893055555556</x:v>
      </x:c>
      <x:c r="D183" s="9" t="n">
        <x:v>45828.603055555555</x:v>
      </x:c>
      <x:c r="E183" s="1" t="str">
        <x:v>Normal</x:v>
      </x:c>
      <x:c r="F183" s="1" t="str">
        <x:v>WhatsApp</x:v>
      </x:c>
      <x:c r="G183" s="1" t="str">
        <x:v>Refund</x:v>
      </x:c>
      <x:c r="H183" s="1" t="n">
        <x:v>0</x:v>
      </x:c>
      <x:c r="I183" s="1" t="n">
        <x:v>4</x:v>
      </x:c>
      <x:c r="J183" s="1" t="n">
        <x:f>IF(E183="","",VLOOKUP(E183,'Guide'!$A$7:$C$10,2,FALSE))</x:f>
        <x:v>12</x:v>
      </x:c>
      <x:c r="K183" s="1" t="n">
        <x:f>IF(E183="","",VLOOKUP(E183,'Guide'!$A$7:$C$10,3,FALSE))</x:f>
        <x:v>72</x:v>
      </x:c>
      <x:c r="L183" s="10" t="n">
        <x:f>('Guide'!$B$4-B183)*24</x:f>
        <x:v>522.5666666665929</x:v>
      </x:c>
      <x:c r="M183" s="10" t="n">
        <x:f>IF(C183="","",ROUND((C183-B183)*24,6))</x:f>
        <x:v>16</x:v>
      </x:c>
      <x:c r="N183" s="10" t="n">
        <x:f>IF(D183="","",ROUND((D183-B183)*24,6))</x:f>
        <x:v>273.04</x:v>
      </x:c>
      <x:c r="O183" s="1" t="n">
        <x:f>IF(D183="",1,0)</x:f>
        <x:v>0</x:v>
      </x:c>
      <x:c r="P183" s="1" t="n">
        <x:f>IF(E183="",0,IF(OR(C183&lt;&gt;"",L183&gt;=J183),1,0))</x:f>
        <x:v>1</x:v>
      </x:c>
      <x:c r="Q183" s="1" t="n">
        <x:f>IF(AND(E183&lt;&gt;"",C183&lt;&gt;"",M183&lt;=J183),1,0)</x:f>
        <x:v>0</x:v>
      </x:c>
      <x:c r="R183" s="1" t="n">
        <x:f>P183-Q183</x:f>
        <x:v>1</x:v>
      </x:c>
      <x:c r="S183" s="1" t="n">
        <x:f>IF(E183="",0,IF(OR(D183&lt;&gt;"",L183&gt;=K183),1,0))</x:f>
        <x:v>1</x:v>
      </x:c>
      <x:c r="T183" s="1" t="n">
        <x:f>IF(AND(E183&lt;&gt;"",D183&lt;&gt;"",N183&lt;=K183),1,0)</x:f>
        <x:v>0</x:v>
      </x:c>
      <x:c r="U183" s="1" t="n">
        <x:f>S183-T183</x:f>
        <x:v>1</x:v>
      </x:c>
      <x:c r="V183" s="1" t="n">
        <x:f>IF(I183="",0,1)</x:f>
        <x:v>1</x:v>
      </x:c>
      <x:c r="W183" s="1" t="n">
        <x:f>IF(I183&gt;=4,1,0)</x:f>
        <x:v>1</x:v>
      </x:c>
      <x:c r="X183" s="1" t="n">
        <x:f>1-O183</x:f>
        <x:v>1</x:v>
      </x:c>
      <x:c r="Y183" s="1" t="n">
        <x:f>IF(AND(O183=1,L183&gt;168),1,0)</x:f>
        <x:v>0</x:v>
      </x:c>
    </x:row>
    <x:row r="184">
      <x:c r="A184" s="1" t="str">
        <x:v>T00179</x:v>
      </x:c>
      <x:c r="B184" s="9" t="n">
        <x:v>45708.72083333333</x:v>
      </x:c>
      <x:c r="C184" s="9" t="n">
        <x:v>45708.7475</x:v>
      </x:c>
      <x:c r="D184" s="9" t="n">
        <x:v>45713.06458333333</x:v>
      </x:c>
      <x:c r="E184" s="1" t="str">
        <x:v>High</x:v>
      </x:c>
      <x:c r="F184" s="1" t="str">
        <x:v>Web chat</x:v>
      </x:c>
      <x:c r="G184" s="1" t="str">
        <x:v>Product information</x:v>
      </x:c>
      <x:c r="H184" s="1" t="n">
        <x:v>0</x:v>
      </x:c>
      <x:c r="I184" s="1"/>
      <x:c r="J184" s="1" t="n">
        <x:f>IF(E184="","",VLOOKUP(E184,'Guide'!$A$7:$C$10,2,FALSE))</x:f>
        <x:v>4</x:v>
      </x:c>
      <x:c r="K184" s="1" t="n">
        <x:f>IF(E184="","",VLOOKUP(E184,'Guide'!$A$7:$C$10,3,FALSE))</x:f>
        <x:v>24</x:v>
      </x:c>
      <x:c r="L184" s="10" t="n">
        <x:f>('Guide'!$B$4-B184)*24</x:f>
        <x:v>3126.7000000000116</x:v>
      </x:c>
      <x:c r="M184" s="10" t="n">
        <x:f>IF(C184="","",ROUND((C184-B184)*24,6))</x:f>
        <x:v>0.64</x:v>
      </x:c>
      <x:c r="N184" s="10" t="n">
        <x:f>IF(D184="","",ROUND((D184-B184)*24,6))</x:f>
        <x:v>104.25</x:v>
      </x:c>
      <x:c r="O184" s="1" t="n">
        <x:f>IF(D184="",1,0)</x:f>
        <x:v>0</x:v>
      </x:c>
      <x:c r="P184" s="1" t="n">
        <x:f>IF(E184="",0,IF(OR(C184&lt;&gt;"",L184&gt;=J184),1,0))</x:f>
        <x:v>1</x:v>
      </x:c>
      <x:c r="Q184" s="1" t="n">
        <x:f>IF(AND(E184&lt;&gt;"",C184&lt;&gt;"",M184&lt;=J184),1,0)</x:f>
        <x:v>1</x:v>
      </x:c>
      <x:c r="R184" s="1" t="n">
        <x:f>P184-Q184</x:f>
        <x:v>0</x:v>
      </x:c>
      <x:c r="S184" s="1" t="n">
        <x:f>IF(E184="",0,IF(OR(D184&lt;&gt;"",L184&gt;=K184),1,0))</x:f>
        <x:v>1</x:v>
      </x:c>
      <x:c r="T184" s="1" t="n">
        <x:f>IF(AND(E184&lt;&gt;"",D184&lt;&gt;"",N184&lt;=K184),1,0)</x:f>
        <x:v>0</x:v>
      </x:c>
      <x:c r="U184" s="1" t="n">
        <x:f>S184-T184</x:f>
        <x:v>1</x:v>
      </x:c>
      <x:c r="V184" s="1" t="n">
        <x:f>IF(I184="",0,1)</x:f>
        <x:v>0</x:v>
      </x:c>
      <x:c r="W184" s="1" t="n">
        <x:f>IF(I184&gt;=4,1,0)</x:f>
        <x:v>0</x:v>
      </x:c>
      <x:c r="X184" s="1" t="n">
        <x:f>1-O184</x:f>
        <x:v>1</x:v>
      </x:c>
      <x:c r="Y184" s="1" t="n">
        <x:f>IF(AND(O184=1,L184&gt;168),1,0)</x:f>
        <x:v>0</x:v>
      </x:c>
    </x:row>
    <x:row r="185">
      <x:c r="A185" s="1" t="str">
        <x:v>T00180</x:v>
      </x:c>
      <x:c r="B185" s="9" t="n">
        <x:v>45675.00763888889</x:v>
      </x:c>
      <x:c r="C185" s="9" t="n">
        <x:v>45675.37138888889</x:v>
      </x:c>
      <x:c r="D185" s="9" t="n">
        <x:v>45678.930138888885</x:v>
      </x:c>
      <x:c r="E185" s="1" t="str">
        <x:v>Normal</x:v>
      </x:c>
      <x:c r="F185" s="1" t="str">
        <x:v>Email</x:v>
      </x:c>
      <x:c r="G185" s="1" t="str">
        <x:v>Refund</x:v>
      </x:c>
      <x:c r="H185" s="1" t="n">
        <x:v>0</x:v>
      </x:c>
      <x:c r="I185" s="1"/>
      <x:c r="J185" s="1" t="n">
        <x:f>IF(E185="","",VLOOKUP(E185,'Guide'!$A$7:$C$10,2,FALSE))</x:f>
        <x:v>12</x:v>
      </x:c>
      <x:c r="K185" s="1" t="n">
        <x:f>IF(E185="","",VLOOKUP(E185,'Guide'!$A$7:$C$10,3,FALSE))</x:f>
        <x:v>72</x:v>
      </x:c>
      <x:c r="L185" s="10" t="n">
        <x:f>('Guide'!$B$4-B185)*24</x:f>
        <x:v>3935.816666666593</x:v>
      </x:c>
      <x:c r="M185" s="10" t="n">
        <x:f>IF(C185="","",ROUND((C185-B185)*24,6))</x:f>
        <x:v>8.73</x:v>
      </x:c>
      <x:c r="N185" s="10" t="n">
        <x:f>IF(D185="","",ROUND((D185-B185)*24,6))</x:f>
        <x:v>94.14</x:v>
      </x:c>
      <x:c r="O185" s="1" t="n">
        <x:f>IF(D185="",1,0)</x:f>
        <x:v>0</x:v>
      </x:c>
      <x:c r="P185" s="1" t="n">
        <x:f>IF(E185="",0,IF(OR(C185&lt;&gt;"",L185&gt;=J185),1,0))</x:f>
        <x:v>1</x:v>
      </x:c>
      <x:c r="Q185" s="1" t="n">
        <x:f>IF(AND(E185&lt;&gt;"",C185&lt;&gt;"",M185&lt;=J185),1,0)</x:f>
        <x:v>1</x:v>
      </x:c>
      <x:c r="R185" s="1" t="n">
        <x:f>P185-Q185</x:f>
        <x:v>0</x:v>
      </x:c>
      <x:c r="S185" s="1" t="n">
        <x:f>IF(E185="",0,IF(OR(D185&lt;&gt;"",L185&gt;=K185),1,0))</x:f>
        <x:v>1</x:v>
      </x:c>
      <x:c r="T185" s="1" t="n">
        <x:f>IF(AND(E185&lt;&gt;"",D185&lt;&gt;"",N185&lt;=K185),1,0)</x:f>
        <x:v>0</x:v>
      </x:c>
      <x:c r="U185" s="1" t="n">
        <x:f>S185-T185</x:f>
        <x:v>1</x:v>
      </x:c>
      <x:c r="V185" s="1" t="n">
        <x:f>IF(I185="",0,1)</x:f>
        <x:v>0</x:v>
      </x:c>
      <x:c r="W185" s="1" t="n">
        <x:f>IF(I185&gt;=4,1,0)</x:f>
        <x:v>0</x:v>
      </x:c>
      <x:c r="X185" s="1" t="n">
        <x:f>1-O185</x:f>
        <x:v>1</x:v>
      </x:c>
      <x:c r="Y185" s="1" t="n">
        <x:f>IF(AND(O185=1,L185&gt;168),1,0)</x:f>
        <x:v>0</x:v>
      </x:c>
    </x:row>
    <x:row r="186">
      <x:c r="A186" s="1" t="str">
        <x:v>T00181</x:v>
      </x:c>
      <x:c r="B186" s="9" t="n">
        <x:v>45719.77013888889</x:v>
      </x:c>
      <x:c r="C186" s="9" t="n">
        <x:v>45720.57722222222</x:v>
      </x:c>
      <x:c r="D186" s="9" t="n">
        <x:v>45721.83472222222</x:v>
      </x:c>
      <x:c r="E186" s="1" t="str">
        <x:v>Normal</x:v>
      </x:c>
      <x:c r="F186" s="1" t="str">
        <x:v>WhatsApp</x:v>
      </x:c>
      <x:c r="G186" s="1" t="str">
        <x:v>Delivery</x:v>
      </x:c>
      <x:c r="H186" s="1" t="n">
        <x:v>0</x:v>
      </x:c>
      <x:c r="I186" s="1"/>
      <x:c r="J186" s="1" t="n">
        <x:f>IF(E186="","",VLOOKUP(E186,'Guide'!$A$7:$C$10,2,FALSE))</x:f>
        <x:v>12</x:v>
      </x:c>
      <x:c r="K186" s="1" t="n">
        <x:f>IF(E186="","",VLOOKUP(E186,'Guide'!$A$7:$C$10,3,FALSE))</x:f>
        <x:v>72</x:v>
      </x:c>
      <x:c r="L186" s="10" t="n">
        <x:f>('Guide'!$B$4-B186)*24</x:f>
        <x:v>2861.516666666663</x:v>
      </x:c>
      <x:c r="M186" s="10" t="n">
        <x:f>IF(C186="","",ROUND((C186-B186)*24,6))</x:f>
        <x:v>19.37</x:v>
      </x:c>
      <x:c r="N186" s="10" t="n">
        <x:f>IF(D186="","",ROUND((D186-B186)*24,6))</x:f>
        <x:v>49.55</x:v>
      </x:c>
      <x:c r="O186" s="1" t="n">
        <x:f>IF(D186="",1,0)</x:f>
        <x:v>0</x:v>
      </x:c>
      <x:c r="P186" s="1" t="n">
        <x:f>IF(E186="",0,IF(OR(C186&lt;&gt;"",L186&gt;=J186),1,0))</x:f>
        <x:v>1</x:v>
      </x:c>
      <x:c r="Q186" s="1" t="n">
        <x:f>IF(AND(E186&lt;&gt;"",C186&lt;&gt;"",M186&lt;=J186),1,0)</x:f>
        <x:v>0</x:v>
      </x:c>
      <x:c r="R186" s="1" t="n">
        <x:f>P186-Q186</x:f>
        <x:v>1</x:v>
      </x:c>
      <x:c r="S186" s="1" t="n">
        <x:f>IF(E186="",0,IF(OR(D186&lt;&gt;"",L186&gt;=K186),1,0))</x:f>
        <x:v>1</x:v>
      </x:c>
      <x:c r="T186" s="1" t="n">
        <x:f>IF(AND(E186&lt;&gt;"",D186&lt;&gt;"",N186&lt;=K186),1,0)</x:f>
        <x:v>1</x:v>
      </x:c>
      <x:c r="U186" s="1" t="n">
        <x:f>S186-T186</x:f>
        <x:v>0</x:v>
      </x:c>
      <x:c r="V186" s="1" t="n">
        <x:f>IF(I186="",0,1)</x:f>
        <x:v>0</x:v>
      </x:c>
      <x:c r="W186" s="1" t="n">
        <x:f>IF(I186&gt;=4,1,0)</x:f>
        <x:v>0</x:v>
      </x:c>
      <x:c r="X186" s="1" t="n">
        <x:f>1-O186</x:f>
        <x:v>1</x:v>
      </x:c>
      <x:c r="Y186" s="1" t="n">
        <x:f>IF(AND(O186=1,L186&gt;168),1,0)</x:f>
        <x:v>0</x:v>
      </x:c>
    </x:row>
    <x:row r="187">
      <x:c r="A187" s="1" t="str">
        <x:v>T00182</x:v>
      </x:c>
      <x:c r="B187" s="9" t="n">
        <x:v>45805.14166666667</x:v>
      </x:c>
      <x:c r="C187" s="9" t="n">
        <x:v>45806.94125</x:v>
      </x:c>
      <x:c r="D187" s="9" t="n">
        <x:v>45808.06041666667</x:v>
      </x:c>
      <x:c r="E187" s="1" t="str">
        <x:v>Low</x:v>
      </x:c>
      <x:c r="F187" s="1" t="str">
        <x:v>Email</x:v>
      </x:c>
      <x:c r="G187" s="1" t="str">
        <x:v>Account access</x:v>
      </x:c>
      <x:c r="H187" s="1" t="n">
        <x:v>0</x:v>
      </x:c>
      <x:c r="I187" s="1"/>
      <x:c r="J187" s="1" t="n">
        <x:f>IF(E187="","",VLOOKUP(E187,'Guide'!$A$7:$C$10,2,FALSE))</x:f>
        <x:v>24</x:v>
      </x:c>
      <x:c r="K187" s="1" t="n">
        <x:f>IF(E187="","",VLOOKUP(E187,'Guide'!$A$7:$C$10,3,FALSE))</x:f>
        <x:v>120</x:v>
      </x:c>
      <x:c r="L187" s="10" t="n">
        <x:f>('Guide'!$B$4-B187)*24</x:f>
        <x:v>812.5999999999185</x:v>
      </x:c>
      <x:c r="M187" s="10" t="n">
        <x:f>IF(C187="","",ROUND((C187-B187)*24,6))</x:f>
        <x:v>43.19</x:v>
      </x:c>
      <x:c r="N187" s="10" t="n">
        <x:f>IF(D187="","",ROUND((D187-B187)*24,6))</x:f>
        <x:v>70.05</x:v>
      </x:c>
      <x:c r="O187" s="1" t="n">
        <x:f>IF(D187="",1,0)</x:f>
        <x:v>0</x:v>
      </x:c>
      <x:c r="P187" s="1" t="n">
        <x:f>IF(E187="",0,IF(OR(C187&lt;&gt;"",L187&gt;=J187),1,0))</x:f>
        <x:v>1</x:v>
      </x:c>
      <x:c r="Q187" s="1" t="n">
        <x:f>IF(AND(E187&lt;&gt;"",C187&lt;&gt;"",M187&lt;=J187),1,0)</x:f>
        <x:v>0</x:v>
      </x:c>
      <x:c r="R187" s="1" t="n">
        <x:f>P187-Q187</x:f>
        <x:v>1</x:v>
      </x:c>
      <x:c r="S187" s="1" t="n">
        <x:f>IF(E187="",0,IF(OR(D187&lt;&gt;"",L187&gt;=K187),1,0))</x:f>
        <x:v>1</x:v>
      </x:c>
      <x:c r="T187" s="1" t="n">
        <x:f>IF(AND(E187&lt;&gt;"",D187&lt;&gt;"",N187&lt;=K187),1,0)</x:f>
        <x:v>1</x:v>
      </x:c>
      <x:c r="U187" s="1" t="n">
        <x:f>S187-T187</x:f>
        <x:v>0</x:v>
      </x:c>
      <x:c r="V187" s="1" t="n">
        <x:f>IF(I187="",0,1)</x:f>
        <x:v>0</x:v>
      </x:c>
      <x:c r="W187" s="1" t="n">
        <x:f>IF(I187&gt;=4,1,0)</x:f>
        <x:v>0</x:v>
      </x:c>
      <x:c r="X187" s="1" t="n">
        <x:f>1-O187</x:f>
        <x:v>1</x:v>
      </x:c>
      <x:c r="Y187" s="1" t="n">
        <x:f>IF(AND(O187=1,L187&gt;168),1,0)</x:f>
        <x:v>0</x:v>
      </x:c>
    </x:row>
    <x:row r="188">
      <x:c r="A188" s="1" t="str">
        <x:v>T00183</x:v>
      </x:c>
      <x:c r="B188" s="9" t="n">
        <x:v>45729.950694444444</x:v>
      </x:c>
      <x:c r="C188" s="9" t="n">
        <x:v>45730.069027777776</x:v>
      </x:c>
      <x:c r="D188" s="9" t="n">
        <x:v>45734.71444444444</x:v>
      </x:c>
      <x:c r="E188" s="1" t="str">
        <x:v>Normal</x:v>
      </x:c>
      <x:c r="F188" s="1" t="str">
        <x:v>WhatsApp</x:v>
      </x:c>
      <x:c r="G188" s="1" t="str">
        <x:v>Account access</x:v>
      </x:c>
      <x:c r="H188" s="1" t="n">
        <x:v>0</x:v>
      </x:c>
      <x:c r="I188" s="1"/>
      <x:c r="J188" s="1" t="n">
        <x:f>IF(E188="","",VLOOKUP(E188,'Guide'!$A$7:$C$10,2,FALSE))</x:f>
        <x:v>12</x:v>
      </x:c>
      <x:c r="K188" s="1" t="n">
        <x:f>IF(E188="","",VLOOKUP(E188,'Guide'!$A$7:$C$10,3,FALSE))</x:f>
        <x:v>72</x:v>
      </x:c>
      <x:c r="L188" s="10" t="n">
        <x:f>('Guide'!$B$4-B188)*24</x:f>
        <x:v>2617.183333333349</x:v>
      </x:c>
      <x:c r="M188" s="10" t="n">
        <x:f>IF(C188="","",ROUND((C188-B188)*24,6))</x:f>
        <x:v>2.84</x:v>
      </x:c>
      <x:c r="N188" s="10" t="n">
        <x:f>IF(D188="","",ROUND((D188-B188)*24,6))</x:f>
        <x:v>114.33</x:v>
      </x:c>
      <x:c r="O188" s="1" t="n">
        <x:f>IF(D188="",1,0)</x:f>
        <x:v>0</x:v>
      </x:c>
      <x:c r="P188" s="1" t="n">
        <x:f>IF(E188="",0,IF(OR(C188&lt;&gt;"",L188&gt;=J188),1,0))</x:f>
        <x:v>1</x:v>
      </x:c>
      <x:c r="Q188" s="1" t="n">
        <x:f>IF(AND(E188&lt;&gt;"",C188&lt;&gt;"",M188&lt;=J188),1,0)</x:f>
        <x:v>1</x:v>
      </x:c>
      <x:c r="R188" s="1" t="n">
        <x:f>P188-Q188</x:f>
        <x:v>0</x:v>
      </x:c>
      <x:c r="S188" s="1" t="n">
        <x:f>IF(E188="",0,IF(OR(D188&lt;&gt;"",L188&gt;=K188),1,0))</x:f>
        <x:v>1</x:v>
      </x:c>
      <x:c r="T188" s="1" t="n">
        <x:f>IF(AND(E188&lt;&gt;"",D188&lt;&gt;"",N188&lt;=K188),1,0)</x:f>
        <x:v>0</x:v>
      </x:c>
      <x:c r="U188" s="1" t="n">
        <x:f>S188-T188</x:f>
        <x:v>1</x:v>
      </x:c>
      <x:c r="V188" s="1" t="n">
        <x:f>IF(I188="",0,1)</x:f>
        <x:v>0</x:v>
      </x:c>
      <x:c r="W188" s="1" t="n">
        <x:f>IF(I188&gt;=4,1,0)</x:f>
        <x:v>0</x:v>
      </x:c>
      <x:c r="X188" s="1" t="n">
        <x:f>1-O188</x:f>
        <x:v>1</x:v>
      </x:c>
      <x:c r="Y188" s="1" t="n">
        <x:f>IF(AND(O188=1,L188&gt;168),1,0)</x:f>
        <x:v>0</x:v>
      </x:c>
    </x:row>
    <x:row r="189">
      <x:c r="A189" s="1" t="str">
        <x:v>T00184</x:v>
      </x:c>
      <x:c r="B189" s="9" t="n">
        <x:v>45764.27777777778</x:v>
      </x:c>
      <x:c r="C189" s="9" t="n">
        <x:v>45765.00027777778</x:v>
      </x:c>
      <x:c r="D189" s="9" t="n">
        <x:v>45767.25944444445</x:v>
      </x:c>
      <x:c r="E189" s="1" t="str">
        <x:v>Low</x:v>
      </x:c>
      <x:c r="F189" s="1" t="str">
        <x:v>Email</x:v>
      </x:c>
      <x:c r="G189" s="1" t="str">
        <x:v>Account access</x:v>
      </x:c>
      <x:c r="H189" s="1" t="n">
        <x:v>1</x:v>
      </x:c>
      <x:c r="I189" s="1" t="n">
        <x:v>4</x:v>
      </x:c>
      <x:c r="J189" s="1" t="n">
        <x:f>IF(E189="","",VLOOKUP(E189,'Guide'!$A$7:$C$10,2,FALSE))</x:f>
        <x:v>24</x:v>
      </x:c>
      <x:c r="K189" s="1" t="n">
        <x:f>IF(E189="","",VLOOKUP(E189,'Guide'!$A$7:$C$10,3,FALSE))</x:f>
        <x:v>120</x:v>
      </x:c>
      <x:c r="L189" s="10" t="n">
        <x:f>('Guide'!$B$4-B189)*24</x:f>
        <x:v>1793.3333333332557</x:v>
      </x:c>
      <x:c r="M189" s="10" t="n">
        <x:f>IF(C189="","",ROUND((C189-B189)*24,6))</x:f>
        <x:v>17.34</x:v>
      </x:c>
      <x:c r="N189" s="10" t="n">
        <x:f>IF(D189="","",ROUND((D189-B189)*24,6))</x:f>
        <x:v>71.56</x:v>
      </x:c>
      <x:c r="O189" s="1" t="n">
        <x:f>IF(D189="",1,0)</x:f>
        <x:v>0</x:v>
      </x:c>
      <x:c r="P189" s="1" t="n">
        <x:f>IF(E189="",0,IF(OR(C189&lt;&gt;"",L189&gt;=J189),1,0))</x:f>
        <x:v>1</x:v>
      </x:c>
      <x:c r="Q189" s="1" t="n">
        <x:f>IF(AND(E189&lt;&gt;"",C189&lt;&gt;"",M189&lt;=J189),1,0)</x:f>
        <x:v>1</x:v>
      </x:c>
      <x:c r="R189" s="1" t="n">
        <x:f>P189-Q189</x:f>
        <x:v>0</x:v>
      </x:c>
      <x:c r="S189" s="1" t="n">
        <x:f>IF(E189="",0,IF(OR(D189&lt;&gt;"",L189&gt;=K189),1,0))</x:f>
        <x:v>1</x:v>
      </x:c>
      <x:c r="T189" s="1" t="n">
        <x:f>IF(AND(E189&lt;&gt;"",D189&lt;&gt;"",N189&lt;=K189),1,0)</x:f>
        <x:v>1</x:v>
      </x:c>
      <x:c r="U189" s="1" t="n">
        <x:f>S189-T189</x:f>
        <x:v>0</x:v>
      </x:c>
      <x:c r="V189" s="1" t="n">
        <x:f>IF(I189="",0,1)</x:f>
        <x:v>1</x:v>
      </x:c>
      <x:c r="W189" s="1" t="n">
        <x:f>IF(I189&gt;=4,1,0)</x:f>
        <x:v>1</x:v>
      </x:c>
      <x:c r="X189" s="1" t="n">
        <x:f>1-O189</x:f>
        <x:v>1</x:v>
      </x:c>
      <x:c r="Y189" s="1" t="n">
        <x:f>IF(AND(O189=1,L189&gt;168),1,0)</x:f>
        <x:v>0</x:v>
      </x:c>
    </x:row>
    <x:row r="190">
      <x:c r="A190" s="1" t="str">
        <x:v>T00185</x:v>
      </x:c>
      <x:c r="B190" s="9" t="n">
        <x:v>45831.18472222222</x:v>
      </x:c>
      <x:c r="C190" s="9" t="n">
        <x:v>45831.82763888889</x:v>
      </x:c>
      <x:c r="D190" s="9" t="n">
        <x:v>45833.42722222222</x:v>
      </x:c>
      <x:c r="E190" s="1" t="str">
        <x:v>Normal</x:v>
      </x:c>
      <x:c r="F190" s="1" t="str">
        <x:v>Email</x:v>
      </x:c>
      <x:c r="G190" s="1" t="str">
        <x:v>Product information</x:v>
      </x:c>
      <x:c r="H190" s="1" t="n">
        <x:v>0</x:v>
      </x:c>
      <x:c r="I190" s="1" t="n">
        <x:v>4</x:v>
      </x:c>
      <x:c r="J190" s="1" t="n">
        <x:f>IF(E190="","",VLOOKUP(E190,'Guide'!$A$7:$C$10,2,FALSE))</x:f>
        <x:v>12</x:v>
      </x:c>
      <x:c r="K190" s="1" t="n">
        <x:f>IF(E190="","",VLOOKUP(E190,'Guide'!$A$7:$C$10,3,FALSE))</x:f>
        <x:v>72</x:v>
      </x:c>
      <x:c r="L190" s="10" t="n">
        <x:f>('Guide'!$B$4-B190)*24</x:f>
        <x:v>187.56666666670935</x:v>
      </x:c>
      <x:c r="M190" s="10" t="n">
        <x:f>IF(C190="","",ROUND((C190-B190)*24,6))</x:f>
        <x:v>15.43</x:v>
      </x:c>
      <x:c r="N190" s="10" t="n">
        <x:f>IF(D190="","",ROUND((D190-B190)*24,6))</x:f>
        <x:v>53.82</x:v>
      </x:c>
      <x:c r="O190" s="1" t="n">
        <x:f>IF(D190="",1,0)</x:f>
        <x:v>0</x:v>
      </x:c>
      <x:c r="P190" s="1" t="n">
        <x:f>IF(E190="",0,IF(OR(C190&lt;&gt;"",L190&gt;=J190),1,0))</x:f>
        <x:v>1</x:v>
      </x:c>
      <x:c r="Q190" s="1" t="n">
        <x:f>IF(AND(E190&lt;&gt;"",C190&lt;&gt;"",M190&lt;=J190),1,0)</x:f>
        <x:v>0</x:v>
      </x:c>
      <x:c r="R190" s="1" t="n">
        <x:f>P190-Q190</x:f>
        <x:v>1</x:v>
      </x:c>
      <x:c r="S190" s="1" t="n">
        <x:f>IF(E190="",0,IF(OR(D190&lt;&gt;"",L190&gt;=K190),1,0))</x:f>
        <x:v>1</x:v>
      </x:c>
      <x:c r="T190" s="1" t="n">
        <x:f>IF(AND(E190&lt;&gt;"",D190&lt;&gt;"",N190&lt;=K190),1,0)</x:f>
        <x:v>1</x:v>
      </x:c>
      <x:c r="U190" s="1" t="n">
        <x:f>S190-T190</x:f>
        <x:v>0</x:v>
      </x:c>
      <x:c r="V190" s="1" t="n">
        <x:f>IF(I190="",0,1)</x:f>
        <x:v>1</x:v>
      </x:c>
      <x:c r="W190" s="1" t="n">
        <x:f>IF(I190&gt;=4,1,0)</x:f>
        <x:v>1</x:v>
      </x:c>
      <x:c r="X190" s="1" t="n">
        <x:f>1-O190</x:f>
        <x:v>1</x:v>
      </x:c>
      <x:c r="Y190" s="1" t="n">
        <x:f>IF(AND(O190=1,L190&gt;168),1,0)</x:f>
        <x:v>0</x:v>
      </x:c>
    </x:row>
    <x:row r="191">
      <x:c r="A191" s="1" t="str">
        <x:v>T00186</x:v>
      </x:c>
      <x:c r="B191" s="9" t="n">
        <x:v>45766.89375</x:v>
      </x:c>
      <x:c r="C191" s="9" t="n">
        <x:v>45767.0675</x:v>
      </x:c>
      <x:c r="D191" s="9" t="n">
        <x:v>45770.480833333335</x:v>
      </x:c>
      <x:c r="E191" s="1" t="str">
        <x:v>Normal</x:v>
      </x:c>
      <x:c r="F191" s="1" t="str">
        <x:v>Web chat</x:v>
      </x:c>
      <x:c r="G191" s="1" t="str">
        <x:v>Product information</x:v>
      </x:c>
      <x:c r="H191" s="1" t="n">
        <x:v>0</x:v>
      </x:c>
      <x:c r="I191" s="1"/>
      <x:c r="J191" s="1" t="n">
        <x:f>IF(E191="","",VLOOKUP(E191,'Guide'!$A$7:$C$10,2,FALSE))</x:f>
        <x:v>12</x:v>
      </x:c>
      <x:c r="K191" s="1" t="n">
        <x:f>IF(E191="","",VLOOKUP(E191,'Guide'!$A$7:$C$10,3,FALSE))</x:f>
        <x:v>72</x:v>
      </x:c>
      <x:c r="L191" s="10" t="n">
        <x:f>('Guide'!$B$4-B191)*24</x:f>
        <x:v>1730.5499999999302</x:v>
      </x:c>
      <x:c r="M191" s="10" t="n">
        <x:f>IF(C191="","",ROUND((C191-B191)*24,6))</x:f>
        <x:v>4.17</x:v>
      </x:c>
      <x:c r="N191" s="10" t="n">
        <x:f>IF(D191="","",ROUND((D191-B191)*24,6))</x:f>
        <x:v>86.09</x:v>
      </x:c>
      <x:c r="O191" s="1" t="n">
        <x:f>IF(D191="",1,0)</x:f>
        <x:v>0</x:v>
      </x:c>
      <x:c r="P191" s="1" t="n">
        <x:f>IF(E191="",0,IF(OR(C191&lt;&gt;"",L191&gt;=J191),1,0))</x:f>
        <x:v>1</x:v>
      </x:c>
      <x:c r="Q191" s="1" t="n">
        <x:f>IF(AND(E191&lt;&gt;"",C191&lt;&gt;"",M191&lt;=J191),1,0)</x:f>
        <x:v>1</x:v>
      </x:c>
      <x:c r="R191" s="1" t="n">
        <x:f>P191-Q191</x:f>
        <x:v>0</x:v>
      </x:c>
      <x:c r="S191" s="1" t="n">
        <x:f>IF(E191="",0,IF(OR(D191&lt;&gt;"",L191&gt;=K191),1,0))</x:f>
        <x:v>1</x:v>
      </x:c>
      <x:c r="T191" s="1" t="n">
        <x:f>IF(AND(E191&lt;&gt;"",D191&lt;&gt;"",N191&lt;=K191),1,0)</x:f>
        <x:v>0</x:v>
      </x:c>
      <x:c r="U191" s="1" t="n">
        <x:f>S191-T191</x:f>
        <x:v>1</x:v>
      </x:c>
      <x:c r="V191" s="1" t="n">
        <x:f>IF(I191="",0,1)</x:f>
        <x:v>0</x:v>
      </x:c>
      <x:c r="W191" s="1" t="n">
        <x:f>IF(I191&gt;=4,1,0)</x:f>
        <x:v>0</x:v>
      </x:c>
      <x:c r="X191" s="1" t="n">
        <x:f>1-O191</x:f>
        <x:v>1</x:v>
      </x:c>
      <x:c r="Y191" s="1" t="n">
        <x:f>IF(AND(O191=1,L191&gt;168),1,0)</x:f>
        <x:v>0</x:v>
      </x:c>
    </x:row>
    <x:row r="192">
      <x:c r="A192" s="1" t="str">
        <x:v>T00187</x:v>
      </x:c>
      <x:c r="B192" s="9" t="n">
        <x:v>45687.05625</x:v>
      </x:c>
      <x:c r="C192" s="9" t="n">
        <x:v>45687.31416666666</x:v>
      </x:c>
      <x:c r="D192" s="9" t="n">
        <x:v>45689.552083333336</x:v>
      </x:c>
      <x:c r="E192" s="1" t="str">
        <x:v>Normal</x:v>
      </x:c>
      <x:c r="F192" s="1" t="str">
        <x:v>Email</x:v>
      </x:c>
      <x:c r="G192" s="1" t="str">
        <x:v>Product information</x:v>
      </x:c>
      <x:c r="H192" s="1" t="n">
        <x:v>0</x:v>
      </x:c>
      <x:c r="I192" s="1" t="n">
        <x:v>3</x:v>
      </x:c>
      <x:c r="J192" s="1" t="n">
        <x:f>IF(E192="","",VLOOKUP(E192,'Guide'!$A$7:$C$10,2,FALSE))</x:f>
        <x:v>12</x:v>
      </x:c>
      <x:c r="K192" s="1" t="n">
        <x:f>IF(E192="","",VLOOKUP(E192,'Guide'!$A$7:$C$10,3,FALSE))</x:f>
        <x:v>72</x:v>
      </x:c>
      <x:c r="L192" s="10" t="n">
        <x:f>('Guide'!$B$4-B192)*24</x:f>
        <x:v>3646.649999999965</x:v>
      </x:c>
      <x:c r="M192" s="10" t="n">
        <x:f>IF(C192="","",ROUND((C192-B192)*24,6))</x:f>
        <x:v>6.19</x:v>
      </x:c>
      <x:c r="N192" s="10" t="n">
        <x:f>IF(D192="","",ROUND((D192-B192)*24,6))</x:f>
        <x:v>59.9</x:v>
      </x:c>
      <x:c r="O192" s="1" t="n">
        <x:f>IF(D192="",1,0)</x:f>
        <x:v>0</x:v>
      </x:c>
      <x:c r="P192" s="1" t="n">
        <x:f>IF(E192="",0,IF(OR(C192&lt;&gt;"",L192&gt;=J192),1,0))</x:f>
        <x:v>1</x:v>
      </x:c>
      <x:c r="Q192" s="1" t="n">
        <x:f>IF(AND(E192&lt;&gt;"",C192&lt;&gt;"",M192&lt;=J192),1,0)</x:f>
        <x:v>1</x:v>
      </x:c>
      <x:c r="R192" s="1" t="n">
        <x:f>P192-Q192</x:f>
        <x:v>0</x:v>
      </x:c>
      <x:c r="S192" s="1" t="n">
        <x:f>IF(E192="",0,IF(OR(D192&lt;&gt;"",L192&gt;=K192),1,0))</x:f>
        <x:v>1</x:v>
      </x:c>
      <x:c r="T192" s="1" t="n">
        <x:f>IF(AND(E192&lt;&gt;"",D192&lt;&gt;"",N192&lt;=K192),1,0)</x:f>
        <x:v>1</x:v>
      </x:c>
      <x:c r="U192" s="1" t="n">
        <x:f>S192-T192</x:f>
        <x:v>0</x:v>
      </x:c>
      <x:c r="V192" s="1" t="n">
        <x:f>IF(I192="",0,1)</x:f>
        <x:v>1</x:v>
      </x:c>
      <x:c r="W192" s="1" t="n">
        <x:f>IF(I192&gt;=4,1,0)</x:f>
        <x:v>0</x:v>
      </x:c>
      <x:c r="X192" s="1" t="n">
        <x:f>1-O192</x:f>
        <x:v>1</x:v>
      </x:c>
      <x:c r="Y192" s="1" t="n">
        <x:f>IF(AND(O192=1,L192&gt;168),1,0)</x:f>
        <x:v>0</x:v>
      </x:c>
    </x:row>
    <x:row r="193">
      <x:c r="A193" s="1" t="str">
        <x:v>T00188</x:v>
      </x:c>
      <x:c r="B193" s="9" t="n">
        <x:v>45676.22361111111</x:v>
      </x:c>
      <x:c r="C193" s="9" t="n">
        <x:v>45676.36944444444</x:v>
      </x:c>
      <x:c r="D193" s="9" t="n">
        <x:v>45676.62777777778</x:v>
      </x:c>
      <x:c r="E193" s="1" t="str">
        <x:v>High</x:v>
      </x:c>
      <x:c r="F193" s="1" t="str">
        <x:v>Email</x:v>
      </x:c>
      <x:c r="G193" s="1" t="str">
        <x:v>Product information</x:v>
      </x:c>
      <x:c r="H193" s="1" t="n">
        <x:v>0</x:v>
      </x:c>
      <x:c r="I193" s="1" t="n">
        <x:v>4</x:v>
      </x:c>
      <x:c r="J193" s="1" t="n">
        <x:f>IF(E193="","",VLOOKUP(E193,'Guide'!$A$7:$C$10,2,FALSE))</x:f>
        <x:v>4</x:v>
      </x:c>
      <x:c r="K193" s="1" t="n">
        <x:f>IF(E193="","",VLOOKUP(E193,'Guide'!$A$7:$C$10,3,FALSE))</x:f>
        <x:v>24</x:v>
      </x:c>
      <x:c r="L193" s="10" t="n">
        <x:f>('Guide'!$B$4-B193)*24</x:f>
        <x:v>3906.6333333333023</x:v>
      </x:c>
      <x:c r="M193" s="10" t="n">
        <x:f>IF(C193="","",ROUND((C193-B193)*24,6))</x:f>
        <x:v>3.5</x:v>
      </x:c>
      <x:c r="N193" s="10" t="n">
        <x:f>IF(D193="","",ROUND((D193-B193)*24,6))</x:f>
        <x:v>9.7</x:v>
      </x:c>
      <x:c r="O193" s="1" t="n">
        <x:f>IF(D193="",1,0)</x:f>
        <x:v>0</x:v>
      </x:c>
      <x:c r="P193" s="1" t="n">
        <x:f>IF(E193="",0,IF(OR(C193&lt;&gt;"",L193&gt;=J193),1,0))</x:f>
        <x:v>1</x:v>
      </x:c>
      <x:c r="Q193" s="1" t="n">
        <x:f>IF(AND(E193&lt;&gt;"",C193&lt;&gt;"",M193&lt;=J193),1,0)</x:f>
        <x:v>1</x:v>
      </x:c>
      <x:c r="R193" s="1" t="n">
        <x:f>P193-Q193</x:f>
        <x:v>0</x:v>
      </x:c>
      <x:c r="S193" s="1" t="n">
        <x:f>IF(E193="",0,IF(OR(D193&lt;&gt;"",L193&gt;=K193),1,0))</x:f>
        <x:v>1</x:v>
      </x:c>
      <x:c r="T193" s="1" t="n">
        <x:f>IF(AND(E193&lt;&gt;"",D193&lt;&gt;"",N193&lt;=K193),1,0)</x:f>
        <x:v>1</x:v>
      </x:c>
      <x:c r="U193" s="1" t="n">
        <x:f>S193-T193</x:f>
        <x:v>0</x:v>
      </x:c>
      <x:c r="V193" s="1" t="n">
        <x:f>IF(I193="",0,1)</x:f>
        <x:v>1</x:v>
      </x:c>
      <x:c r="W193" s="1" t="n">
        <x:f>IF(I193&gt;=4,1,0)</x:f>
        <x:v>1</x:v>
      </x:c>
      <x:c r="X193" s="1" t="n">
        <x:f>1-O193</x:f>
        <x:v>1</x:v>
      </x:c>
      <x:c r="Y193" s="1" t="n">
        <x:f>IF(AND(O193=1,L193&gt;168),1,0)</x:f>
        <x:v>0</x:v>
      </x:c>
    </x:row>
    <x:row r="194">
      <x:c r="A194" s="1" t="str">
        <x:v>T00189</x:v>
      </x:c>
      <x:c r="B194" s="9" t="n">
        <x:v>45745.197222222225</x:v>
      </x:c>
      <x:c r="C194" s="9" t="n">
        <x:v>45745.893055555556</x:v>
      </x:c>
      <x:c r="D194" s="9" t="n">
        <x:v>45747.62805555556</x:v>
      </x:c>
      <x:c r="E194" s="1" t="str">
        <x:v>Normal</x:v>
      </x:c>
      <x:c r="F194" s="1" t="str">
        <x:v>WhatsApp</x:v>
      </x:c>
      <x:c r="G194" s="1" t="str">
        <x:v>Refund</x:v>
      </x:c>
      <x:c r="H194" s="1" t="n">
        <x:v>0</x:v>
      </x:c>
      <x:c r="I194" s="1"/>
      <x:c r="J194" s="1" t="n">
        <x:f>IF(E194="","",VLOOKUP(E194,'Guide'!$A$7:$C$10,2,FALSE))</x:f>
        <x:v>12</x:v>
      </x:c>
      <x:c r="K194" s="1" t="n">
        <x:f>IF(E194="","",VLOOKUP(E194,'Guide'!$A$7:$C$10,3,FALSE))</x:f>
        <x:v>72</x:v>
      </x:c>
      <x:c r="L194" s="10" t="n">
        <x:f>('Guide'!$B$4-B194)*24</x:f>
        <x:v>2251.2666666666046</x:v>
      </x:c>
      <x:c r="M194" s="10" t="n">
        <x:f>IF(C194="","",ROUND((C194-B194)*24,6))</x:f>
        <x:v>16.7</x:v>
      </x:c>
      <x:c r="N194" s="10" t="n">
        <x:f>IF(D194="","",ROUND((D194-B194)*24,6))</x:f>
        <x:v>58.34</x:v>
      </x:c>
      <x:c r="O194" s="1" t="n">
        <x:f>IF(D194="",1,0)</x:f>
        <x:v>0</x:v>
      </x:c>
      <x:c r="P194" s="1" t="n">
        <x:f>IF(E194="",0,IF(OR(C194&lt;&gt;"",L194&gt;=J194),1,0))</x:f>
        <x:v>1</x:v>
      </x:c>
      <x:c r="Q194" s="1" t="n">
        <x:f>IF(AND(E194&lt;&gt;"",C194&lt;&gt;"",M194&lt;=J194),1,0)</x:f>
        <x:v>0</x:v>
      </x:c>
      <x:c r="R194" s="1" t="n">
        <x:f>P194-Q194</x:f>
        <x:v>1</x:v>
      </x:c>
      <x:c r="S194" s="1" t="n">
        <x:f>IF(E194="",0,IF(OR(D194&lt;&gt;"",L194&gt;=K194),1,0))</x:f>
        <x:v>1</x:v>
      </x:c>
      <x:c r="T194" s="1" t="n">
        <x:f>IF(AND(E194&lt;&gt;"",D194&lt;&gt;"",N194&lt;=K194),1,0)</x:f>
        <x:v>1</x:v>
      </x:c>
      <x:c r="U194" s="1" t="n">
        <x:f>S194-T194</x:f>
        <x:v>0</x:v>
      </x:c>
      <x:c r="V194" s="1" t="n">
        <x:f>IF(I194="",0,1)</x:f>
        <x:v>0</x:v>
      </x:c>
      <x:c r="W194" s="1" t="n">
        <x:f>IF(I194&gt;=4,1,0)</x:f>
        <x:v>0</x:v>
      </x:c>
      <x:c r="X194" s="1" t="n">
        <x:f>1-O194</x:f>
        <x:v>1</x:v>
      </x:c>
      <x:c r="Y194" s="1" t="n">
        <x:f>IF(AND(O194=1,L194&gt;168),1,0)</x:f>
        <x:v>0</x:v>
      </x:c>
    </x:row>
    <x:row r="195">
      <x:c r="A195" s="1" t="str">
        <x:v>T00190</x:v>
      </x:c>
      <x:c r="B195" s="9" t="n">
        <x:v>45777.29583333333</x:v>
      </x:c>
      <x:c r="C195" s="9" t="n">
        <x:v>45777.32958333333</x:v>
      </x:c>
      <x:c r="D195" s="9" t="n">
        <x:v>45777.8375</x:v>
      </x:c>
      <x:c r="E195" s="1" t="str">
        <x:v>Urgent</x:v>
      </x:c>
      <x:c r="F195" s="1" t="str">
        <x:v>Web chat</x:v>
      </x:c>
      <x:c r="G195" s="1" t="str">
        <x:v>Product information</x:v>
      </x:c>
      <x:c r="H195" s="1" t="n">
        <x:v>0</x:v>
      </x:c>
      <x:c r="I195" s="1" t="n">
        <x:v>1</x:v>
      </x:c>
      <x:c r="J195" s="1" t="n">
        <x:f>IF(E195="","",VLOOKUP(E195,'Guide'!$A$7:$C$10,2,FALSE))</x:f>
        <x:v>1</x:v>
      </x:c>
      <x:c r="K195" s="1" t="n">
        <x:f>IF(E195="","",VLOOKUP(E195,'Guide'!$A$7:$C$10,3,FALSE))</x:f>
        <x:v>8</x:v>
      </x:c>
      <x:c r="L195" s="10" t="n">
        <x:f>('Guide'!$B$4-B195)*24</x:f>
        <x:v>1480.9000000000815</x:v>
      </x:c>
      <x:c r="M195" s="10" t="n">
        <x:f>IF(C195="","",ROUND((C195-B195)*24,6))</x:f>
        <x:v>0.81</x:v>
      </x:c>
      <x:c r="N195" s="10" t="n">
        <x:f>IF(D195="","",ROUND((D195-B195)*24,6))</x:f>
        <x:v>13</x:v>
      </x:c>
      <x:c r="O195" s="1" t="n">
        <x:f>IF(D195="",1,0)</x:f>
        <x:v>0</x:v>
      </x:c>
      <x:c r="P195" s="1" t="n">
        <x:f>IF(E195="",0,IF(OR(C195&lt;&gt;"",L195&gt;=J195),1,0))</x:f>
        <x:v>1</x:v>
      </x:c>
      <x:c r="Q195" s="1" t="n">
        <x:f>IF(AND(E195&lt;&gt;"",C195&lt;&gt;"",M195&lt;=J195),1,0)</x:f>
        <x:v>1</x:v>
      </x:c>
      <x:c r="R195" s="1" t="n">
        <x:f>P195-Q195</x:f>
        <x:v>0</x:v>
      </x:c>
      <x:c r="S195" s="1" t="n">
        <x:f>IF(E195="",0,IF(OR(D195&lt;&gt;"",L195&gt;=K195),1,0))</x:f>
        <x:v>1</x:v>
      </x:c>
      <x:c r="T195" s="1" t="n">
        <x:f>IF(AND(E195&lt;&gt;"",D195&lt;&gt;"",N195&lt;=K195),1,0)</x:f>
        <x:v>0</x:v>
      </x:c>
      <x:c r="U195" s="1" t="n">
        <x:f>S195-T195</x:f>
        <x:v>1</x:v>
      </x:c>
      <x:c r="V195" s="1" t="n">
        <x:f>IF(I195="",0,1)</x:f>
        <x:v>1</x:v>
      </x:c>
      <x:c r="W195" s="1" t="n">
        <x:f>IF(I195&gt;=4,1,0)</x:f>
        <x:v>0</x:v>
      </x:c>
      <x:c r="X195" s="1" t="n">
        <x:f>1-O195</x:f>
        <x:v>1</x:v>
      </x:c>
      <x:c r="Y195" s="1" t="n">
        <x:f>IF(AND(O195=1,L195&gt;168),1,0)</x:f>
        <x:v>0</x:v>
      </x:c>
    </x:row>
    <x:row r="196">
      <x:c r="A196" s="1" t="str">
        <x:v>T00191</x:v>
      </x:c>
      <x:c r="B196" s="9" t="n">
        <x:v>45720.60625</x:v>
      </x:c>
      <x:c r="C196" s="9" t="n">
        <x:v>45721.48541666667</x:v>
      </x:c>
      <x:c r="D196" s="9" t="n">
        <x:v>45722.31625</x:v>
      </x:c>
      <x:c r="E196" s="1" t="str">
        <x:v>Normal</x:v>
      </x:c>
      <x:c r="F196" s="1" t="str">
        <x:v>Web chat</x:v>
      </x:c>
      <x:c r="G196" s="1" t="str">
        <x:v>Billing</x:v>
      </x:c>
      <x:c r="H196" s="1" t="n">
        <x:v>0</x:v>
      </x:c>
      <x:c r="I196" s="1" t="n">
        <x:v>5</x:v>
      </x:c>
      <x:c r="J196" s="1" t="n">
        <x:f>IF(E196="","",VLOOKUP(E196,'Guide'!$A$7:$C$10,2,FALSE))</x:f>
        <x:v>12</x:v>
      </x:c>
      <x:c r="K196" s="1" t="n">
        <x:f>IF(E196="","",VLOOKUP(E196,'Guide'!$A$7:$C$10,3,FALSE))</x:f>
        <x:v>72</x:v>
      </x:c>
      <x:c r="L196" s="10" t="n">
        <x:f>('Guide'!$B$4-B196)*24</x:f>
        <x:v>2841.45000000007</x:v>
      </x:c>
      <x:c r="M196" s="10" t="n">
        <x:f>IF(C196="","",ROUND((C196-B196)*24,6))</x:f>
        <x:v>21.1</x:v>
      </x:c>
      <x:c r="N196" s="10" t="n">
        <x:f>IF(D196="","",ROUND((D196-B196)*24,6))</x:f>
        <x:v>41.04</x:v>
      </x:c>
      <x:c r="O196" s="1" t="n">
        <x:f>IF(D196="",1,0)</x:f>
        <x:v>0</x:v>
      </x:c>
      <x:c r="P196" s="1" t="n">
        <x:f>IF(E196="",0,IF(OR(C196&lt;&gt;"",L196&gt;=J196),1,0))</x:f>
        <x:v>1</x:v>
      </x:c>
      <x:c r="Q196" s="1" t="n">
        <x:f>IF(AND(E196&lt;&gt;"",C196&lt;&gt;"",M196&lt;=J196),1,0)</x:f>
        <x:v>0</x:v>
      </x:c>
      <x:c r="R196" s="1" t="n">
        <x:f>P196-Q196</x:f>
        <x:v>1</x:v>
      </x:c>
      <x:c r="S196" s="1" t="n">
        <x:f>IF(E196="",0,IF(OR(D196&lt;&gt;"",L196&gt;=K196),1,0))</x:f>
        <x:v>1</x:v>
      </x:c>
      <x:c r="T196" s="1" t="n">
        <x:f>IF(AND(E196&lt;&gt;"",D196&lt;&gt;"",N196&lt;=K196),1,0)</x:f>
        <x:v>1</x:v>
      </x:c>
      <x:c r="U196" s="1" t="n">
        <x:f>S196-T196</x:f>
        <x:v>0</x:v>
      </x:c>
      <x:c r="V196" s="1" t="n">
        <x:f>IF(I196="",0,1)</x:f>
        <x:v>1</x:v>
      </x:c>
      <x:c r="W196" s="1" t="n">
        <x:f>IF(I196&gt;=4,1,0)</x:f>
        <x:v>1</x:v>
      </x:c>
      <x:c r="X196" s="1" t="n">
        <x:f>1-O196</x:f>
        <x:v>1</x:v>
      </x:c>
      <x:c r="Y196" s="1" t="n">
        <x:f>IF(AND(O196=1,L196&gt;168),1,0)</x:f>
        <x:v>0</x:v>
      </x:c>
    </x:row>
    <x:row r="197">
      <x:c r="A197" s="1" t="str">
        <x:v>T00192</x:v>
      </x:c>
      <x:c r="B197" s="9" t="n">
        <x:v>45682.32361111111</x:v>
      </x:c>
      <x:c r="C197" s="9" t="n">
        <x:v>45682.474444444444</x:v>
      </x:c>
      <x:c r="D197" s="9" t="n">
        <x:v>45685.10361111111</x:v>
      </x:c>
      <x:c r="E197" s="1" t="str">
        <x:v>High</x:v>
      </x:c>
      <x:c r="F197" s="1" t="str">
        <x:v>WhatsApp</x:v>
      </x:c>
      <x:c r="G197" s="1" t="str">
        <x:v>Billing</x:v>
      </x:c>
      <x:c r="H197" s="1" t="n">
        <x:v>0</x:v>
      </x:c>
      <x:c r="I197" s="1" t="n">
        <x:v>2</x:v>
      </x:c>
      <x:c r="J197" s="1" t="n">
        <x:f>IF(E197="","",VLOOKUP(E197,'Guide'!$A$7:$C$10,2,FALSE))</x:f>
        <x:v>4</x:v>
      </x:c>
      <x:c r="K197" s="1" t="n">
        <x:f>IF(E197="","",VLOOKUP(E197,'Guide'!$A$7:$C$10,3,FALSE))</x:f>
        <x:v>24</x:v>
      </x:c>
      <x:c r="L197" s="10" t="n">
        <x:f>('Guide'!$B$4-B197)*24</x:f>
        <x:v>3760.233333333337</x:v>
      </x:c>
      <x:c r="M197" s="10" t="n">
        <x:f>IF(C197="","",ROUND((C197-B197)*24,6))</x:f>
        <x:v>3.62</x:v>
      </x:c>
      <x:c r="N197" s="10" t="n">
        <x:f>IF(D197="","",ROUND((D197-B197)*24,6))</x:f>
        <x:v>66.72</x:v>
      </x:c>
      <x:c r="O197" s="1" t="n">
        <x:f>IF(D197="",1,0)</x:f>
        <x:v>0</x:v>
      </x:c>
      <x:c r="P197" s="1" t="n">
        <x:f>IF(E197="",0,IF(OR(C197&lt;&gt;"",L197&gt;=J197),1,0))</x:f>
        <x:v>1</x:v>
      </x:c>
      <x:c r="Q197" s="1" t="n">
        <x:f>IF(AND(E197&lt;&gt;"",C197&lt;&gt;"",M197&lt;=J197),1,0)</x:f>
        <x:v>1</x:v>
      </x:c>
      <x:c r="R197" s="1" t="n">
        <x:f>P197-Q197</x:f>
        <x:v>0</x:v>
      </x:c>
      <x:c r="S197" s="1" t="n">
        <x:f>IF(E197="",0,IF(OR(D197&lt;&gt;"",L197&gt;=K197),1,0))</x:f>
        <x:v>1</x:v>
      </x:c>
      <x:c r="T197" s="1" t="n">
        <x:f>IF(AND(E197&lt;&gt;"",D197&lt;&gt;"",N197&lt;=K197),1,0)</x:f>
        <x:v>0</x:v>
      </x:c>
      <x:c r="U197" s="1" t="n">
        <x:f>S197-T197</x:f>
        <x:v>1</x:v>
      </x:c>
      <x:c r="V197" s="1" t="n">
        <x:f>IF(I197="",0,1)</x:f>
        <x:v>1</x:v>
      </x:c>
      <x:c r="W197" s="1" t="n">
        <x:f>IF(I197&gt;=4,1,0)</x:f>
        <x:v>0</x:v>
      </x:c>
      <x:c r="X197" s="1" t="n">
        <x:f>1-O197</x:f>
        <x:v>1</x:v>
      </x:c>
      <x:c r="Y197" s="1" t="n">
        <x:f>IF(AND(O197=1,L197&gt;168),1,0)</x:f>
        <x:v>0</x:v>
      </x:c>
    </x:row>
    <x:row r="198">
      <x:c r="A198" s="1" t="str">
        <x:v>T00193</x:v>
      </x:c>
      <x:c r="B198" s="9" t="n">
        <x:v>45680.654861111114</x:v>
      </x:c>
      <x:c r="C198" s="9" t="n">
        <x:v>45680.70611111111</x:v>
      </x:c>
      <x:c r="D198" s="9" t="n">
        <x:v>45680.788194444445</x:v>
      </x:c>
      <x:c r="E198" s="1" t="str">
        <x:v>Urgent</x:v>
      </x:c>
      <x:c r="F198" s="1" t="str">
        <x:v>WhatsApp</x:v>
      </x:c>
      <x:c r="G198" s="1" t="str">
        <x:v>Refund</x:v>
      </x:c>
      <x:c r="H198" s="1" t="n">
        <x:v>0</x:v>
      </x:c>
      <x:c r="I198" s="1"/>
      <x:c r="J198" s="1" t="n">
        <x:f>IF(E198="","",VLOOKUP(E198,'Guide'!$A$7:$C$10,2,FALSE))</x:f>
        <x:v>1</x:v>
      </x:c>
      <x:c r="K198" s="1" t="n">
        <x:f>IF(E198="","",VLOOKUP(E198,'Guide'!$A$7:$C$10,3,FALSE))</x:f>
        <x:v>8</x:v>
      </x:c>
      <x:c r="L198" s="10" t="n">
        <x:f>('Guide'!$B$4-B198)*24</x:f>
        <x:v>3800.2833333332674</x:v>
      </x:c>
      <x:c r="M198" s="10" t="n">
        <x:f>IF(C198="","",ROUND((C198-B198)*24,6))</x:f>
        <x:v>1.23</x:v>
      </x:c>
      <x:c r="N198" s="10" t="n">
        <x:f>IF(D198="","",ROUND((D198-B198)*24,6))</x:f>
        <x:v>3.2</x:v>
      </x:c>
      <x:c r="O198" s="1" t="n">
        <x:f>IF(D198="",1,0)</x:f>
        <x:v>0</x:v>
      </x:c>
      <x:c r="P198" s="1" t="n">
        <x:f>IF(E198="",0,IF(OR(C198&lt;&gt;"",L198&gt;=J198),1,0))</x:f>
        <x:v>1</x:v>
      </x:c>
      <x:c r="Q198" s="1" t="n">
        <x:f>IF(AND(E198&lt;&gt;"",C198&lt;&gt;"",M198&lt;=J198),1,0)</x:f>
        <x:v>0</x:v>
      </x:c>
      <x:c r="R198" s="1" t="n">
        <x:f>P198-Q198</x:f>
        <x:v>1</x:v>
      </x:c>
      <x:c r="S198" s="1" t="n">
        <x:f>IF(E198="",0,IF(OR(D198&lt;&gt;"",L198&gt;=K198),1,0))</x:f>
        <x:v>1</x:v>
      </x:c>
      <x:c r="T198" s="1" t="n">
        <x:f>IF(AND(E198&lt;&gt;"",D198&lt;&gt;"",N198&lt;=K198),1,0)</x:f>
        <x:v>1</x:v>
      </x:c>
      <x:c r="U198" s="1" t="n">
        <x:f>S198-T198</x:f>
        <x:v>0</x:v>
      </x:c>
      <x:c r="V198" s="1" t="n">
        <x:f>IF(I198="",0,1)</x:f>
        <x:v>0</x:v>
      </x:c>
      <x:c r="W198" s="1" t="n">
        <x:f>IF(I198&gt;=4,1,0)</x:f>
        <x:v>0</x:v>
      </x:c>
      <x:c r="X198" s="1" t="n">
        <x:f>1-O198</x:f>
        <x:v>1</x:v>
      </x:c>
      <x:c r="Y198" s="1" t="n">
        <x:f>IF(AND(O198=1,L198&gt;168),1,0)</x:f>
        <x:v>0</x:v>
      </x:c>
    </x:row>
    <x:row r="199">
      <x:c r="A199" s="1" t="str">
        <x:v>T00194</x:v>
      </x:c>
      <x:c r="B199" s="9" t="n">
        <x:v>45693.36041666667</x:v>
      </x:c>
      <x:c r="C199" s="9" t="n">
        <x:v>45693.37458333333</x:v>
      </x:c>
      <x:c r="D199" s="9" t="n">
        <x:v>45693.51833333333</x:v>
      </x:c>
      <x:c r="E199" s="1" t="str">
        <x:v>Urgent</x:v>
      </x:c>
      <x:c r="F199" s="1" t="str">
        <x:v>WhatsApp</x:v>
      </x:c>
      <x:c r="G199" s="1" t="str">
        <x:v>Product information</x:v>
      </x:c>
      <x:c r="H199" s="1" t="n">
        <x:v>0</x:v>
      </x:c>
      <x:c r="I199" s="1" t="n">
        <x:v>4</x:v>
      </x:c>
      <x:c r="J199" s="1" t="n">
        <x:f>IF(E199="","",VLOOKUP(E199,'Guide'!$A$7:$C$10,2,FALSE))</x:f>
        <x:v>1</x:v>
      </x:c>
      <x:c r="K199" s="1" t="n">
        <x:f>IF(E199="","",VLOOKUP(E199,'Guide'!$A$7:$C$10,3,FALSE))</x:f>
        <x:v>8</x:v>
      </x:c>
      <x:c r="L199" s="10" t="n">
        <x:f>('Guide'!$B$4-B199)*24</x:f>
        <x:v>3495.3499999999185</x:v>
      </x:c>
      <x:c r="M199" s="10" t="n">
        <x:f>IF(C199="","",ROUND((C199-B199)*24,6))</x:f>
        <x:v>0.34</x:v>
      </x:c>
      <x:c r="N199" s="10" t="n">
        <x:f>IF(D199="","",ROUND((D199-B199)*24,6))</x:f>
        <x:v>3.79</x:v>
      </x:c>
      <x:c r="O199" s="1" t="n">
        <x:f>IF(D199="",1,0)</x:f>
        <x:v>0</x:v>
      </x:c>
      <x:c r="P199" s="1" t="n">
        <x:f>IF(E199="",0,IF(OR(C199&lt;&gt;"",L199&gt;=J199),1,0))</x:f>
        <x:v>1</x:v>
      </x:c>
      <x:c r="Q199" s="1" t="n">
        <x:f>IF(AND(E199&lt;&gt;"",C199&lt;&gt;"",M199&lt;=J199),1,0)</x:f>
        <x:v>1</x:v>
      </x:c>
      <x:c r="R199" s="1" t="n">
        <x:f>P199-Q199</x:f>
        <x:v>0</x:v>
      </x:c>
      <x:c r="S199" s="1" t="n">
        <x:f>IF(E199="",0,IF(OR(D199&lt;&gt;"",L199&gt;=K199),1,0))</x:f>
        <x:v>1</x:v>
      </x:c>
      <x:c r="T199" s="1" t="n">
        <x:f>IF(AND(E199&lt;&gt;"",D199&lt;&gt;"",N199&lt;=K199),1,0)</x:f>
        <x:v>1</x:v>
      </x:c>
      <x:c r="U199" s="1" t="n">
        <x:f>S199-T199</x:f>
        <x:v>0</x:v>
      </x:c>
      <x:c r="V199" s="1" t="n">
        <x:f>IF(I199="",0,1)</x:f>
        <x:v>1</x:v>
      </x:c>
      <x:c r="W199" s="1" t="n">
        <x:f>IF(I199&gt;=4,1,0)</x:f>
        <x:v>1</x:v>
      </x:c>
      <x:c r="X199" s="1" t="n">
        <x:f>1-O199</x:f>
        <x:v>1</x:v>
      </x:c>
      <x:c r="Y199" s="1" t="n">
        <x:f>IF(AND(O199=1,L199&gt;168),1,0)</x:f>
        <x:v>0</x:v>
      </x:c>
    </x:row>
    <x:row r="200">
      <x:c r="A200" s="1" t="str">
        <x:v>T00195</x:v>
      </x:c>
      <x:c r="B200" s="9" t="n">
        <x:v>45785.427777777775</x:v>
      </x:c>
      <x:c r="C200" s="9" t="n">
        <x:v>45785.88402777778</x:v>
      </x:c>
      <x:c r="D200" s="9" t="n">
        <x:v>45786.92152777778</x:v>
      </x:c>
      <x:c r="E200" s="1" t="str">
        <x:v>High</x:v>
      </x:c>
      <x:c r="F200" s="1" t="str">
        <x:v>Email</x:v>
      </x:c>
      <x:c r="G200" s="1" t="str">
        <x:v>Refund</x:v>
      </x:c>
      <x:c r="H200" s="1" t="n">
        <x:v>0</x:v>
      </x:c>
      <x:c r="I200" s="1"/>
      <x:c r="J200" s="1" t="n">
        <x:f>IF(E200="","",VLOOKUP(E200,'Guide'!$A$7:$C$10,2,FALSE))</x:f>
        <x:v>4</x:v>
      </x:c>
      <x:c r="K200" s="1" t="n">
        <x:f>IF(E200="","",VLOOKUP(E200,'Guide'!$A$7:$C$10,3,FALSE))</x:f>
        <x:v>24</x:v>
      </x:c>
      <x:c r="L200" s="10" t="n">
        <x:f>('Guide'!$B$4-B200)*24</x:f>
        <x:v>1285.7333333333954</x:v>
      </x:c>
      <x:c r="M200" s="10" t="n">
        <x:f>IF(C200="","",ROUND((C200-B200)*24,6))</x:f>
        <x:v>10.95</x:v>
      </x:c>
      <x:c r="N200" s="10" t="n">
        <x:f>IF(D200="","",ROUND((D200-B200)*24,6))</x:f>
        <x:v>35.85</x:v>
      </x:c>
      <x:c r="O200" s="1" t="n">
        <x:f>IF(D200="",1,0)</x:f>
        <x:v>0</x:v>
      </x:c>
      <x:c r="P200" s="1" t="n">
        <x:f>IF(E200="",0,IF(OR(C200&lt;&gt;"",L200&gt;=J200),1,0))</x:f>
        <x:v>1</x:v>
      </x:c>
      <x:c r="Q200" s="1" t="n">
        <x:f>IF(AND(E200&lt;&gt;"",C200&lt;&gt;"",M200&lt;=J200),1,0)</x:f>
        <x:v>0</x:v>
      </x:c>
      <x:c r="R200" s="1" t="n">
        <x:f>P200-Q200</x:f>
        <x:v>1</x:v>
      </x:c>
      <x:c r="S200" s="1" t="n">
        <x:f>IF(E200="",0,IF(OR(D200&lt;&gt;"",L200&gt;=K200),1,0))</x:f>
        <x:v>1</x:v>
      </x:c>
      <x:c r="T200" s="1" t="n">
        <x:f>IF(AND(E200&lt;&gt;"",D200&lt;&gt;"",N200&lt;=K200),1,0)</x:f>
        <x:v>0</x:v>
      </x:c>
      <x:c r="U200" s="1" t="n">
        <x:f>S200-T200</x:f>
        <x:v>1</x:v>
      </x:c>
      <x:c r="V200" s="1" t="n">
        <x:f>IF(I200="",0,1)</x:f>
        <x:v>0</x:v>
      </x:c>
      <x:c r="W200" s="1" t="n">
        <x:f>IF(I200&gt;=4,1,0)</x:f>
        <x:v>0</x:v>
      </x:c>
      <x:c r="X200" s="1" t="n">
        <x:f>1-O200</x:f>
        <x:v>1</x:v>
      </x:c>
      <x:c r="Y200" s="1" t="n">
        <x:f>IF(AND(O200=1,L200&gt;168),1,0)</x:f>
        <x:v>0</x:v>
      </x:c>
    </x:row>
    <x:row r="201">
      <x:c r="A201" s="1" t="str">
        <x:v>T00196</x:v>
      </x:c>
      <x:c r="B201" s="9" t="n">
        <x:v>45830.274305555555</x:v>
      </x:c>
      <x:c r="C201" s="9" t="n">
        <x:v>45830.313055555554</x:v>
      </x:c>
      <x:c r="D201" s="9" t="n">
        <x:v>45830.73888888889</x:v>
      </x:c>
      <x:c r="E201" s="1" t="str">
        <x:v>High</x:v>
      </x:c>
      <x:c r="F201" s="1" t="str">
        <x:v>WhatsApp</x:v>
      </x:c>
      <x:c r="G201" s="1" t="str">
        <x:v>Billing</x:v>
      </x:c>
      <x:c r="H201" s="1" t="n">
        <x:v>0</x:v>
      </x:c>
      <x:c r="I201" s="1"/>
      <x:c r="J201" s="1" t="n">
        <x:f>IF(E201="","",VLOOKUP(E201,'Guide'!$A$7:$C$10,2,FALSE))</x:f>
        <x:v>4</x:v>
      </x:c>
      <x:c r="K201" s="1" t="n">
        <x:f>IF(E201="","",VLOOKUP(E201,'Guide'!$A$7:$C$10,3,FALSE))</x:f>
        <x:v>24</x:v>
      </x:c>
      <x:c r="L201" s="10" t="n">
        <x:f>('Guide'!$B$4-B201)*24</x:f>
        <x:v>209.41666666668607</x:v>
      </x:c>
      <x:c r="M201" s="10" t="n">
        <x:f>IF(C201="","",ROUND((C201-B201)*24,6))</x:f>
        <x:v>0.93</x:v>
      </x:c>
      <x:c r="N201" s="10" t="n">
        <x:f>IF(D201="","",ROUND((D201-B201)*24,6))</x:f>
        <x:v>11.15</x:v>
      </x:c>
      <x:c r="O201" s="1" t="n">
        <x:f>IF(D201="",1,0)</x:f>
        <x:v>0</x:v>
      </x:c>
      <x:c r="P201" s="1" t="n">
        <x:f>IF(E201="",0,IF(OR(C201&lt;&gt;"",L201&gt;=J201),1,0))</x:f>
        <x:v>1</x:v>
      </x:c>
      <x:c r="Q201" s="1" t="n">
        <x:f>IF(AND(E201&lt;&gt;"",C201&lt;&gt;"",M201&lt;=J201),1,0)</x:f>
        <x:v>1</x:v>
      </x:c>
      <x:c r="R201" s="1" t="n">
        <x:f>P201-Q201</x:f>
        <x:v>0</x:v>
      </x:c>
      <x:c r="S201" s="1" t="n">
        <x:f>IF(E201="",0,IF(OR(D201&lt;&gt;"",L201&gt;=K201),1,0))</x:f>
        <x:v>1</x:v>
      </x:c>
      <x:c r="T201" s="1" t="n">
        <x:f>IF(AND(E201&lt;&gt;"",D201&lt;&gt;"",N201&lt;=K201),1,0)</x:f>
        <x:v>1</x:v>
      </x:c>
      <x:c r="U201" s="1" t="n">
        <x:f>S201-T201</x:f>
        <x:v>0</x:v>
      </x:c>
      <x:c r="V201" s="1" t="n">
        <x:f>IF(I201="",0,1)</x:f>
        <x:v>0</x:v>
      </x:c>
      <x:c r="W201" s="1" t="n">
        <x:f>IF(I201&gt;=4,1,0)</x:f>
        <x:v>0</x:v>
      </x:c>
      <x:c r="X201" s="1" t="n">
        <x:f>1-O201</x:f>
        <x:v>1</x:v>
      </x:c>
      <x:c r="Y201" s="1" t="n">
        <x:f>IF(AND(O201=1,L201&gt;168),1,0)</x:f>
        <x:v>0</x:v>
      </x:c>
    </x:row>
    <x:row r="202">
      <x:c r="A202" s="1" t="str">
        <x:v>T00197</x:v>
      </x:c>
      <x:c r="B202" s="9" t="n">
        <x:v>45680.77569444444</x:v>
      </x:c>
      <x:c r="C202" s="9" t="n">
        <x:v>45681.21236111111</x:v>
      </x:c>
      <x:c r="D202" s="9"/>
      <x:c r="E202" s="1" t="str">
        <x:v>Normal</x:v>
      </x:c>
      <x:c r="F202" s="1" t="str">
        <x:v>Email</x:v>
      </x:c>
      <x:c r="G202" s="1" t="str">
        <x:v>Delivery</x:v>
      </x:c>
      <x:c r="H202" s="1" t="n">
        <x:v>0</x:v>
      </x:c>
      <x:c r="I202" s="1"/>
      <x:c r="J202" s="1" t="n">
        <x:f>IF(E202="","",VLOOKUP(E202,'Guide'!$A$7:$C$10,2,FALSE))</x:f>
        <x:v>12</x:v>
      </x:c>
      <x:c r="K202" s="1" t="n">
        <x:f>IF(E202="","",VLOOKUP(E202,'Guide'!$A$7:$C$10,3,FALSE))</x:f>
        <x:v>72</x:v>
      </x:c>
      <x:c r="L202" s="10" t="n">
        <x:f>('Guide'!$B$4-B202)*24</x:f>
        <x:v>3797.3833333334187</x:v>
      </x:c>
      <x:c r="M202" s="10" t="n">
        <x:f>IF(C202="","",ROUND((C202-B202)*24,6))</x:f>
        <x:v>10.48</x:v>
      </x:c>
      <x:c r="N202" s="10" t="str">
        <x:f>IF(D202="","",ROUND((D202-B202)*24,6))</x:f>
      </x:c>
      <x:c r="O202" s="1" t="n">
        <x:f>IF(D202="",1,0)</x:f>
        <x:v>1</x:v>
      </x:c>
      <x:c r="P202" s="1" t="n">
        <x:f>IF(E202="",0,IF(OR(C202&lt;&gt;"",L202&gt;=J202),1,0))</x:f>
        <x:v>1</x:v>
      </x:c>
      <x:c r="Q202" s="1" t="n">
        <x:f>IF(AND(E202&lt;&gt;"",C202&lt;&gt;"",M202&lt;=J202),1,0)</x:f>
        <x:v>1</x:v>
      </x:c>
      <x:c r="R202" s="1" t="n">
        <x:f>P202-Q202</x:f>
        <x:v>0</x:v>
      </x:c>
      <x:c r="S202" s="1" t="n">
        <x:f>IF(E202="",0,IF(OR(D202&lt;&gt;"",L202&gt;=K202),1,0))</x:f>
        <x:v>1</x:v>
      </x:c>
      <x:c r="T202" s="1" t="n">
        <x:f>IF(AND(E202&lt;&gt;"",D202&lt;&gt;"",N202&lt;=K202),1,0)</x:f>
        <x:v>0</x:v>
      </x:c>
      <x:c r="U202" s="1" t="n">
        <x:f>S202-T202</x:f>
        <x:v>1</x:v>
      </x:c>
      <x:c r="V202" s="1" t="n">
        <x:f>IF(I202="",0,1)</x:f>
        <x:v>0</x:v>
      </x:c>
      <x:c r="W202" s="1" t="n">
        <x:f>IF(I202&gt;=4,1,0)</x:f>
        <x:v>0</x:v>
      </x:c>
      <x:c r="X202" s="1" t="n">
        <x:f>1-O202</x:f>
        <x:v>0</x:v>
      </x:c>
      <x:c r="Y202" s="1" t="n">
        <x:f>IF(AND(O202=1,L202&gt;168),1,0)</x:f>
        <x:v>1</x:v>
      </x:c>
    </x:row>
    <x:row r="203">
      <x:c r="A203" s="1" t="str">
        <x:v>T00198</x:v>
      </x:c>
      <x:c r="B203" s="9" t="n">
        <x:v>45810.035416666666</x:v>
      </x:c>
      <x:c r="C203" s="9" t="n">
        <x:v>45813.0525</x:v>
      </x:c>
      <x:c r="D203" s="9" t="n">
        <x:v>45813.056666666664</x:v>
      </x:c>
      <x:c r="E203" s="1" t="str">
        <x:v>Low</x:v>
      </x:c>
      <x:c r="F203" s="1" t="str">
        <x:v>Email</x:v>
      </x:c>
      <x:c r="G203" s="1" t="str">
        <x:v>Billing</x:v>
      </x:c>
      <x:c r="H203" s="1" t="n">
        <x:v>0</x:v>
      </x:c>
      <x:c r="I203" s="1" t="n">
        <x:v>5</x:v>
      </x:c>
      <x:c r="J203" s="1" t="n">
        <x:f>IF(E203="","",VLOOKUP(E203,'Guide'!$A$7:$C$10,2,FALSE))</x:f>
        <x:v>24</x:v>
      </x:c>
      <x:c r="K203" s="1" t="n">
        <x:f>IF(E203="","",VLOOKUP(E203,'Guide'!$A$7:$C$10,3,FALSE))</x:f>
        <x:v>120</x:v>
      </x:c>
      <x:c r="L203" s="10" t="n">
        <x:f>('Guide'!$B$4-B203)*24</x:f>
        <x:v>695.1500000000233</x:v>
      </x:c>
      <x:c r="M203" s="10" t="n">
        <x:f>IF(C203="","",ROUND((C203-B203)*24,6))</x:f>
        <x:v>72.41</x:v>
      </x:c>
      <x:c r="N203" s="10" t="n">
        <x:f>IF(D203="","",ROUND((D203-B203)*24,6))</x:f>
        <x:v>72.51</x:v>
      </x:c>
      <x:c r="O203" s="1" t="n">
        <x:f>IF(D203="",1,0)</x:f>
        <x:v>0</x:v>
      </x:c>
      <x:c r="P203" s="1" t="n">
        <x:f>IF(E203="",0,IF(OR(C203&lt;&gt;"",L203&gt;=J203),1,0))</x:f>
        <x:v>1</x:v>
      </x:c>
      <x:c r="Q203" s="1" t="n">
        <x:f>IF(AND(E203&lt;&gt;"",C203&lt;&gt;"",M203&lt;=J203),1,0)</x:f>
        <x:v>0</x:v>
      </x:c>
      <x:c r="R203" s="1" t="n">
        <x:f>P203-Q203</x:f>
        <x:v>1</x:v>
      </x:c>
      <x:c r="S203" s="1" t="n">
        <x:f>IF(E203="",0,IF(OR(D203&lt;&gt;"",L203&gt;=K203),1,0))</x:f>
        <x:v>1</x:v>
      </x:c>
      <x:c r="T203" s="1" t="n">
        <x:f>IF(AND(E203&lt;&gt;"",D203&lt;&gt;"",N203&lt;=K203),1,0)</x:f>
        <x:v>1</x:v>
      </x:c>
      <x:c r="U203" s="1" t="n">
        <x:f>S203-T203</x:f>
        <x:v>0</x:v>
      </x:c>
      <x:c r="V203" s="1" t="n">
        <x:f>IF(I203="",0,1)</x:f>
        <x:v>1</x:v>
      </x:c>
      <x:c r="W203" s="1" t="n">
        <x:f>IF(I203&gt;=4,1,0)</x:f>
        <x:v>1</x:v>
      </x:c>
      <x:c r="X203" s="1" t="n">
        <x:f>1-O203</x:f>
        <x:v>1</x:v>
      </x:c>
      <x:c r="Y203" s="1" t="n">
        <x:f>IF(AND(O203=1,L203&gt;168),1,0)</x:f>
        <x:v>0</x:v>
      </x:c>
    </x:row>
    <x:row r="204">
      <x:c r="A204" s="1" t="str">
        <x:v>T00199</x:v>
      </x:c>
      <x:c r="B204" s="9" t="n">
        <x:v>45658.32013888889</x:v>
      </x:c>
      <x:c r="C204" s="9" t="n">
        <x:v>45658.59180555555</x:v>
      </x:c>
      <x:c r="D204" s="9" t="n">
        <x:v>45660.711388888885</x:v>
      </x:c>
      <x:c r="E204" s="1" t="str">
        <x:v>Normal</x:v>
      </x:c>
      <x:c r="F204" s="1" t="str">
        <x:v>Email</x:v>
      </x:c>
      <x:c r="G204" s="1" t="str">
        <x:v>Product information</x:v>
      </x:c>
      <x:c r="H204" s="1" t="n">
        <x:v>0</x:v>
      </x:c>
      <x:c r="I204" s="1" t="n">
        <x:v>5</x:v>
      </x:c>
      <x:c r="J204" s="1" t="n">
        <x:f>IF(E204="","",VLOOKUP(E204,'Guide'!$A$7:$C$10,2,FALSE))</x:f>
        <x:v>12</x:v>
      </x:c>
      <x:c r="K204" s="1" t="n">
        <x:f>IF(E204="","",VLOOKUP(E204,'Guide'!$A$7:$C$10,3,FALSE))</x:f>
        <x:v>72</x:v>
      </x:c>
      <x:c r="L204" s="10" t="n">
        <x:f>('Guide'!$B$4-B204)*24</x:f>
        <x:v>4336.316666666593</x:v>
      </x:c>
      <x:c r="M204" s="10" t="n">
        <x:f>IF(C204="","",ROUND((C204-B204)*24,6))</x:f>
        <x:v>6.52</x:v>
      </x:c>
      <x:c r="N204" s="10" t="n">
        <x:f>IF(D204="","",ROUND((D204-B204)*24,6))</x:f>
        <x:v>57.39</x:v>
      </x:c>
      <x:c r="O204" s="1" t="n">
        <x:f>IF(D204="",1,0)</x:f>
        <x:v>0</x:v>
      </x:c>
      <x:c r="P204" s="1" t="n">
        <x:f>IF(E204="",0,IF(OR(C204&lt;&gt;"",L204&gt;=J204),1,0))</x:f>
        <x:v>1</x:v>
      </x:c>
      <x:c r="Q204" s="1" t="n">
        <x:f>IF(AND(E204&lt;&gt;"",C204&lt;&gt;"",M204&lt;=J204),1,0)</x:f>
        <x:v>1</x:v>
      </x:c>
      <x:c r="R204" s="1" t="n">
        <x:f>P204-Q204</x:f>
        <x:v>0</x:v>
      </x:c>
      <x:c r="S204" s="1" t="n">
        <x:f>IF(E204="",0,IF(OR(D204&lt;&gt;"",L204&gt;=K204),1,0))</x:f>
        <x:v>1</x:v>
      </x:c>
      <x:c r="T204" s="1" t="n">
        <x:f>IF(AND(E204&lt;&gt;"",D204&lt;&gt;"",N204&lt;=K204),1,0)</x:f>
        <x:v>1</x:v>
      </x:c>
      <x:c r="U204" s="1" t="n">
        <x:f>S204-T204</x:f>
        <x:v>0</x:v>
      </x:c>
      <x:c r="V204" s="1" t="n">
        <x:f>IF(I204="",0,1)</x:f>
        <x:v>1</x:v>
      </x:c>
      <x:c r="W204" s="1" t="n">
        <x:f>IF(I204&gt;=4,1,0)</x:f>
        <x:v>1</x:v>
      </x:c>
      <x:c r="X204" s="1" t="n">
        <x:f>1-O204</x:f>
        <x:v>1</x:v>
      </x:c>
      <x:c r="Y204" s="1" t="n">
        <x:f>IF(AND(O204=1,L204&gt;168),1,0)</x:f>
        <x:v>0</x:v>
      </x:c>
    </x:row>
    <x:row r="205">
      <x:c r="A205" s="1" t="str">
        <x:v>T00200</x:v>
      </x:c>
      <x:c r="B205" s="9" t="n">
        <x:v>45728.98055555556</x:v>
      </x:c>
      <x:c r="C205" s="9" t="n">
        <x:v>45729.235138888886</x:v>
      </x:c>
      <x:c r="D205" s="9" t="n">
        <x:v>45732.53847222222</x:v>
      </x:c>
      <x:c r="E205" s="1" t="str">
        <x:v>Normal</x:v>
      </x:c>
      <x:c r="F205" s="1" t="str">
        <x:v>WhatsApp</x:v>
      </x:c>
      <x:c r="G205" s="1" t="str">
        <x:v>Product information</x:v>
      </x:c>
      <x:c r="H205" s="1" t="n">
        <x:v>0</x:v>
      </x:c>
      <x:c r="I205" s="1"/>
      <x:c r="J205" s="1" t="n">
        <x:f>IF(E205="","",VLOOKUP(E205,'Guide'!$A$7:$C$10,2,FALSE))</x:f>
        <x:v>12</x:v>
      </x:c>
      <x:c r="K205" s="1" t="n">
        <x:f>IF(E205="","",VLOOKUP(E205,'Guide'!$A$7:$C$10,3,FALSE))</x:f>
        <x:v>72</x:v>
      </x:c>
      <x:c r="L205" s="10" t="n">
        <x:f>('Guide'!$B$4-B205)*24</x:f>
        <x:v>2640.466666666616</x:v>
      </x:c>
      <x:c r="M205" s="10" t="n">
        <x:f>IF(C205="","",ROUND((C205-B205)*24,6))</x:f>
        <x:v>6.11</x:v>
      </x:c>
      <x:c r="N205" s="10" t="n">
        <x:f>IF(D205="","",ROUND((D205-B205)*24,6))</x:f>
        <x:v>85.39</x:v>
      </x:c>
      <x:c r="O205" s="1" t="n">
        <x:f>IF(D205="",1,0)</x:f>
        <x:v>0</x:v>
      </x:c>
      <x:c r="P205" s="1" t="n">
        <x:f>IF(E205="",0,IF(OR(C205&lt;&gt;"",L205&gt;=J205),1,0))</x:f>
        <x:v>1</x:v>
      </x:c>
      <x:c r="Q205" s="1" t="n">
        <x:f>IF(AND(E205&lt;&gt;"",C205&lt;&gt;"",M205&lt;=J205),1,0)</x:f>
        <x:v>1</x:v>
      </x:c>
      <x:c r="R205" s="1" t="n">
        <x:f>P205-Q205</x:f>
        <x:v>0</x:v>
      </x:c>
      <x:c r="S205" s="1" t="n">
        <x:f>IF(E205="",0,IF(OR(D205&lt;&gt;"",L205&gt;=K205),1,0))</x:f>
        <x:v>1</x:v>
      </x:c>
      <x:c r="T205" s="1" t="n">
        <x:f>IF(AND(E205&lt;&gt;"",D205&lt;&gt;"",N205&lt;=K205),1,0)</x:f>
        <x:v>0</x:v>
      </x:c>
      <x:c r="U205" s="1" t="n">
        <x:f>S205-T205</x:f>
        <x:v>1</x:v>
      </x:c>
      <x:c r="V205" s="1" t="n">
        <x:f>IF(I205="",0,1)</x:f>
        <x:v>0</x:v>
      </x:c>
      <x:c r="W205" s="1" t="n">
        <x:f>IF(I205&gt;=4,1,0)</x:f>
        <x:v>0</x:v>
      </x:c>
      <x:c r="X205" s="1" t="n">
        <x:f>1-O205</x:f>
        <x:v>1</x:v>
      </x:c>
      <x:c r="Y205" s="1" t="n">
        <x:f>IF(AND(O205=1,L205&gt;168),1,0)</x:f>
        <x:v>0</x:v>
      </x:c>
    </x:row>
    <x:row r="206">
      <x:c r="A206" s="1" t="str">
        <x:v>T00201</x:v>
      </x:c>
      <x:c r="B206" s="9" t="n">
        <x:v>45703.26944444444</x:v>
      </x:c>
      <x:c r="C206" s="9" t="n">
        <x:v>45703.35444444444</x:v>
      </x:c>
      <x:c r="D206" s="9" t="n">
        <x:v>45703.64569444444</x:v>
      </x:c>
      <x:c r="E206" s="1" t="str">
        <x:v>Urgent</x:v>
      </x:c>
      <x:c r="F206" s="1" t="str">
        <x:v>WhatsApp</x:v>
      </x:c>
      <x:c r="G206" s="1" t="str">
        <x:v>Account access</x:v>
      </x:c>
      <x:c r="H206" s="1" t="n">
        <x:v>0</x:v>
      </x:c>
      <x:c r="I206" s="1" t="n">
        <x:v>1</x:v>
      </x:c>
      <x:c r="J206" s="1" t="n">
        <x:f>IF(E206="","",VLOOKUP(E206,'Guide'!$A$7:$C$10,2,FALSE))</x:f>
        <x:v>1</x:v>
      </x:c>
      <x:c r="K206" s="1" t="n">
        <x:f>IF(E206="","",VLOOKUP(E206,'Guide'!$A$7:$C$10,3,FALSE))</x:f>
        <x:v>8</x:v>
      </x:c>
      <x:c r="L206" s="10" t="n">
        <x:f>('Guide'!$B$4-B206)*24</x:f>
        <x:v>3257.533333333384</x:v>
      </x:c>
      <x:c r="M206" s="10" t="n">
        <x:f>IF(C206="","",ROUND((C206-B206)*24,6))</x:f>
        <x:v>2.04</x:v>
      </x:c>
      <x:c r="N206" s="10" t="n">
        <x:f>IF(D206="","",ROUND((D206-B206)*24,6))</x:f>
        <x:v>9.03</x:v>
      </x:c>
      <x:c r="O206" s="1" t="n">
        <x:f>IF(D206="",1,0)</x:f>
        <x:v>0</x:v>
      </x:c>
      <x:c r="P206" s="1" t="n">
        <x:f>IF(E206="",0,IF(OR(C206&lt;&gt;"",L206&gt;=J206),1,0))</x:f>
        <x:v>1</x:v>
      </x:c>
      <x:c r="Q206" s="1" t="n">
        <x:f>IF(AND(E206&lt;&gt;"",C206&lt;&gt;"",M206&lt;=J206),1,0)</x:f>
        <x:v>0</x:v>
      </x:c>
      <x:c r="R206" s="1" t="n">
        <x:f>P206-Q206</x:f>
        <x:v>1</x:v>
      </x:c>
      <x:c r="S206" s="1" t="n">
        <x:f>IF(E206="",0,IF(OR(D206&lt;&gt;"",L206&gt;=K206),1,0))</x:f>
        <x:v>1</x:v>
      </x:c>
      <x:c r="T206" s="1" t="n">
        <x:f>IF(AND(E206&lt;&gt;"",D206&lt;&gt;"",N206&lt;=K206),1,0)</x:f>
        <x:v>0</x:v>
      </x:c>
      <x:c r="U206" s="1" t="n">
        <x:f>S206-T206</x:f>
        <x:v>1</x:v>
      </x:c>
      <x:c r="V206" s="1" t="n">
        <x:f>IF(I206="",0,1)</x:f>
        <x:v>1</x:v>
      </x:c>
      <x:c r="W206" s="1" t="n">
        <x:f>IF(I206&gt;=4,1,0)</x:f>
        <x:v>0</x:v>
      </x:c>
      <x:c r="X206" s="1" t="n">
        <x:f>1-O206</x:f>
        <x:v>1</x:v>
      </x:c>
      <x:c r="Y206" s="1" t="n">
        <x:f>IF(AND(O206=1,L206&gt;168),1,0)</x:f>
        <x:v>0</x:v>
      </x:c>
    </x:row>
    <x:row r="207">
      <x:c r="A207" s="1" t="str">
        <x:v>T00202</x:v>
      </x:c>
      <x:c r="B207" s="9" t="n">
        <x:v>45799.49375</x:v>
      </x:c>
      <x:c r="C207" s="9" t="n">
        <x:v>45800.534583333334</x:v>
      </x:c>
      <x:c r="D207" s="9" t="n">
        <x:v>45808.089166666665</x:v>
      </x:c>
      <x:c r="E207" s="1" t="str">
        <x:v>Normal</x:v>
      </x:c>
      <x:c r="F207" s="1" t="str">
        <x:v>Email</x:v>
      </x:c>
      <x:c r="G207" s="1" t="str">
        <x:v>Billing</x:v>
      </x:c>
      <x:c r="H207" s="1" t="n">
        <x:v>0</x:v>
      </x:c>
      <x:c r="I207" s="1" t="n">
        <x:v>4</x:v>
      </x:c>
      <x:c r="J207" s="1" t="n">
        <x:f>IF(E207="","",VLOOKUP(E207,'Guide'!$A$7:$C$10,2,FALSE))</x:f>
        <x:v>12</x:v>
      </x:c>
      <x:c r="K207" s="1" t="n">
        <x:f>IF(E207="","",VLOOKUP(E207,'Guide'!$A$7:$C$10,3,FALSE))</x:f>
        <x:v>72</x:v>
      </x:c>
      <x:c r="L207" s="10" t="n">
        <x:f>('Guide'!$B$4-B207)*24</x:f>
        <x:v>948.1499999999651</x:v>
      </x:c>
      <x:c r="M207" s="10" t="n">
        <x:f>IF(C207="","",ROUND((C207-B207)*24,6))</x:f>
        <x:v>24.98</x:v>
      </x:c>
      <x:c r="N207" s="10" t="n">
        <x:f>IF(D207="","",ROUND((D207-B207)*24,6))</x:f>
        <x:v>206.29</x:v>
      </x:c>
      <x:c r="O207" s="1" t="n">
        <x:f>IF(D207="",1,0)</x:f>
        <x:v>0</x:v>
      </x:c>
      <x:c r="P207" s="1" t="n">
        <x:f>IF(E207="",0,IF(OR(C207&lt;&gt;"",L207&gt;=J207),1,0))</x:f>
        <x:v>1</x:v>
      </x:c>
      <x:c r="Q207" s="1" t="n">
        <x:f>IF(AND(E207&lt;&gt;"",C207&lt;&gt;"",M207&lt;=J207),1,0)</x:f>
        <x:v>0</x:v>
      </x:c>
      <x:c r="R207" s="1" t="n">
        <x:f>P207-Q207</x:f>
        <x:v>1</x:v>
      </x:c>
      <x:c r="S207" s="1" t="n">
        <x:f>IF(E207="",0,IF(OR(D207&lt;&gt;"",L207&gt;=K207),1,0))</x:f>
        <x:v>1</x:v>
      </x:c>
      <x:c r="T207" s="1" t="n">
        <x:f>IF(AND(E207&lt;&gt;"",D207&lt;&gt;"",N207&lt;=K207),1,0)</x:f>
        <x:v>0</x:v>
      </x:c>
      <x:c r="U207" s="1" t="n">
        <x:f>S207-T207</x:f>
        <x:v>1</x:v>
      </x:c>
      <x:c r="V207" s="1" t="n">
        <x:f>IF(I207="",0,1)</x:f>
        <x:v>1</x:v>
      </x:c>
      <x:c r="W207" s="1" t="n">
        <x:f>IF(I207&gt;=4,1,0)</x:f>
        <x:v>1</x:v>
      </x:c>
      <x:c r="X207" s="1" t="n">
        <x:f>1-O207</x:f>
        <x:v>1</x:v>
      </x:c>
      <x:c r="Y207" s="1" t="n">
        <x:f>IF(AND(O207=1,L207&gt;168),1,0)</x:f>
        <x:v>0</x:v>
      </x:c>
    </x:row>
    <x:row r="208">
      <x:c r="A208" s="1" t="str">
        <x:v>T00203</x:v>
      </x:c>
      <x:c r="B208" s="9" t="n">
        <x:v>45711.70486111111</x:v>
      </x:c>
      <x:c r="C208" s="9" t="n">
        <x:v>45711.78277777778</x:v>
      </x:c>
      <x:c r="D208" s="9" t="n">
        <x:v>45715.18361111111</x:v>
      </x:c>
      <x:c r="E208" s="1" t="str">
        <x:v>Low</x:v>
      </x:c>
      <x:c r="F208" s="1" t="str">
        <x:v>Web chat</x:v>
      </x:c>
      <x:c r="G208" s="1" t="str">
        <x:v>Product information</x:v>
      </x:c>
      <x:c r="H208" s="1" t="n">
        <x:v>0</x:v>
      </x:c>
      <x:c r="I208" s="1"/>
      <x:c r="J208" s="1" t="n">
        <x:f>IF(E208="","",VLOOKUP(E208,'Guide'!$A$7:$C$10,2,FALSE))</x:f>
        <x:v>24</x:v>
      </x:c>
      <x:c r="K208" s="1" t="n">
        <x:f>IF(E208="","",VLOOKUP(E208,'Guide'!$A$7:$C$10,3,FALSE))</x:f>
        <x:v>120</x:v>
      </x:c>
      <x:c r="L208" s="10" t="n">
        <x:f>('Guide'!$B$4-B208)*24</x:f>
        <x:v>3055.083333333372</x:v>
      </x:c>
      <x:c r="M208" s="10" t="n">
        <x:f>IF(C208="","",ROUND((C208-B208)*24,6))</x:f>
        <x:v>1.87</x:v>
      </x:c>
      <x:c r="N208" s="10" t="n">
        <x:f>IF(D208="","",ROUND((D208-B208)*24,6))</x:f>
        <x:v>83.49</x:v>
      </x:c>
      <x:c r="O208" s="1" t="n">
        <x:f>IF(D208="",1,0)</x:f>
        <x:v>0</x:v>
      </x:c>
      <x:c r="P208" s="1" t="n">
        <x:f>IF(E208="",0,IF(OR(C208&lt;&gt;"",L208&gt;=J208),1,0))</x:f>
        <x:v>1</x:v>
      </x:c>
      <x:c r="Q208" s="1" t="n">
        <x:f>IF(AND(E208&lt;&gt;"",C208&lt;&gt;"",M208&lt;=J208),1,0)</x:f>
        <x:v>1</x:v>
      </x:c>
      <x:c r="R208" s="1" t="n">
        <x:f>P208-Q208</x:f>
        <x:v>0</x:v>
      </x:c>
      <x:c r="S208" s="1" t="n">
        <x:f>IF(E208="",0,IF(OR(D208&lt;&gt;"",L208&gt;=K208),1,0))</x:f>
        <x:v>1</x:v>
      </x:c>
      <x:c r="T208" s="1" t="n">
        <x:f>IF(AND(E208&lt;&gt;"",D208&lt;&gt;"",N208&lt;=K208),1,0)</x:f>
        <x:v>1</x:v>
      </x:c>
      <x:c r="U208" s="1" t="n">
        <x:f>S208-T208</x:f>
        <x:v>0</x:v>
      </x:c>
      <x:c r="V208" s="1" t="n">
        <x:f>IF(I208="",0,1)</x:f>
        <x:v>0</x:v>
      </x:c>
      <x:c r="W208" s="1" t="n">
        <x:f>IF(I208&gt;=4,1,0)</x:f>
        <x:v>0</x:v>
      </x:c>
      <x:c r="X208" s="1" t="n">
        <x:f>1-O208</x:f>
        <x:v>1</x:v>
      </x:c>
      <x:c r="Y208" s="1" t="n">
        <x:f>IF(AND(O208=1,L208&gt;168),1,0)</x:f>
        <x:v>0</x:v>
      </x:c>
    </x:row>
    <x:row r="209">
      <x:c r="A209" s="1" t="str">
        <x:v>T00204</x:v>
      </x:c>
      <x:c r="B209" s="9" t="n">
        <x:v>45805.93680555555</x:v>
      </x:c>
      <x:c r="C209" s="9" t="n">
        <x:v>45806.00305555556</x:v>
      </x:c>
      <x:c r="D209" s="9"/>
      <x:c r="E209" s="1" t="str">
        <x:v>Normal</x:v>
      </x:c>
      <x:c r="F209" s="1" t="str">
        <x:v>Web chat</x:v>
      </x:c>
      <x:c r="G209" s="1" t="str">
        <x:v>Account access</x:v>
      </x:c>
      <x:c r="H209" s="1" t="n">
        <x:v>0</x:v>
      </x:c>
      <x:c r="I209" s="1"/>
      <x:c r="J209" s="1" t="n">
        <x:f>IF(E209="","",VLOOKUP(E209,'Guide'!$A$7:$C$10,2,FALSE))</x:f>
        <x:v>12</x:v>
      </x:c>
      <x:c r="K209" s="1" t="n">
        <x:f>IF(E209="","",VLOOKUP(E209,'Guide'!$A$7:$C$10,3,FALSE))</x:f>
        <x:v>72</x:v>
      </x:c>
      <x:c r="L209" s="10" t="n">
        <x:f>('Guide'!$B$4-B209)*24</x:f>
        <x:v>793.516666666721</x:v>
      </x:c>
      <x:c r="M209" s="10" t="n">
        <x:f>IF(C209="","",ROUND((C209-B209)*24,6))</x:f>
        <x:v>1.59</x:v>
      </x:c>
      <x:c r="N209" s="10" t="str">
        <x:f>IF(D209="","",ROUND((D209-B209)*24,6))</x:f>
      </x:c>
      <x:c r="O209" s="1" t="n">
        <x:f>IF(D209="",1,0)</x:f>
        <x:v>1</x:v>
      </x:c>
      <x:c r="P209" s="1" t="n">
        <x:f>IF(E209="",0,IF(OR(C209&lt;&gt;"",L209&gt;=J209),1,0))</x:f>
        <x:v>1</x:v>
      </x:c>
      <x:c r="Q209" s="1" t="n">
        <x:f>IF(AND(E209&lt;&gt;"",C209&lt;&gt;"",M209&lt;=J209),1,0)</x:f>
        <x:v>1</x:v>
      </x:c>
      <x:c r="R209" s="1" t="n">
        <x:f>P209-Q209</x:f>
        <x:v>0</x:v>
      </x:c>
      <x:c r="S209" s="1" t="n">
        <x:f>IF(E209="",0,IF(OR(D209&lt;&gt;"",L209&gt;=K209),1,0))</x:f>
        <x:v>1</x:v>
      </x:c>
      <x:c r="T209" s="1" t="n">
        <x:f>IF(AND(E209&lt;&gt;"",D209&lt;&gt;"",N209&lt;=K209),1,0)</x:f>
        <x:v>0</x:v>
      </x:c>
      <x:c r="U209" s="1" t="n">
        <x:f>S209-T209</x:f>
        <x:v>1</x:v>
      </x:c>
      <x:c r="V209" s="1" t="n">
        <x:f>IF(I209="",0,1)</x:f>
        <x:v>0</x:v>
      </x:c>
      <x:c r="W209" s="1" t="n">
        <x:f>IF(I209&gt;=4,1,0)</x:f>
        <x:v>0</x:v>
      </x:c>
      <x:c r="X209" s="1" t="n">
        <x:f>1-O209</x:f>
        <x:v>0</x:v>
      </x:c>
      <x:c r="Y209" s="1" t="n">
        <x:f>IF(AND(O209=1,L209&gt;168),1,0)</x:f>
        <x:v>1</x:v>
      </x:c>
    </x:row>
    <x:row r="210">
      <x:c r="A210" s="1" t="str">
        <x:v>T00205</x:v>
      </x:c>
      <x:c r="B210" s="9" t="n">
        <x:v>45662.04722222222</x:v>
      </x:c>
      <x:c r="C210" s="9" t="n">
        <x:v>45662.11263888889</x:v>
      </x:c>
      <x:c r="D210" s="9" t="n">
        <x:v>45673.28805555555</x:v>
      </x:c>
      <x:c r="E210" s="1" t="str">
        <x:v>Normal</x:v>
      </x:c>
      <x:c r="F210" s="1" t="str">
        <x:v>Web chat</x:v>
      </x:c>
      <x:c r="G210" s="1" t="str">
        <x:v>Refund</x:v>
      </x:c>
      <x:c r="H210" s="1" t="n">
        <x:v>0</x:v>
      </x:c>
      <x:c r="I210" s="1"/>
      <x:c r="J210" s="1" t="n">
        <x:f>IF(E210="","",VLOOKUP(E210,'Guide'!$A$7:$C$10,2,FALSE))</x:f>
        <x:v>12</x:v>
      </x:c>
      <x:c r="K210" s="1" t="n">
        <x:f>IF(E210="","",VLOOKUP(E210,'Guide'!$A$7:$C$10,3,FALSE))</x:f>
        <x:v>72</x:v>
      </x:c>
      <x:c r="L210" s="10" t="n">
        <x:f>('Guide'!$B$4-B210)*24</x:f>
        <x:v>4246.8666666666395</x:v>
      </x:c>
      <x:c r="M210" s="10" t="n">
        <x:f>IF(C210="","",ROUND((C210-B210)*24,6))</x:f>
        <x:v>1.57</x:v>
      </x:c>
      <x:c r="N210" s="10" t="n">
        <x:f>IF(D210="","",ROUND((D210-B210)*24,6))</x:f>
        <x:v>269.78</x:v>
      </x:c>
      <x:c r="O210" s="1" t="n">
        <x:f>IF(D210="",1,0)</x:f>
        <x:v>0</x:v>
      </x:c>
      <x:c r="P210" s="1" t="n">
        <x:f>IF(E210="",0,IF(OR(C210&lt;&gt;"",L210&gt;=J210),1,0))</x:f>
        <x:v>1</x:v>
      </x:c>
      <x:c r="Q210" s="1" t="n">
        <x:f>IF(AND(E210&lt;&gt;"",C210&lt;&gt;"",M210&lt;=J210),1,0)</x:f>
        <x:v>1</x:v>
      </x:c>
      <x:c r="R210" s="1" t="n">
        <x:f>P210-Q210</x:f>
        <x:v>0</x:v>
      </x:c>
      <x:c r="S210" s="1" t="n">
        <x:f>IF(E210="",0,IF(OR(D210&lt;&gt;"",L210&gt;=K210),1,0))</x:f>
        <x:v>1</x:v>
      </x:c>
      <x:c r="T210" s="1" t="n">
        <x:f>IF(AND(E210&lt;&gt;"",D210&lt;&gt;"",N210&lt;=K210),1,0)</x:f>
        <x:v>0</x:v>
      </x:c>
      <x:c r="U210" s="1" t="n">
        <x:f>S210-T210</x:f>
        <x:v>1</x:v>
      </x:c>
      <x:c r="V210" s="1" t="n">
        <x:f>IF(I210="",0,1)</x:f>
        <x:v>0</x:v>
      </x:c>
      <x:c r="W210" s="1" t="n">
        <x:f>IF(I210&gt;=4,1,0)</x:f>
        <x:v>0</x:v>
      </x:c>
      <x:c r="X210" s="1" t="n">
        <x:f>1-O210</x:f>
        <x:v>1</x:v>
      </x:c>
      <x:c r="Y210" s="1" t="n">
        <x:f>IF(AND(O210=1,L210&gt;168),1,0)</x:f>
        <x:v>0</x:v>
      </x:c>
    </x:row>
    <x:row r="211">
      <x:c r="A211" s="1" t="str">
        <x:v>T00206</x:v>
      </x:c>
      <x:c r="B211" s="9" t="n">
        <x:v>45760.30347222222</x:v>
      </x:c>
      <x:c r="C211" s="9" t="n">
        <x:v>45760.564722222225</x:v>
      </x:c>
      <x:c r="D211" s="9" t="n">
        <x:v>45762.80430555555</x:v>
      </x:c>
      <x:c r="E211" s="1" t="str">
        <x:v>Low</x:v>
      </x:c>
      <x:c r="F211" s="1" t="str">
        <x:v>WhatsApp</x:v>
      </x:c>
      <x:c r="G211" s="1" t="str">
        <x:v>Product information</x:v>
      </x:c>
      <x:c r="H211" s="1" t="n">
        <x:v>0</x:v>
      </x:c>
      <x:c r="I211" s="1"/>
      <x:c r="J211" s="1" t="n">
        <x:f>IF(E211="","",VLOOKUP(E211,'Guide'!$A$7:$C$10,2,FALSE))</x:f>
        <x:v>24</x:v>
      </x:c>
      <x:c r="K211" s="1" t="n">
        <x:f>IF(E211="","",VLOOKUP(E211,'Guide'!$A$7:$C$10,3,FALSE))</x:f>
        <x:v>120</x:v>
      </x:c>
      <x:c r="L211" s="10" t="n">
        <x:f>('Guide'!$B$4-B211)*24</x:f>
        <x:v>1888.7166666666744</x:v>
      </x:c>
      <x:c r="M211" s="10" t="n">
        <x:f>IF(C211="","",ROUND((C211-B211)*24,6))</x:f>
        <x:v>6.27</x:v>
      </x:c>
      <x:c r="N211" s="10" t="n">
        <x:f>IF(D211="","",ROUND((D211-B211)*24,6))</x:f>
        <x:v>60.02</x:v>
      </x:c>
      <x:c r="O211" s="1" t="n">
        <x:f>IF(D211="",1,0)</x:f>
        <x:v>0</x:v>
      </x:c>
      <x:c r="P211" s="1" t="n">
        <x:f>IF(E211="",0,IF(OR(C211&lt;&gt;"",L211&gt;=J211),1,0))</x:f>
        <x:v>1</x:v>
      </x:c>
      <x:c r="Q211" s="1" t="n">
        <x:f>IF(AND(E211&lt;&gt;"",C211&lt;&gt;"",M211&lt;=J211),1,0)</x:f>
        <x:v>1</x:v>
      </x:c>
      <x:c r="R211" s="1" t="n">
        <x:f>P211-Q211</x:f>
        <x:v>0</x:v>
      </x:c>
      <x:c r="S211" s="1" t="n">
        <x:f>IF(E211="",0,IF(OR(D211&lt;&gt;"",L211&gt;=K211),1,0))</x:f>
        <x:v>1</x:v>
      </x:c>
      <x:c r="T211" s="1" t="n">
        <x:f>IF(AND(E211&lt;&gt;"",D211&lt;&gt;"",N211&lt;=K211),1,0)</x:f>
        <x:v>1</x:v>
      </x:c>
      <x:c r="U211" s="1" t="n">
        <x:f>S211-T211</x:f>
        <x:v>0</x:v>
      </x:c>
      <x:c r="V211" s="1" t="n">
        <x:f>IF(I211="",0,1)</x:f>
        <x:v>0</x:v>
      </x:c>
      <x:c r="W211" s="1" t="n">
        <x:f>IF(I211&gt;=4,1,0)</x:f>
        <x:v>0</x:v>
      </x:c>
      <x:c r="X211" s="1" t="n">
        <x:f>1-O211</x:f>
        <x:v>1</x:v>
      </x:c>
      <x:c r="Y211" s="1" t="n">
        <x:f>IF(AND(O211=1,L211&gt;168),1,0)</x:f>
        <x:v>0</x:v>
      </x:c>
    </x:row>
    <x:row r="212">
      <x:c r="A212" s="1" t="str">
        <x:v>T00207</x:v>
      </x:c>
      <x:c r="B212" s="9" t="n">
        <x:v>45792.302777777775</x:v>
      </x:c>
      <x:c r="C212" s="9" t="n">
        <x:v>45792.74486111111</x:v>
      </x:c>
      <x:c r="D212" s="9" t="n">
        <x:v>45794.12861111111</x:v>
      </x:c>
      <x:c r="E212" s="1" t="str">
        <x:v>High</x:v>
      </x:c>
      <x:c r="F212" s="1" t="str">
        <x:v>Email</x:v>
      </x:c>
      <x:c r="G212" s="1" t="str">
        <x:v>Refund</x:v>
      </x:c>
      <x:c r="H212" s="1" t="n">
        <x:v>0</x:v>
      </x:c>
      <x:c r="I212" s="1" t="n">
        <x:v>3</x:v>
      </x:c>
      <x:c r="J212" s="1" t="n">
        <x:f>IF(E212="","",VLOOKUP(E212,'Guide'!$A$7:$C$10,2,FALSE))</x:f>
        <x:v>4</x:v>
      </x:c>
      <x:c r="K212" s="1" t="n">
        <x:f>IF(E212="","",VLOOKUP(E212,'Guide'!$A$7:$C$10,3,FALSE))</x:f>
        <x:v>24</x:v>
      </x:c>
      <x:c r="L212" s="10" t="n">
        <x:f>('Guide'!$B$4-B212)*24</x:f>
        <x:v>1120.7333333333954</x:v>
      </x:c>
      <x:c r="M212" s="10" t="n">
        <x:f>IF(C212="","",ROUND((C212-B212)*24,6))</x:f>
        <x:v>10.61</x:v>
      </x:c>
      <x:c r="N212" s="10" t="n">
        <x:f>IF(D212="","",ROUND((D212-B212)*24,6))</x:f>
        <x:v>43.82</x:v>
      </x:c>
      <x:c r="O212" s="1" t="n">
        <x:f>IF(D212="",1,0)</x:f>
        <x:v>0</x:v>
      </x:c>
      <x:c r="P212" s="1" t="n">
        <x:f>IF(E212="",0,IF(OR(C212&lt;&gt;"",L212&gt;=J212),1,0))</x:f>
        <x:v>1</x:v>
      </x:c>
      <x:c r="Q212" s="1" t="n">
        <x:f>IF(AND(E212&lt;&gt;"",C212&lt;&gt;"",M212&lt;=J212),1,0)</x:f>
        <x:v>0</x:v>
      </x:c>
      <x:c r="R212" s="1" t="n">
        <x:f>P212-Q212</x:f>
        <x:v>1</x:v>
      </x:c>
      <x:c r="S212" s="1" t="n">
        <x:f>IF(E212="",0,IF(OR(D212&lt;&gt;"",L212&gt;=K212),1,0))</x:f>
        <x:v>1</x:v>
      </x:c>
      <x:c r="T212" s="1" t="n">
        <x:f>IF(AND(E212&lt;&gt;"",D212&lt;&gt;"",N212&lt;=K212),1,0)</x:f>
        <x:v>0</x:v>
      </x:c>
      <x:c r="U212" s="1" t="n">
        <x:f>S212-T212</x:f>
        <x:v>1</x:v>
      </x:c>
      <x:c r="V212" s="1" t="n">
        <x:f>IF(I212="",0,1)</x:f>
        <x:v>1</x:v>
      </x:c>
      <x:c r="W212" s="1" t="n">
        <x:f>IF(I212&gt;=4,1,0)</x:f>
        <x:v>0</x:v>
      </x:c>
      <x:c r="X212" s="1" t="n">
        <x:f>1-O212</x:f>
        <x:v>1</x:v>
      </x:c>
      <x:c r="Y212" s="1" t="n">
        <x:f>IF(AND(O212=1,L212&gt;168),1,0)</x:f>
        <x:v>0</x:v>
      </x:c>
    </x:row>
    <x:row r="213">
      <x:c r="A213" s="1" t="str">
        <x:v>T00208</x:v>
      </x:c>
      <x:c r="B213" s="9" t="n">
        <x:v>45694.152083333334</x:v>
      </x:c>
      <x:c r="C213" s="9" t="n">
        <x:v>45694.21166666667</x:v>
      </x:c>
      <x:c r="D213" s="9" t="n">
        <x:v>45695.8125</x:v>
      </x:c>
      <x:c r="E213" s="1" t="str">
        <x:v>High</x:v>
      </x:c>
      <x:c r="F213" s="1" t="str">
        <x:v>Web chat</x:v>
      </x:c>
      <x:c r="G213" s="1" t="str">
        <x:v>Delivery</x:v>
      </x:c>
      <x:c r="H213" s="1" t="n">
        <x:v>0</x:v>
      </x:c>
      <x:c r="I213" s="1"/>
      <x:c r="J213" s="1" t="n">
        <x:f>IF(E213="","",VLOOKUP(E213,'Guide'!$A$7:$C$10,2,FALSE))</x:f>
        <x:v>4</x:v>
      </x:c>
      <x:c r="K213" s="1" t="n">
        <x:f>IF(E213="","",VLOOKUP(E213,'Guide'!$A$7:$C$10,3,FALSE))</x:f>
        <x:v>24</x:v>
      </x:c>
      <x:c r="L213" s="10" t="n">
        <x:f>('Guide'!$B$4-B213)*24</x:f>
        <x:v>3476.3499999999767</x:v>
      </x:c>
      <x:c r="M213" s="10" t="n">
        <x:f>IF(C213="","",ROUND((C213-B213)*24,6))</x:f>
        <x:v>1.43</x:v>
      </x:c>
      <x:c r="N213" s="10" t="n">
        <x:f>IF(D213="","",ROUND((D213-B213)*24,6))</x:f>
        <x:v>39.85</x:v>
      </x:c>
      <x:c r="O213" s="1" t="n">
        <x:f>IF(D213="",1,0)</x:f>
        <x:v>0</x:v>
      </x:c>
      <x:c r="P213" s="1" t="n">
        <x:f>IF(E213="",0,IF(OR(C213&lt;&gt;"",L213&gt;=J213),1,0))</x:f>
        <x:v>1</x:v>
      </x:c>
      <x:c r="Q213" s="1" t="n">
        <x:f>IF(AND(E213&lt;&gt;"",C213&lt;&gt;"",M213&lt;=J213),1,0)</x:f>
        <x:v>1</x:v>
      </x:c>
      <x:c r="R213" s="1" t="n">
        <x:f>P213-Q213</x:f>
        <x:v>0</x:v>
      </x:c>
      <x:c r="S213" s="1" t="n">
        <x:f>IF(E213="",0,IF(OR(D213&lt;&gt;"",L213&gt;=K213),1,0))</x:f>
        <x:v>1</x:v>
      </x:c>
      <x:c r="T213" s="1" t="n">
        <x:f>IF(AND(E213&lt;&gt;"",D213&lt;&gt;"",N213&lt;=K213),1,0)</x:f>
        <x:v>0</x:v>
      </x:c>
      <x:c r="U213" s="1" t="n">
        <x:f>S213-T213</x:f>
        <x:v>1</x:v>
      </x:c>
      <x:c r="V213" s="1" t="n">
        <x:f>IF(I213="",0,1)</x:f>
        <x:v>0</x:v>
      </x:c>
      <x:c r="W213" s="1" t="n">
        <x:f>IF(I213&gt;=4,1,0)</x:f>
        <x:v>0</x:v>
      </x:c>
      <x:c r="X213" s="1" t="n">
        <x:f>1-O213</x:f>
        <x:v>1</x:v>
      </x:c>
      <x:c r="Y213" s="1" t="n">
        <x:f>IF(AND(O213=1,L213&gt;168),1,0)</x:f>
        <x:v>0</x:v>
      </x:c>
    </x:row>
    <x:row r="214">
      <x:c r="A214" s="1" t="str">
        <x:v>T00209</x:v>
      </x:c>
      <x:c r="B214" s="9" t="n">
        <x:v>45674.15625</x:v>
      </x:c>
      <x:c r="C214" s="9" t="n">
        <x:v>45674.457083333335</x:v>
      </x:c>
      <x:c r="D214" s="9" t="n">
        <x:v>45677.364583333336</x:v>
      </x:c>
      <x:c r="E214" s="1" t="str">
        <x:v>High</x:v>
      </x:c>
      <x:c r="F214" s="1" t="str">
        <x:v>Email</x:v>
      </x:c>
      <x:c r="G214" s="1" t="str">
        <x:v>Account access</x:v>
      </x:c>
      <x:c r="H214" s="1" t="n">
        <x:v>0</x:v>
      </x:c>
      <x:c r="I214" s="1"/>
      <x:c r="J214" s="1" t="n">
        <x:f>IF(E214="","",VLOOKUP(E214,'Guide'!$A$7:$C$10,2,FALSE))</x:f>
        <x:v>4</x:v>
      </x:c>
      <x:c r="K214" s="1" t="n">
        <x:f>IF(E214="","",VLOOKUP(E214,'Guide'!$A$7:$C$10,3,FALSE))</x:f>
        <x:v>24</x:v>
      </x:c>
      <x:c r="L214" s="10" t="n">
        <x:f>('Guide'!$B$4-B214)*24</x:f>
        <x:v>3956.25</x:v>
      </x:c>
      <x:c r="M214" s="10" t="n">
        <x:f>IF(C214="","",ROUND((C214-B214)*24,6))</x:f>
        <x:v>7.22</x:v>
      </x:c>
      <x:c r="N214" s="10" t="n">
        <x:f>IF(D214="","",ROUND((D214-B214)*24,6))</x:f>
        <x:v>77</x:v>
      </x:c>
      <x:c r="O214" s="1" t="n">
        <x:f>IF(D214="",1,0)</x:f>
        <x:v>0</x:v>
      </x:c>
      <x:c r="P214" s="1" t="n">
        <x:f>IF(E214="",0,IF(OR(C214&lt;&gt;"",L214&gt;=J214),1,0))</x:f>
        <x:v>1</x:v>
      </x:c>
      <x:c r="Q214" s="1" t="n">
        <x:f>IF(AND(E214&lt;&gt;"",C214&lt;&gt;"",M214&lt;=J214),1,0)</x:f>
        <x:v>0</x:v>
      </x:c>
      <x:c r="R214" s="1" t="n">
        <x:f>P214-Q214</x:f>
        <x:v>1</x:v>
      </x:c>
      <x:c r="S214" s="1" t="n">
        <x:f>IF(E214="",0,IF(OR(D214&lt;&gt;"",L214&gt;=K214),1,0))</x:f>
        <x:v>1</x:v>
      </x:c>
      <x:c r="T214" s="1" t="n">
        <x:f>IF(AND(E214&lt;&gt;"",D214&lt;&gt;"",N214&lt;=K214),1,0)</x:f>
        <x:v>0</x:v>
      </x:c>
      <x:c r="U214" s="1" t="n">
        <x:f>S214-T214</x:f>
        <x:v>1</x:v>
      </x:c>
      <x:c r="V214" s="1" t="n">
        <x:f>IF(I214="",0,1)</x:f>
        <x:v>0</x:v>
      </x:c>
      <x:c r="W214" s="1" t="n">
        <x:f>IF(I214&gt;=4,1,0)</x:f>
        <x:v>0</x:v>
      </x:c>
      <x:c r="X214" s="1" t="n">
        <x:f>1-O214</x:f>
        <x:v>1</x:v>
      </x:c>
      <x:c r="Y214" s="1" t="n">
        <x:f>IF(AND(O214=1,L214&gt;168),1,0)</x:f>
        <x:v>0</x:v>
      </x:c>
    </x:row>
    <x:row r="215">
      <x:c r="A215" s="1" t="str">
        <x:v>T00210</x:v>
      </x:c>
      <x:c r="B215" s="9" t="n">
        <x:v>45706.82013888889</x:v>
      </x:c>
      <x:c r="C215" s="9" t="n">
        <x:v>45707.626805555556</x:v>
      </x:c>
      <x:c r="D215" s="9" t="n">
        <x:v>45710.329305555555</x:v>
      </x:c>
      <x:c r="E215" s="1" t="str">
        <x:v>Normal</x:v>
      </x:c>
      <x:c r="F215" s="1" t="str">
        <x:v>Email</x:v>
      </x:c>
      <x:c r="G215" s="1" t="str">
        <x:v>Account access</x:v>
      </x:c>
      <x:c r="H215" s="1" t="n">
        <x:v>0</x:v>
      </x:c>
      <x:c r="I215" s="1" t="n">
        <x:v>1</x:v>
      </x:c>
      <x:c r="J215" s="1" t="n">
        <x:f>IF(E215="","",VLOOKUP(E215,'Guide'!$A$7:$C$10,2,FALSE))</x:f>
        <x:v>12</x:v>
      </x:c>
      <x:c r="K215" s="1" t="n">
        <x:f>IF(E215="","",VLOOKUP(E215,'Guide'!$A$7:$C$10,3,FALSE))</x:f>
        <x:v>72</x:v>
      </x:c>
      <x:c r="L215" s="10" t="n">
        <x:f>('Guide'!$B$4-B215)*24</x:f>
        <x:v>3172.316666666593</x:v>
      </x:c>
      <x:c r="M215" s="10" t="n">
        <x:f>IF(C215="","",ROUND((C215-B215)*24,6))</x:f>
        <x:v>19.36</x:v>
      </x:c>
      <x:c r="N215" s="10" t="n">
        <x:f>IF(D215="","",ROUND((D215-B215)*24,6))</x:f>
        <x:v>84.22</x:v>
      </x:c>
      <x:c r="O215" s="1" t="n">
        <x:f>IF(D215="",1,0)</x:f>
        <x:v>0</x:v>
      </x:c>
      <x:c r="P215" s="1" t="n">
        <x:f>IF(E215="",0,IF(OR(C215&lt;&gt;"",L215&gt;=J215),1,0))</x:f>
        <x:v>1</x:v>
      </x:c>
      <x:c r="Q215" s="1" t="n">
        <x:f>IF(AND(E215&lt;&gt;"",C215&lt;&gt;"",M215&lt;=J215),1,0)</x:f>
        <x:v>0</x:v>
      </x:c>
      <x:c r="R215" s="1" t="n">
        <x:f>P215-Q215</x:f>
        <x:v>1</x:v>
      </x:c>
      <x:c r="S215" s="1" t="n">
        <x:f>IF(E215="",0,IF(OR(D215&lt;&gt;"",L215&gt;=K215),1,0))</x:f>
        <x:v>1</x:v>
      </x:c>
      <x:c r="T215" s="1" t="n">
        <x:f>IF(AND(E215&lt;&gt;"",D215&lt;&gt;"",N215&lt;=K215),1,0)</x:f>
        <x:v>0</x:v>
      </x:c>
      <x:c r="U215" s="1" t="n">
        <x:f>S215-T215</x:f>
        <x:v>1</x:v>
      </x:c>
      <x:c r="V215" s="1" t="n">
        <x:f>IF(I215="",0,1)</x:f>
        <x:v>1</x:v>
      </x:c>
      <x:c r="W215" s="1" t="n">
        <x:f>IF(I215&gt;=4,1,0)</x:f>
        <x:v>0</x:v>
      </x:c>
      <x:c r="X215" s="1" t="n">
        <x:f>1-O215</x:f>
        <x:v>1</x:v>
      </x:c>
      <x:c r="Y215" s="1" t="n">
        <x:f>IF(AND(O215=1,L215&gt;168),1,0)</x:f>
        <x:v>0</x:v>
      </x:c>
    </x:row>
    <x:row r="216">
      <x:c r="A216" s="1" t="str">
        <x:v>T00211</x:v>
      </x:c>
      <x:c r="B216" s="9" t="n">
        <x:v>45753.61041666667</x:v>
      </x:c>
      <x:c r="C216" s="9" t="n">
        <x:v>45753.69375</x:v>
      </x:c>
      <x:c r="D216" s="9"/>
      <x:c r="E216" s="1" t="str">
        <x:v>Normal</x:v>
      </x:c>
      <x:c r="F216" s="1" t="str">
        <x:v>WhatsApp</x:v>
      </x:c>
      <x:c r="G216" s="1" t="str">
        <x:v>Billing</x:v>
      </x:c>
      <x:c r="H216" s="1" t="n">
        <x:v>0</x:v>
      </x:c>
      <x:c r="I216" s="1"/>
      <x:c r="J216" s="1" t="n">
        <x:f>IF(E216="","",VLOOKUP(E216,'Guide'!$A$7:$C$10,2,FALSE))</x:f>
        <x:v>12</x:v>
      </x:c>
      <x:c r="K216" s="1" t="n">
        <x:f>IF(E216="","",VLOOKUP(E216,'Guide'!$A$7:$C$10,3,FALSE))</x:f>
        <x:v>72</x:v>
      </x:c>
      <x:c r="L216" s="10" t="n">
        <x:f>('Guide'!$B$4-B216)*24</x:f>
        <x:v>2049.3499999999185</x:v>
      </x:c>
      <x:c r="M216" s="10" t="n">
        <x:f>IF(C216="","",ROUND((C216-B216)*24,6))</x:f>
        <x:v>2</x:v>
      </x:c>
      <x:c r="N216" s="10" t="str">
        <x:f>IF(D216="","",ROUND((D216-B216)*24,6))</x:f>
      </x:c>
      <x:c r="O216" s="1" t="n">
        <x:f>IF(D216="",1,0)</x:f>
        <x:v>1</x:v>
      </x:c>
      <x:c r="P216" s="1" t="n">
        <x:f>IF(E216="",0,IF(OR(C216&lt;&gt;"",L216&gt;=J216),1,0))</x:f>
        <x:v>1</x:v>
      </x:c>
      <x:c r="Q216" s="1" t="n">
        <x:f>IF(AND(E216&lt;&gt;"",C216&lt;&gt;"",M216&lt;=J216),1,0)</x:f>
        <x:v>1</x:v>
      </x:c>
      <x:c r="R216" s="1" t="n">
        <x:f>P216-Q216</x:f>
        <x:v>0</x:v>
      </x:c>
      <x:c r="S216" s="1" t="n">
        <x:f>IF(E216="",0,IF(OR(D216&lt;&gt;"",L216&gt;=K216),1,0))</x:f>
        <x:v>1</x:v>
      </x:c>
      <x:c r="T216" s="1" t="n">
        <x:f>IF(AND(E216&lt;&gt;"",D216&lt;&gt;"",N216&lt;=K216),1,0)</x:f>
        <x:v>0</x:v>
      </x:c>
      <x:c r="U216" s="1" t="n">
        <x:f>S216-T216</x:f>
        <x:v>1</x:v>
      </x:c>
      <x:c r="V216" s="1" t="n">
        <x:f>IF(I216="",0,1)</x:f>
        <x:v>0</x:v>
      </x:c>
      <x:c r="W216" s="1" t="n">
        <x:f>IF(I216&gt;=4,1,0)</x:f>
        <x:v>0</x:v>
      </x:c>
      <x:c r="X216" s="1" t="n">
        <x:f>1-O216</x:f>
        <x:v>0</x:v>
      </x:c>
      <x:c r="Y216" s="1" t="n">
        <x:f>IF(AND(O216=1,L216&gt;168),1,0)</x:f>
        <x:v>1</x:v>
      </x:c>
    </x:row>
    <x:row r="217">
      <x:c r="A217" s="1" t="str">
        <x:v>T00212</x:v>
      </x:c>
      <x:c r="B217" s="9" t="n">
        <x:v>45659.46597222222</x:v>
      </x:c>
      <x:c r="C217" s="9" t="n">
        <x:v>45659.564305555556</x:v>
      </x:c>
      <x:c r="D217" s="9" t="n">
        <x:v>45660.12138888889</x:v>
      </x:c>
      <x:c r="E217" s="1" t="str">
        <x:v>High</x:v>
      </x:c>
      <x:c r="F217" s="1" t="str">
        <x:v>Web chat</x:v>
      </x:c>
      <x:c r="G217" s="1" t="str">
        <x:v>Account access</x:v>
      </x:c>
      <x:c r="H217" s="1" t="n">
        <x:v>0</x:v>
      </x:c>
      <x:c r="I217" s="1" t="n">
        <x:v>4</x:v>
      </x:c>
      <x:c r="J217" s="1" t="n">
        <x:f>IF(E217="","",VLOOKUP(E217,'Guide'!$A$7:$C$10,2,FALSE))</x:f>
        <x:v>4</x:v>
      </x:c>
      <x:c r="K217" s="1" t="n">
        <x:f>IF(E217="","",VLOOKUP(E217,'Guide'!$A$7:$C$10,3,FALSE))</x:f>
        <x:v>24</x:v>
      </x:c>
      <x:c r="L217" s="10" t="n">
        <x:f>('Guide'!$B$4-B217)*24</x:f>
        <x:v>4308.816666666709</x:v>
      </x:c>
      <x:c r="M217" s="10" t="n">
        <x:f>IF(C217="","",ROUND((C217-B217)*24,6))</x:f>
        <x:v>2.36</x:v>
      </x:c>
      <x:c r="N217" s="10" t="n">
        <x:f>IF(D217="","",ROUND((D217-B217)*24,6))</x:f>
        <x:v>15.73</x:v>
      </x:c>
      <x:c r="O217" s="1" t="n">
        <x:f>IF(D217="",1,0)</x:f>
        <x:v>0</x:v>
      </x:c>
      <x:c r="P217" s="1" t="n">
        <x:f>IF(E217="",0,IF(OR(C217&lt;&gt;"",L217&gt;=J217),1,0))</x:f>
        <x:v>1</x:v>
      </x:c>
      <x:c r="Q217" s="1" t="n">
        <x:f>IF(AND(E217&lt;&gt;"",C217&lt;&gt;"",M217&lt;=J217),1,0)</x:f>
        <x:v>1</x:v>
      </x:c>
      <x:c r="R217" s="1" t="n">
        <x:f>P217-Q217</x:f>
        <x:v>0</x:v>
      </x:c>
      <x:c r="S217" s="1" t="n">
        <x:f>IF(E217="",0,IF(OR(D217&lt;&gt;"",L217&gt;=K217),1,0))</x:f>
        <x:v>1</x:v>
      </x:c>
      <x:c r="T217" s="1" t="n">
        <x:f>IF(AND(E217&lt;&gt;"",D217&lt;&gt;"",N217&lt;=K217),1,0)</x:f>
        <x:v>1</x:v>
      </x:c>
      <x:c r="U217" s="1" t="n">
        <x:f>S217-T217</x:f>
        <x:v>0</x:v>
      </x:c>
      <x:c r="V217" s="1" t="n">
        <x:f>IF(I217="",0,1)</x:f>
        <x:v>1</x:v>
      </x:c>
      <x:c r="W217" s="1" t="n">
        <x:f>IF(I217&gt;=4,1,0)</x:f>
        <x:v>1</x:v>
      </x:c>
      <x:c r="X217" s="1" t="n">
        <x:f>1-O217</x:f>
        <x:v>1</x:v>
      </x:c>
      <x:c r="Y217" s="1" t="n">
        <x:f>IF(AND(O217=1,L217&gt;168),1,0)</x:f>
        <x:v>0</x:v>
      </x:c>
    </x:row>
    <x:row r="218">
      <x:c r="A218" s="1" t="str">
        <x:v>T00213</x:v>
      </x:c>
      <x:c r="B218" s="9" t="n">
        <x:v>45670.279861111114</x:v>
      </x:c>
      <x:c r="C218" s="9" t="n">
        <x:v>45670.38486111111</x:v>
      </x:c>
      <x:c r="D218" s="9" t="n">
        <x:v>45672.05527777778</x:v>
      </x:c>
      <x:c r="E218" s="1" t="str">
        <x:v>High</x:v>
      </x:c>
      <x:c r="F218" s="1" t="str">
        <x:v>Email</x:v>
      </x:c>
      <x:c r="G218" s="1" t="str">
        <x:v>Product information</x:v>
      </x:c>
      <x:c r="H218" s="1" t="n">
        <x:v>0</x:v>
      </x:c>
      <x:c r="I218" s="1"/>
      <x:c r="J218" s="1" t="n">
        <x:f>IF(E218="","",VLOOKUP(E218,'Guide'!$A$7:$C$10,2,FALSE))</x:f>
        <x:v>4</x:v>
      </x:c>
      <x:c r="K218" s="1" t="n">
        <x:f>IF(E218="","",VLOOKUP(E218,'Guide'!$A$7:$C$10,3,FALSE))</x:f>
        <x:v>24</x:v>
      </x:c>
      <x:c r="L218" s="10" t="n">
        <x:f>('Guide'!$B$4-B218)*24</x:f>
        <x:v>4049.2833333332674</x:v>
      </x:c>
      <x:c r="M218" s="10" t="n">
        <x:f>IF(C218="","",ROUND((C218-B218)*24,6))</x:f>
        <x:v>2.52</x:v>
      </x:c>
      <x:c r="N218" s="10" t="n">
        <x:f>IF(D218="","",ROUND((D218-B218)*24,6))</x:f>
        <x:v>42.61</x:v>
      </x:c>
      <x:c r="O218" s="1" t="n">
        <x:f>IF(D218="",1,0)</x:f>
        <x:v>0</x:v>
      </x:c>
      <x:c r="P218" s="1" t="n">
        <x:f>IF(E218="",0,IF(OR(C218&lt;&gt;"",L218&gt;=J218),1,0))</x:f>
        <x:v>1</x:v>
      </x:c>
      <x:c r="Q218" s="1" t="n">
        <x:f>IF(AND(E218&lt;&gt;"",C218&lt;&gt;"",M218&lt;=J218),1,0)</x:f>
        <x:v>1</x:v>
      </x:c>
      <x:c r="R218" s="1" t="n">
        <x:f>P218-Q218</x:f>
        <x:v>0</x:v>
      </x:c>
      <x:c r="S218" s="1" t="n">
        <x:f>IF(E218="",0,IF(OR(D218&lt;&gt;"",L218&gt;=K218),1,0))</x:f>
        <x:v>1</x:v>
      </x:c>
      <x:c r="T218" s="1" t="n">
        <x:f>IF(AND(E218&lt;&gt;"",D218&lt;&gt;"",N218&lt;=K218),1,0)</x:f>
        <x:v>0</x:v>
      </x:c>
      <x:c r="U218" s="1" t="n">
        <x:f>S218-T218</x:f>
        <x:v>1</x:v>
      </x:c>
      <x:c r="V218" s="1" t="n">
        <x:f>IF(I218="",0,1)</x:f>
        <x:v>0</x:v>
      </x:c>
      <x:c r="W218" s="1" t="n">
        <x:f>IF(I218&gt;=4,1,0)</x:f>
        <x:v>0</x:v>
      </x:c>
      <x:c r="X218" s="1" t="n">
        <x:f>1-O218</x:f>
        <x:v>1</x:v>
      </x:c>
      <x:c r="Y218" s="1" t="n">
        <x:f>IF(AND(O218=1,L218&gt;168),1,0)</x:f>
        <x:v>0</x:v>
      </x:c>
    </x:row>
    <x:row r="219">
      <x:c r="A219" s="1" t="str">
        <x:v>T00214</x:v>
      </x:c>
      <x:c r="B219" s="9" t="n">
        <x:v>45703.92569444444</x:v>
      </x:c>
      <x:c r="C219" s="9" t="n">
        <x:v>45704.241111111114</x:v>
      </x:c>
      <x:c r="D219" s="9" t="n">
        <x:v>45708.63611111111</x:v>
      </x:c>
      <x:c r="E219" s="1" t="str">
        <x:v>Normal</x:v>
      </x:c>
      <x:c r="F219" s="1" t="str">
        <x:v>Web chat</x:v>
      </x:c>
      <x:c r="G219" s="1" t="str">
        <x:v>Product information</x:v>
      </x:c>
      <x:c r="H219" s="1" t="n">
        <x:v>0</x:v>
      </x:c>
      <x:c r="I219" s="1" t="n">
        <x:v>3</x:v>
      </x:c>
      <x:c r="J219" s="1" t="n">
        <x:f>IF(E219="","",VLOOKUP(E219,'Guide'!$A$7:$C$10,2,FALSE))</x:f>
        <x:v>12</x:v>
      </x:c>
      <x:c r="K219" s="1" t="n">
        <x:f>IF(E219="","",VLOOKUP(E219,'Guide'!$A$7:$C$10,3,FALSE))</x:f>
        <x:v>72</x:v>
      </x:c>
      <x:c r="L219" s="10" t="n">
        <x:f>('Guide'!$B$4-B219)*24</x:f>
        <x:v>3241.783333333384</x:v>
      </x:c>
      <x:c r="M219" s="10" t="n">
        <x:f>IF(C219="","",ROUND((C219-B219)*24,6))</x:f>
        <x:v>7.57</x:v>
      </x:c>
      <x:c r="N219" s="10" t="n">
        <x:f>IF(D219="","",ROUND((D219-B219)*24,6))</x:f>
        <x:v>113.05</x:v>
      </x:c>
      <x:c r="O219" s="1" t="n">
        <x:f>IF(D219="",1,0)</x:f>
        <x:v>0</x:v>
      </x:c>
      <x:c r="P219" s="1" t="n">
        <x:f>IF(E219="",0,IF(OR(C219&lt;&gt;"",L219&gt;=J219),1,0))</x:f>
        <x:v>1</x:v>
      </x:c>
      <x:c r="Q219" s="1" t="n">
        <x:f>IF(AND(E219&lt;&gt;"",C219&lt;&gt;"",M219&lt;=J219),1,0)</x:f>
        <x:v>1</x:v>
      </x:c>
      <x:c r="R219" s="1" t="n">
        <x:f>P219-Q219</x:f>
        <x:v>0</x:v>
      </x:c>
      <x:c r="S219" s="1" t="n">
        <x:f>IF(E219="",0,IF(OR(D219&lt;&gt;"",L219&gt;=K219),1,0))</x:f>
        <x:v>1</x:v>
      </x:c>
      <x:c r="T219" s="1" t="n">
        <x:f>IF(AND(E219&lt;&gt;"",D219&lt;&gt;"",N219&lt;=K219),1,0)</x:f>
        <x:v>0</x:v>
      </x:c>
      <x:c r="U219" s="1" t="n">
        <x:f>S219-T219</x:f>
        <x:v>1</x:v>
      </x:c>
      <x:c r="V219" s="1" t="n">
        <x:f>IF(I219="",0,1)</x:f>
        <x:v>1</x:v>
      </x:c>
      <x:c r="W219" s="1" t="n">
        <x:f>IF(I219&gt;=4,1,0)</x:f>
        <x:v>0</x:v>
      </x:c>
      <x:c r="X219" s="1" t="n">
        <x:f>1-O219</x:f>
        <x:v>1</x:v>
      </x:c>
      <x:c r="Y219" s="1" t="n">
        <x:f>IF(AND(O219=1,L219&gt;168),1,0)</x:f>
        <x:v>0</x:v>
      </x:c>
    </x:row>
    <x:row r="220">
      <x:c r="A220" s="1" t="str">
        <x:v>T00215</x:v>
      </x:c>
      <x:c r="B220" s="9" t="n">
        <x:v>45700.15902777778</x:v>
      </x:c>
      <x:c r="C220" s="9" t="n">
        <x:v>45701.12902777778</x:v>
      </x:c>
      <x:c r="D220" s="9" t="n">
        <x:v>45704.413194444445</x:v>
      </x:c>
      <x:c r="E220" s="1" t="str">
        <x:v>Normal</x:v>
      </x:c>
      <x:c r="F220" s="1" t="str">
        <x:v>Email</x:v>
      </x:c>
      <x:c r="G220" s="1" t="str">
        <x:v>Billing</x:v>
      </x:c>
      <x:c r="H220" s="1" t="n">
        <x:v>0</x:v>
      </x:c>
      <x:c r="I220" s="1"/>
      <x:c r="J220" s="1" t="n">
        <x:f>IF(E220="","",VLOOKUP(E220,'Guide'!$A$7:$C$10,2,FALSE))</x:f>
        <x:v>12</x:v>
      </x:c>
      <x:c r="K220" s="1" t="n">
        <x:f>IF(E220="","",VLOOKUP(E220,'Guide'!$A$7:$C$10,3,FALSE))</x:f>
        <x:v>72</x:v>
      </x:c>
      <x:c r="L220" s="10" t="n">
        <x:f>('Guide'!$B$4-B220)*24</x:f>
        <x:v>3332.1833333332906</x:v>
      </x:c>
      <x:c r="M220" s="10" t="n">
        <x:f>IF(C220="","",ROUND((C220-B220)*24,6))</x:f>
        <x:v>23.28</x:v>
      </x:c>
      <x:c r="N220" s="10" t="n">
        <x:f>IF(D220="","",ROUND((D220-B220)*24,6))</x:f>
        <x:v>102.1</x:v>
      </x:c>
      <x:c r="O220" s="1" t="n">
        <x:f>IF(D220="",1,0)</x:f>
        <x:v>0</x:v>
      </x:c>
      <x:c r="P220" s="1" t="n">
        <x:f>IF(E220="",0,IF(OR(C220&lt;&gt;"",L220&gt;=J220),1,0))</x:f>
        <x:v>1</x:v>
      </x:c>
      <x:c r="Q220" s="1" t="n">
        <x:f>IF(AND(E220&lt;&gt;"",C220&lt;&gt;"",M220&lt;=J220),1,0)</x:f>
        <x:v>0</x:v>
      </x:c>
      <x:c r="R220" s="1" t="n">
        <x:f>P220-Q220</x:f>
        <x:v>1</x:v>
      </x:c>
      <x:c r="S220" s="1" t="n">
        <x:f>IF(E220="",0,IF(OR(D220&lt;&gt;"",L220&gt;=K220),1,0))</x:f>
        <x:v>1</x:v>
      </x:c>
      <x:c r="T220" s="1" t="n">
        <x:f>IF(AND(E220&lt;&gt;"",D220&lt;&gt;"",N220&lt;=K220),1,0)</x:f>
        <x:v>0</x:v>
      </x:c>
      <x:c r="U220" s="1" t="n">
        <x:f>S220-T220</x:f>
        <x:v>1</x:v>
      </x:c>
      <x:c r="V220" s="1" t="n">
        <x:f>IF(I220="",0,1)</x:f>
        <x:v>0</x:v>
      </x:c>
      <x:c r="W220" s="1" t="n">
        <x:f>IF(I220&gt;=4,1,0)</x:f>
        <x:v>0</x:v>
      </x:c>
      <x:c r="X220" s="1" t="n">
        <x:f>1-O220</x:f>
        <x:v>1</x:v>
      </x:c>
      <x:c r="Y220" s="1" t="n">
        <x:f>IF(AND(O220=1,L220&gt;168),1,0)</x:f>
        <x:v>0</x:v>
      </x:c>
    </x:row>
    <x:row r="221">
      <x:c r="A221" s="1" t="str">
        <x:v>T00216</x:v>
      </x:c>
      <x:c r="B221" s="9" t="n">
        <x:v>45690.197222222225</x:v>
      </x:c>
      <x:c r="C221" s="9" t="n">
        <x:v>45692.03805555555</x:v>
      </x:c>
      <x:c r="D221" s="9" t="n">
        <x:v>45692.04222222222</x:v>
      </x:c>
      <x:c r="E221" s="1" t="str">
        <x:v>Normal</x:v>
      </x:c>
      <x:c r="F221" s="1" t="str">
        <x:v>Email</x:v>
      </x:c>
      <x:c r="G221" s="1" t="str">
        <x:v>Refund</x:v>
      </x:c>
      <x:c r="H221" s="1" t="n">
        <x:v>0</x:v>
      </x:c>
      <x:c r="I221" s="1" t="n">
        <x:v>5</x:v>
      </x:c>
      <x:c r="J221" s="1" t="n">
        <x:f>IF(E221="","",VLOOKUP(E221,'Guide'!$A$7:$C$10,2,FALSE))</x:f>
        <x:v>12</x:v>
      </x:c>
      <x:c r="K221" s="1" t="n">
        <x:f>IF(E221="","",VLOOKUP(E221,'Guide'!$A$7:$C$10,3,FALSE))</x:f>
        <x:v>72</x:v>
      </x:c>
      <x:c r="L221" s="10" t="n">
        <x:f>('Guide'!$B$4-B221)*24</x:f>
        <x:v>3571.2666666666046</x:v>
      </x:c>
      <x:c r="M221" s="10" t="n">
        <x:f>IF(C221="","",ROUND((C221-B221)*24,6))</x:f>
        <x:v>44.18</x:v>
      </x:c>
      <x:c r="N221" s="10" t="n">
        <x:f>IF(D221="","",ROUND((D221-B221)*24,6))</x:f>
        <x:v>44.28</x:v>
      </x:c>
      <x:c r="O221" s="1" t="n">
        <x:f>IF(D221="",1,0)</x:f>
        <x:v>0</x:v>
      </x:c>
      <x:c r="P221" s="1" t="n">
        <x:f>IF(E221="",0,IF(OR(C221&lt;&gt;"",L221&gt;=J221),1,0))</x:f>
        <x:v>1</x:v>
      </x:c>
      <x:c r="Q221" s="1" t="n">
        <x:f>IF(AND(E221&lt;&gt;"",C221&lt;&gt;"",M221&lt;=J221),1,0)</x:f>
        <x:v>0</x:v>
      </x:c>
      <x:c r="R221" s="1" t="n">
        <x:f>P221-Q221</x:f>
        <x:v>1</x:v>
      </x:c>
      <x:c r="S221" s="1" t="n">
        <x:f>IF(E221="",0,IF(OR(D221&lt;&gt;"",L221&gt;=K221),1,0))</x:f>
        <x:v>1</x:v>
      </x:c>
      <x:c r="T221" s="1" t="n">
        <x:f>IF(AND(E221&lt;&gt;"",D221&lt;&gt;"",N221&lt;=K221),1,0)</x:f>
        <x:v>1</x:v>
      </x:c>
      <x:c r="U221" s="1" t="n">
        <x:f>S221-T221</x:f>
        <x:v>0</x:v>
      </x:c>
      <x:c r="V221" s="1" t="n">
        <x:f>IF(I221="",0,1)</x:f>
        <x:v>1</x:v>
      </x:c>
      <x:c r="W221" s="1" t="n">
        <x:f>IF(I221&gt;=4,1,0)</x:f>
        <x:v>1</x:v>
      </x:c>
      <x:c r="X221" s="1" t="n">
        <x:f>1-O221</x:f>
        <x:v>1</x:v>
      </x:c>
      <x:c r="Y221" s="1" t="n">
        <x:f>IF(AND(O221=1,L221&gt;168),1,0)</x:f>
        <x:v>0</x:v>
      </x:c>
    </x:row>
    <x:row r="222">
      <x:c r="A222" s="1" t="str">
        <x:v>T00217</x:v>
      </x:c>
      <x:c r="B222" s="9" t="n">
        <x:v>45753.433333333334</x:v>
      </x:c>
      <x:c r="C222" s="9" t="n">
        <x:v>45753.82916666667</x:v>
      </x:c>
      <x:c r="D222" s="9" t="n">
        <x:v>45758.00125</x:v>
      </x:c>
      <x:c r="E222" s="1" t="str">
        <x:v>Normal</x:v>
      </x:c>
      <x:c r="F222" s="1" t="str">
        <x:v>Email</x:v>
      </x:c>
      <x:c r="G222" s="1" t="str">
        <x:v>Account access</x:v>
      </x:c>
      <x:c r="H222" s="1" t="n">
        <x:v>0</x:v>
      </x:c>
      <x:c r="I222" s="1"/>
      <x:c r="J222" s="1" t="n">
        <x:f>IF(E222="","",VLOOKUP(E222,'Guide'!$A$7:$C$10,2,FALSE))</x:f>
        <x:v>12</x:v>
      </x:c>
      <x:c r="K222" s="1" t="n">
        <x:f>IF(E222="","",VLOOKUP(E222,'Guide'!$A$7:$C$10,3,FALSE))</x:f>
        <x:v>72</x:v>
      </x:c>
      <x:c r="L222" s="10" t="n">
        <x:f>('Guide'!$B$4-B222)*24</x:f>
        <x:v>2053.5999999999767</x:v>
      </x:c>
      <x:c r="M222" s="10" t="n">
        <x:f>IF(C222="","",ROUND((C222-B222)*24,6))</x:f>
        <x:v>9.5</x:v>
      </x:c>
      <x:c r="N222" s="10" t="n">
        <x:f>IF(D222="","",ROUND((D222-B222)*24,6))</x:f>
        <x:v>109.63</x:v>
      </x:c>
      <x:c r="O222" s="1" t="n">
        <x:f>IF(D222="",1,0)</x:f>
        <x:v>0</x:v>
      </x:c>
      <x:c r="P222" s="1" t="n">
        <x:f>IF(E222="",0,IF(OR(C222&lt;&gt;"",L222&gt;=J222),1,0))</x:f>
        <x:v>1</x:v>
      </x:c>
      <x:c r="Q222" s="1" t="n">
        <x:f>IF(AND(E222&lt;&gt;"",C222&lt;&gt;"",M222&lt;=J222),1,0)</x:f>
        <x:v>1</x:v>
      </x:c>
      <x:c r="R222" s="1" t="n">
        <x:f>P222-Q222</x:f>
        <x:v>0</x:v>
      </x:c>
      <x:c r="S222" s="1" t="n">
        <x:f>IF(E222="",0,IF(OR(D222&lt;&gt;"",L222&gt;=K222),1,0))</x:f>
        <x:v>1</x:v>
      </x:c>
      <x:c r="T222" s="1" t="n">
        <x:f>IF(AND(E222&lt;&gt;"",D222&lt;&gt;"",N222&lt;=K222),1,0)</x:f>
        <x:v>0</x:v>
      </x:c>
      <x:c r="U222" s="1" t="n">
        <x:f>S222-T222</x:f>
        <x:v>1</x:v>
      </x:c>
      <x:c r="V222" s="1" t="n">
        <x:f>IF(I222="",0,1)</x:f>
        <x:v>0</x:v>
      </x:c>
      <x:c r="W222" s="1" t="n">
        <x:f>IF(I222&gt;=4,1,0)</x:f>
        <x:v>0</x:v>
      </x:c>
      <x:c r="X222" s="1" t="n">
        <x:f>1-O222</x:f>
        <x:v>1</x:v>
      </x:c>
      <x:c r="Y222" s="1" t="n">
        <x:f>IF(AND(O222=1,L222&gt;168),1,0)</x:f>
        <x:v>0</x:v>
      </x:c>
    </x:row>
    <x:row r="223">
      <x:c r="A223" s="1" t="str">
        <x:v>T00218</x:v>
      </x:c>
      <x:c r="B223" s="9" t="n">
        <x:v>45802.34930555556</x:v>
      </x:c>
      <x:c r="C223" s="9" t="n">
        <x:v>45803.63263888889</x:v>
      </x:c>
      <x:c r="D223" s="9" t="n">
        <x:v>45803.63680555556</x:v>
      </x:c>
      <x:c r="E223" s="1" t="str">
        <x:v>High</x:v>
      </x:c>
      <x:c r="F223" s="1" t="str">
        <x:v>Email</x:v>
      </x:c>
      <x:c r="G223" s="1" t="str">
        <x:v>Refund</x:v>
      </x:c>
      <x:c r="H223" s="1" t="n">
        <x:v>1</x:v>
      </x:c>
      <x:c r="I223" s="1" t="n">
        <x:v>3</x:v>
      </x:c>
      <x:c r="J223" s="1" t="n">
        <x:f>IF(E223="","",VLOOKUP(E223,'Guide'!$A$7:$C$10,2,FALSE))</x:f>
        <x:v>4</x:v>
      </x:c>
      <x:c r="K223" s="1" t="n">
        <x:f>IF(E223="","",VLOOKUP(E223,'Guide'!$A$7:$C$10,3,FALSE))</x:f>
        <x:v>24</x:v>
      </x:c>
      <x:c r="L223" s="10" t="n">
        <x:f>('Guide'!$B$4-B223)*24</x:f>
        <x:v>879.6166666665813</x:v>
      </x:c>
      <x:c r="M223" s="10" t="n">
        <x:f>IF(C223="","",ROUND((C223-B223)*24,6))</x:f>
        <x:v>30.8</x:v>
      </x:c>
      <x:c r="N223" s="10" t="n">
        <x:f>IF(D223="","",ROUND((D223-B223)*24,6))</x:f>
        <x:v>30.9</x:v>
      </x:c>
      <x:c r="O223" s="1" t="n">
        <x:f>IF(D223="",1,0)</x:f>
        <x:v>0</x:v>
      </x:c>
      <x:c r="P223" s="1" t="n">
        <x:f>IF(E223="",0,IF(OR(C223&lt;&gt;"",L223&gt;=J223),1,0))</x:f>
        <x:v>1</x:v>
      </x:c>
      <x:c r="Q223" s="1" t="n">
        <x:f>IF(AND(E223&lt;&gt;"",C223&lt;&gt;"",M223&lt;=J223),1,0)</x:f>
        <x:v>0</x:v>
      </x:c>
      <x:c r="R223" s="1" t="n">
        <x:f>P223-Q223</x:f>
        <x:v>1</x:v>
      </x:c>
      <x:c r="S223" s="1" t="n">
        <x:f>IF(E223="",0,IF(OR(D223&lt;&gt;"",L223&gt;=K223),1,0))</x:f>
        <x:v>1</x:v>
      </x:c>
      <x:c r="T223" s="1" t="n">
        <x:f>IF(AND(E223&lt;&gt;"",D223&lt;&gt;"",N223&lt;=K223),1,0)</x:f>
        <x:v>0</x:v>
      </x:c>
      <x:c r="U223" s="1" t="n">
        <x:f>S223-T223</x:f>
        <x:v>1</x:v>
      </x:c>
      <x:c r="V223" s="1" t="n">
        <x:f>IF(I223="",0,1)</x:f>
        <x:v>1</x:v>
      </x:c>
      <x:c r="W223" s="1" t="n">
        <x:f>IF(I223&gt;=4,1,0)</x:f>
        <x:v>0</x:v>
      </x:c>
      <x:c r="X223" s="1" t="n">
        <x:f>1-O223</x:f>
        <x:v>1</x:v>
      </x:c>
      <x:c r="Y223" s="1" t="n">
        <x:f>IF(AND(O223=1,L223&gt;168),1,0)</x:f>
        <x:v>0</x:v>
      </x:c>
    </x:row>
    <x:row r="224">
      <x:c r="A224" s="1" t="str">
        <x:v>T00219</x:v>
      </x:c>
      <x:c r="B224" s="9" t="n">
        <x:v>45802.98333333333</x:v>
      </x:c>
      <x:c r="C224" s="9" t="n">
        <x:v>45803.05708333333</x:v>
      </x:c>
      <x:c r="D224" s="9" t="n">
        <x:v>45803.20458333333</x:v>
      </x:c>
      <x:c r="E224" s="1" t="str">
        <x:v>Urgent</x:v>
      </x:c>
      <x:c r="F224" s="1" t="str">
        <x:v>WhatsApp</x:v>
      </x:c>
      <x:c r="G224" s="1" t="str">
        <x:v>Account access</x:v>
      </x:c>
      <x:c r="H224" s="1" t="n">
        <x:v>0</x:v>
      </x:c>
      <x:c r="I224" s="1" t="n">
        <x:v>5</x:v>
      </x:c>
      <x:c r="J224" s="1" t="n">
        <x:f>IF(E224="","",VLOOKUP(E224,'Guide'!$A$7:$C$10,2,FALSE))</x:f>
        <x:v>1</x:v>
      </x:c>
      <x:c r="K224" s="1" t="n">
        <x:f>IF(E224="","",VLOOKUP(E224,'Guide'!$A$7:$C$10,3,FALSE))</x:f>
        <x:v>8</x:v>
      </x:c>
      <x:c r="L224" s="10" t="n">
        <x:f>('Guide'!$B$4-B224)*24</x:f>
        <x:v>864.4000000000815</x:v>
      </x:c>
      <x:c r="M224" s="10" t="n">
        <x:f>IF(C224="","",ROUND((C224-B224)*24,6))</x:f>
        <x:v>1.77</x:v>
      </x:c>
      <x:c r="N224" s="10" t="n">
        <x:f>IF(D224="","",ROUND((D224-B224)*24,6))</x:f>
        <x:v>5.31</x:v>
      </x:c>
      <x:c r="O224" s="1" t="n">
        <x:f>IF(D224="",1,0)</x:f>
        <x:v>0</x:v>
      </x:c>
      <x:c r="P224" s="1" t="n">
        <x:f>IF(E224="",0,IF(OR(C224&lt;&gt;"",L224&gt;=J224),1,0))</x:f>
        <x:v>1</x:v>
      </x:c>
      <x:c r="Q224" s="1" t="n">
        <x:f>IF(AND(E224&lt;&gt;"",C224&lt;&gt;"",M224&lt;=J224),1,0)</x:f>
        <x:v>0</x:v>
      </x:c>
      <x:c r="R224" s="1" t="n">
        <x:f>P224-Q224</x:f>
        <x:v>1</x:v>
      </x:c>
      <x:c r="S224" s="1" t="n">
        <x:f>IF(E224="",0,IF(OR(D224&lt;&gt;"",L224&gt;=K224),1,0))</x:f>
        <x:v>1</x:v>
      </x:c>
      <x:c r="T224" s="1" t="n">
        <x:f>IF(AND(E224&lt;&gt;"",D224&lt;&gt;"",N224&lt;=K224),1,0)</x:f>
        <x:v>1</x:v>
      </x:c>
      <x:c r="U224" s="1" t="n">
        <x:f>S224-T224</x:f>
        <x:v>0</x:v>
      </x:c>
      <x:c r="V224" s="1" t="n">
        <x:f>IF(I224="",0,1)</x:f>
        <x:v>1</x:v>
      </x:c>
      <x:c r="W224" s="1" t="n">
        <x:f>IF(I224&gt;=4,1,0)</x:f>
        <x:v>1</x:v>
      </x:c>
      <x:c r="X224" s="1" t="n">
        <x:f>1-O224</x:f>
        <x:v>1</x:v>
      </x:c>
      <x:c r="Y224" s="1" t="n">
        <x:f>IF(AND(O224=1,L224&gt;168),1,0)</x:f>
        <x:v>0</x:v>
      </x:c>
    </x:row>
    <x:row r="225">
      <x:c r="A225" s="1" t="str">
        <x:v>T00220</x:v>
      </x:c>
      <x:c r="B225" s="9" t="n">
        <x:v>45732.240277777775</x:v>
      </x:c>
      <x:c r="C225" s="9" t="n">
        <x:v>45732.248611111114</x:v>
      </x:c>
      <x:c r="D225" s="9" t="n">
        <x:v>45732.45527777778</x:v>
      </x:c>
      <x:c r="E225" s="1" t="str">
        <x:v>Urgent</x:v>
      </x:c>
      <x:c r="F225" s="1" t="str">
        <x:v>Web chat</x:v>
      </x:c>
      <x:c r="G225" s="1" t="str">
        <x:v>Account access</x:v>
      </x:c>
      <x:c r="H225" s="1" t="n">
        <x:v>1</x:v>
      </x:c>
      <x:c r="I225" s="1"/>
      <x:c r="J225" s="1" t="n">
        <x:f>IF(E225="","",VLOOKUP(E225,'Guide'!$A$7:$C$10,2,FALSE))</x:f>
        <x:v>1</x:v>
      </x:c>
      <x:c r="K225" s="1" t="n">
        <x:f>IF(E225="","",VLOOKUP(E225,'Guide'!$A$7:$C$10,3,FALSE))</x:f>
        <x:v>8</x:v>
      </x:c>
      <x:c r="L225" s="10" t="n">
        <x:f>('Guide'!$B$4-B225)*24</x:f>
        <x:v>2562.2333333333954</x:v>
      </x:c>
      <x:c r="M225" s="10" t="n">
        <x:f>IF(C225="","",ROUND((C225-B225)*24,6))</x:f>
        <x:v>0.2</x:v>
      </x:c>
      <x:c r="N225" s="10" t="n">
        <x:f>IF(D225="","",ROUND((D225-B225)*24,6))</x:f>
        <x:v>5.16</x:v>
      </x:c>
      <x:c r="O225" s="1" t="n">
        <x:f>IF(D225="",1,0)</x:f>
        <x:v>0</x:v>
      </x:c>
      <x:c r="P225" s="1" t="n">
        <x:f>IF(E225="",0,IF(OR(C225&lt;&gt;"",L225&gt;=J225),1,0))</x:f>
        <x:v>1</x:v>
      </x:c>
      <x:c r="Q225" s="1" t="n">
        <x:f>IF(AND(E225&lt;&gt;"",C225&lt;&gt;"",M225&lt;=J225),1,0)</x:f>
        <x:v>1</x:v>
      </x:c>
      <x:c r="R225" s="1" t="n">
        <x:f>P225-Q225</x:f>
        <x:v>0</x:v>
      </x:c>
      <x:c r="S225" s="1" t="n">
        <x:f>IF(E225="",0,IF(OR(D225&lt;&gt;"",L225&gt;=K225),1,0))</x:f>
        <x:v>1</x:v>
      </x:c>
      <x:c r="T225" s="1" t="n">
        <x:f>IF(AND(E225&lt;&gt;"",D225&lt;&gt;"",N225&lt;=K225),1,0)</x:f>
        <x:v>1</x:v>
      </x:c>
      <x:c r="U225" s="1" t="n">
        <x:f>S225-T225</x:f>
        <x:v>0</x:v>
      </x:c>
      <x:c r="V225" s="1" t="n">
        <x:f>IF(I225="",0,1)</x:f>
        <x:v>0</x:v>
      </x:c>
      <x:c r="W225" s="1" t="n">
        <x:f>IF(I225&gt;=4,1,0)</x:f>
        <x:v>0</x:v>
      </x:c>
      <x:c r="X225" s="1" t="n">
        <x:f>1-O225</x:f>
        <x:v>1</x:v>
      </x:c>
      <x:c r="Y225" s="1" t="n">
        <x:f>IF(AND(O225=1,L225&gt;168),1,0)</x:f>
        <x:v>0</x:v>
      </x:c>
    </x:row>
    <x:row r="226">
      <x:c r="A226" s="1" t="str">
        <x:v>T00221</x:v>
      </x:c>
      <x:c r="B226" s="9" t="n">
        <x:v>45807.21875</x:v>
      </x:c>
      <x:c r="C226" s="9" t="n">
        <x:v>45808.77625</x:v>
      </x:c>
      <x:c r="D226" s="9" t="n">
        <x:v>45813.09916666667</x:v>
      </x:c>
      <x:c r="E226" s="1" t="str">
        <x:v>Normal</x:v>
      </x:c>
      <x:c r="F226" s="1" t="str">
        <x:v>WhatsApp</x:v>
      </x:c>
      <x:c r="G226" s="1" t="str">
        <x:v>Account access</x:v>
      </x:c>
      <x:c r="H226" s="1" t="n">
        <x:v>0</x:v>
      </x:c>
      <x:c r="I226" s="1" t="n">
        <x:v>4</x:v>
      </x:c>
      <x:c r="J226" s="1" t="n">
        <x:f>IF(E226="","",VLOOKUP(E226,'Guide'!$A$7:$C$10,2,FALSE))</x:f>
        <x:v>12</x:v>
      </x:c>
      <x:c r="K226" s="1" t="n">
        <x:f>IF(E226="","",VLOOKUP(E226,'Guide'!$A$7:$C$10,3,FALSE))</x:f>
        <x:v>72</x:v>
      </x:c>
      <x:c r="L226" s="10" t="n">
        <x:f>('Guide'!$B$4-B226)*24</x:f>
        <x:v>762.75</x:v>
      </x:c>
      <x:c r="M226" s="10" t="n">
        <x:f>IF(C226="","",ROUND((C226-B226)*24,6))</x:f>
        <x:v>37.38</x:v>
      </x:c>
      <x:c r="N226" s="10" t="n">
        <x:f>IF(D226="","",ROUND((D226-B226)*24,6))</x:f>
        <x:v>141.13</x:v>
      </x:c>
      <x:c r="O226" s="1" t="n">
        <x:f>IF(D226="",1,0)</x:f>
        <x:v>0</x:v>
      </x:c>
      <x:c r="P226" s="1" t="n">
        <x:f>IF(E226="",0,IF(OR(C226&lt;&gt;"",L226&gt;=J226),1,0))</x:f>
        <x:v>1</x:v>
      </x:c>
      <x:c r="Q226" s="1" t="n">
        <x:f>IF(AND(E226&lt;&gt;"",C226&lt;&gt;"",M226&lt;=J226),1,0)</x:f>
        <x:v>0</x:v>
      </x:c>
      <x:c r="R226" s="1" t="n">
        <x:f>P226-Q226</x:f>
        <x:v>1</x:v>
      </x:c>
      <x:c r="S226" s="1" t="n">
        <x:f>IF(E226="",0,IF(OR(D226&lt;&gt;"",L226&gt;=K226),1,0))</x:f>
        <x:v>1</x:v>
      </x:c>
      <x:c r="T226" s="1" t="n">
        <x:f>IF(AND(E226&lt;&gt;"",D226&lt;&gt;"",N226&lt;=K226),1,0)</x:f>
        <x:v>0</x:v>
      </x:c>
      <x:c r="U226" s="1" t="n">
        <x:f>S226-T226</x:f>
        <x:v>1</x:v>
      </x:c>
      <x:c r="V226" s="1" t="n">
        <x:f>IF(I226="",0,1)</x:f>
        <x:v>1</x:v>
      </x:c>
      <x:c r="W226" s="1" t="n">
        <x:f>IF(I226&gt;=4,1,0)</x:f>
        <x:v>1</x:v>
      </x:c>
      <x:c r="X226" s="1" t="n">
        <x:f>1-O226</x:f>
        <x:v>1</x:v>
      </x:c>
      <x:c r="Y226" s="1" t="n">
        <x:f>IF(AND(O226=1,L226&gt;168),1,0)</x:f>
        <x:v>0</x:v>
      </x:c>
    </x:row>
    <x:row r="227">
      <x:c r="A227" s="1" t="str">
        <x:v>T00222</x:v>
      </x:c>
      <x:c r="B227" s="9" t="n">
        <x:v>45779.14097222222</x:v>
      </x:c>
      <x:c r="C227" s="9" t="n">
        <x:v>45779.557222222225</x:v>
      </x:c>
      <x:c r="D227" s="9" t="n">
        <x:v>45781.37222222222</x:v>
      </x:c>
      <x:c r="E227" s="1" t="str">
        <x:v>Low</x:v>
      </x:c>
      <x:c r="F227" s="1" t="str">
        <x:v>Email</x:v>
      </x:c>
      <x:c r="G227" s="1" t="str">
        <x:v>Product information</x:v>
      </x:c>
      <x:c r="H227" s="1" t="n">
        <x:v>0</x:v>
      </x:c>
      <x:c r="I227" s="1"/>
      <x:c r="J227" s="1" t="n">
        <x:f>IF(E227="","",VLOOKUP(E227,'Guide'!$A$7:$C$10,2,FALSE))</x:f>
        <x:v>24</x:v>
      </x:c>
      <x:c r="K227" s="1" t="n">
        <x:f>IF(E227="","",VLOOKUP(E227,'Guide'!$A$7:$C$10,3,FALSE))</x:f>
        <x:v>120</x:v>
      </x:c>
      <x:c r="L227" s="10" t="n">
        <x:f>('Guide'!$B$4-B227)*24</x:f>
        <x:v>1436.6166666666395</x:v>
      </x:c>
      <x:c r="M227" s="10" t="n">
        <x:f>IF(C227="","",ROUND((C227-B227)*24,6))</x:f>
        <x:v>9.99</x:v>
      </x:c>
      <x:c r="N227" s="10" t="n">
        <x:f>IF(D227="","",ROUND((D227-B227)*24,6))</x:f>
        <x:v>53.55</x:v>
      </x:c>
      <x:c r="O227" s="1" t="n">
        <x:f>IF(D227="",1,0)</x:f>
        <x:v>0</x:v>
      </x:c>
      <x:c r="P227" s="1" t="n">
        <x:f>IF(E227="",0,IF(OR(C227&lt;&gt;"",L227&gt;=J227),1,0))</x:f>
        <x:v>1</x:v>
      </x:c>
      <x:c r="Q227" s="1" t="n">
        <x:f>IF(AND(E227&lt;&gt;"",C227&lt;&gt;"",M227&lt;=J227),1,0)</x:f>
        <x:v>1</x:v>
      </x:c>
      <x:c r="R227" s="1" t="n">
        <x:f>P227-Q227</x:f>
        <x:v>0</x:v>
      </x:c>
      <x:c r="S227" s="1" t="n">
        <x:f>IF(E227="",0,IF(OR(D227&lt;&gt;"",L227&gt;=K227),1,0))</x:f>
        <x:v>1</x:v>
      </x:c>
      <x:c r="T227" s="1" t="n">
        <x:f>IF(AND(E227&lt;&gt;"",D227&lt;&gt;"",N227&lt;=K227),1,0)</x:f>
        <x:v>1</x:v>
      </x:c>
      <x:c r="U227" s="1" t="n">
        <x:f>S227-T227</x:f>
        <x:v>0</x:v>
      </x:c>
      <x:c r="V227" s="1" t="n">
        <x:f>IF(I227="",0,1)</x:f>
        <x:v>0</x:v>
      </x:c>
      <x:c r="W227" s="1" t="n">
        <x:f>IF(I227&gt;=4,1,0)</x:f>
        <x:v>0</x:v>
      </x:c>
      <x:c r="X227" s="1" t="n">
        <x:f>1-O227</x:f>
        <x:v>1</x:v>
      </x:c>
      <x:c r="Y227" s="1" t="n">
        <x:f>IF(AND(O227=1,L227&gt;168),1,0)</x:f>
        <x:v>0</x:v>
      </x:c>
    </x:row>
    <x:row r="228">
      <x:c r="A228" s="1" t="str">
        <x:v>T00223</x:v>
      </x:c>
      <x:c r="B228" s="9" t="n">
        <x:v>45749.21805555555</x:v>
      </x:c>
      <x:c r="C228" s="9" t="n">
        <x:v>45749.74680555556</x:v>
      </x:c>
      <x:c r="D228" s="9" t="n">
        <x:v>45752.49847222222</x:v>
      </x:c>
      <x:c r="E228" s="1" t="str">
        <x:v>Low</x:v>
      </x:c>
      <x:c r="F228" s="1" t="str">
        <x:v>Email</x:v>
      </x:c>
      <x:c r="G228" s="1" t="str">
        <x:v>Delivery</x:v>
      </x:c>
      <x:c r="H228" s="1" t="n">
        <x:v>0</x:v>
      </x:c>
      <x:c r="I228" s="1" t="n">
        <x:v>3</x:v>
      </x:c>
      <x:c r="J228" s="1" t="n">
        <x:f>IF(E228="","",VLOOKUP(E228,'Guide'!$A$7:$C$10,2,FALSE))</x:f>
        <x:v>24</x:v>
      </x:c>
      <x:c r="K228" s="1" t="n">
        <x:f>IF(E228="","",VLOOKUP(E228,'Guide'!$A$7:$C$10,3,FALSE))</x:f>
        <x:v>120</x:v>
      </x:c>
      <x:c r="L228" s="10" t="n">
        <x:f>('Guide'!$B$4-B228)*24</x:f>
        <x:v>2154.766666666721</x:v>
      </x:c>
      <x:c r="M228" s="10" t="n">
        <x:f>IF(C228="","",ROUND((C228-B228)*24,6))</x:f>
        <x:v>12.69</x:v>
      </x:c>
      <x:c r="N228" s="10" t="n">
        <x:f>IF(D228="","",ROUND((D228-B228)*24,6))</x:f>
        <x:v>78.73</x:v>
      </x:c>
      <x:c r="O228" s="1" t="n">
        <x:f>IF(D228="",1,0)</x:f>
        <x:v>0</x:v>
      </x:c>
      <x:c r="P228" s="1" t="n">
        <x:f>IF(E228="",0,IF(OR(C228&lt;&gt;"",L228&gt;=J228),1,0))</x:f>
        <x:v>1</x:v>
      </x:c>
      <x:c r="Q228" s="1" t="n">
        <x:f>IF(AND(E228&lt;&gt;"",C228&lt;&gt;"",M228&lt;=J228),1,0)</x:f>
        <x:v>1</x:v>
      </x:c>
      <x:c r="R228" s="1" t="n">
        <x:f>P228-Q228</x:f>
        <x:v>0</x:v>
      </x:c>
      <x:c r="S228" s="1" t="n">
        <x:f>IF(E228="",0,IF(OR(D228&lt;&gt;"",L228&gt;=K228),1,0))</x:f>
        <x:v>1</x:v>
      </x:c>
      <x:c r="T228" s="1" t="n">
        <x:f>IF(AND(E228&lt;&gt;"",D228&lt;&gt;"",N228&lt;=K228),1,0)</x:f>
        <x:v>1</x:v>
      </x:c>
      <x:c r="U228" s="1" t="n">
        <x:f>S228-T228</x:f>
        <x:v>0</x:v>
      </x:c>
      <x:c r="V228" s="1" t="n">
        <x:f>IF(I228="",0,1)</x:f>
        <x:v>1</x:v>
      </x:c>
      <x:c r="W228" s="1" t="n">
        <x:f>IF(I228&gt;=4,1,0)</x:f>
        <x:v>0</x:v>
      </x:c>
      <x:c r="X228" s="1" t="n">
        <x:f>1-O228</x:f>
        <x:v>1</x:v>
      </x:c>
      <x:c r="Y228" s="1" t="n">
        <x:f>IF(AND(O228=1,L228&gt;168),1,0)</x:f>
        <x:v>0</x:v>
      </x:c>
    </x:row>
    <x:row r="229">
      <x:c r="A229" s="1" t="str">
        <x:v>T00224</x:v>
      </x:c>
      <x:c r="B229" s="9" t="n">
        <x:v>45658.666666666664</x:v>
      </x:c>
      <x:c r="C229" s="9" t="n">
        <x:v>45658.91375</x:v>
      </x:c>
      <x:c r="D229" s="9" t="n">
        <x:v>45659.025</x:v>
      </x:c>
      <x:c r="E229" s="1" t="str">
        <x:v>High</x:v>
      </x:c>
      <x:c r="F229" s="1" t="str">
        <x:v>WhatsApp</x:v>
      </x:c>
      <x:c r="G229" s="1" t="str">
        <x:v>Delivery</x:v>
      </x:c>
      <x:c r="H229" s="1" t="n">
        <x:v>0</x:v>
      </x:c>
      <x:c r="I229" s="1"/>
      <x:c r="J229" s="1" t="n">
        <x:f>IF(E229="","",VLOOKUP(E229,'Guide'!$A$7:$C$10,2,FALSE))</x:f>
        <x:v>4</x:v>
      </x:c>
      <x:c r="K229" s="1" t="n">
        <x:f>IF(E229="","",VLOOKUP(E229,'Guide'!$A$7:$C$10,3,FALSE))</x:f>
        <x:v>24</x:v>
      </x:c>
      <x:c r="L229" s="10" t="n">
        <x:f>('Guide'!$B$4-B229)*24</x:f>
        <x:v>4328.000000000058</x:v>
      </x:c>
      <x:c r="M229" s="10" t="n">
        <x:f>IF(C229="","",ROUND((C229-B229)*24,6))</x:f>
        <x:v>5.93</x:v>
      </x:c>
      <x:c r="N229" s="10" t="n">
        <x:f>IF(D229="","",ROUND((D229-B229)*24,6))</x:f>
        <x:v>8.6</x:v>
      </x:c>
      <x:c r="O229" s="1" t="n">
        <x:f>IF(D229="",1,0)</x:f>
        <x:v>0</x:v>
      </x:c>
      <x:c r="P229" s="1" t="n">
        <x:f>IF(E229="",0,IF(OR(C229&lt;&gt;"",L229&gt;=J229),1,0))</x:f>
        <x:v>1</x:v>
      </x:c>
      <x:c r="Q229" s="1" t="n">
        <x:f>IF(AND(E229&lt;&gt;"",C229&lt;&gt;"",M229&lt;=J229),1,0)</x:f>
        <x:v>0</x:v>
      </x:c>
      <x:c r="R229" s="1" t="n">
        <x:f>P229-Q229</x:f>
        <x:v>1</x:v>
      </x:c>
      <x:c r="S229" s="1" t="n">
        <x:f>IF(E229="",0,IF(OR(D229&lt;&gt;"",L229&gt;=K229),1,0))</x:f>
        <x:v>1</x:v>
      </x:c>
      <x:c r="T229" s="1" t="n">
        <x:f>IF(AND(E229&lt;&gt;"",D229&lt;&gt;"",N229&lt;=K229),1,0)</x:f>
        <x:v>1</x:v>
      </x:c>
      <x:c r="U229" s="1" t="n">
        <x:f>S229-T229</x:f>
        <x:v>0</x:v>
      </x:c>
      <x:c r="V229" s="1" t="n">
        <x:f>IF(I229="",0,1)</x:f>
        <x:v>0</x:v>
      </x:c>
      <x:c r="W229" s="1" t="n">
        <x:f>IF(I229&gt;=4,1,0)</x:f>
        <x:v>0</x:v>
      </x:c>
      <x:c r="X229" s="1" t="n">
        <x:f>1-O229</x:f>
        <x:v>1</x:v>
      </x:c>
      <x:c r="Y229" s="1" t="n">
        <x:f>IF(AND(O229=1,L229&gt;168),1,0)</x:f>
        <x:v>0</x:v>
      </x:c>
    </x:row>
    <x:row r="230">
      <x:c r="A230" s="1" t="str">
        <x:v>T00225</x:v>
      </x:c>
      <x:c r="B230" s="9" t="n">
        <x:v>45770.686111111114</x:v>
      </x:c>
      <x:c r="C230" s="9" t="n">
        <x:v>45770.73069444444</x:v>
      </x:c>
      <x:c r="D230" s="9" t="n">
        <x:v>45771.42986111111</x:v>
      </x:c>
      <x:c r="E230" s="1" t="str">
        <x:v>High</x:v>
      </x:c>
      <x:c r="F230" s="1" t="str">
        <x:v>Email</x:v>
      </x:c>
      <x:c r="G230" s="1" t="str">
        <x:v>Delivery</x:v>
      </x:c>
      <x:c r="H230" s="1" t="n">
        <x:v>0</x:v>
      </x:c>
      <x:c r="I230" s="1"/>
      <x:c r="J230" s="1" t="n">
        <x:f>IF(E230="","",VLOOKUP(E230,'Guide'!$A$7:$C$10,2,FALSE))</x:f>
        <x:v>4</x:v>
      </x:c>
      <x:c r="K230" s="1" t="n">
        <x:f>IF(E230="","",VLOOKUP(E230,'Guide'!$A$7:$C$10,3,FALSE))</x:f>
        <x:v>24</x:v>
      </x:c>
      <x:c r="L230" s="10" t="n">
        <x:f>('Guide'!$B$4-B230)*24</x:f>
        <x:v>1639.5333333332674</x:v>
      </x:c>
      <x:c r="M230" s="10" t="n">
        <x:f>IF(C230="","",ROUND((C230-B230)*24,6))</x:f>
        <x:v>1.07</x:v>
      </x:c>
      <x:c r="N230" s="10" t="n">
        <x:f>IF(D230="","",ROUND((D230-B230)*24,6))</x:f>
        <x:v>17.85</x:v>
      </x:c>
      <x:c r="O230" s="1" t="n">
        <x:f>IF(D230="",1,0)</x:f>
        <x:v>0</x:v>
      </x:c>
      <x:c r="P230" s="1" t="n">
        <x:f>IF(E230="",0,IF(OR(C230&lt;&gt;"",L230&gt;=J230),1,0))</x:f>
        <x:v>1</x:v>
      </x:c>
      <x:c r="Q230" s="1" t="n">
        <x:f>IF(AND(E230&lt;&gt;"",C230&lt;&gt;"",M230&lt;=J230),1,0)</x:f>
        <x:v>1</x:v>
      </x:c>
      <x:c r="R230" s="1" t="n">
        <x:f>P230-Q230</x:f>
        <x:v>0</x:v>
      </x:c>
      <x:c r="S230" s="1" t="n">
        <x:f>IF(E230="",0,IF(OR(D230&lt;&gt;"",L230&gt;=K230),1,0))</x:f>
        <x:v>1</x:v>
      </x:c>
      <x:c r="T230" s="1" t="n">
        <x:f>IF(AND(E230&lt;&gt;"",D230&lt;&gt;"",N230&lt;=K230),1,0)</x:f>
        <x:v>1</x:v>
      </x:c>
      <x:c r="U230" s="1" t="n">
        <x:f>S230-T230</x:f>
        <x:v>0</x:v>
      </x:c>
      <x:c r="V230" s="1" t="n">
        <x:f>IF(I230="",0,1)</x:f>
        <x:v>0</x:v>
      </x:c>
      <x:c r="W230" s="1" t="n">
        <x:f>IF(I230&gt;=4,1,0)</x:f>
        <x:v>0</x:v>
      </x:c>
      <x:c r="X230" s="1" t="n">
        <x:f>1-O230</x:f>
        <x:v>1</x:v>
      </x:c>
      <x:c r="Y230" s="1" t="n">
        <x:f>IF(AND(O230=1,L230&gt;168),1,0)</x:f>
        <x:v>0</x:v>
      </x:c>
    </x:row>
    <x:row r="231">
      <x:c r="A231" s="1" t="str">
        <x:v>T00226</x:v>
      </x:c>
      <x:c r="B231" s="9" t="n">
        <x:v>45667.98541666667</x:v>
      </x:c>
      <x:c r="C231" s="9" t="n">
        <x:v>45668.29583333333</x:v>
      </x:c>
      <x:c r="D231" s="9" t="n">
        <x:v>45676.30708333333</x:v>
      </x:c>
      <x:c r="E231" s="1" t="str">
        <x:v>Normal</x:v>
      </x:c>
      <x:c r="F231" s="1" t="str">
        <x:v>Email</x:v>
      </x:c>
      <x:c r="G231" s="1" t="str">
        <x:v>Delivery</x:v>
      </x:c>
      <x:c r="H231" s="1" t="n">
        <x:v>0</x:v>
      </x:c>
      <x:c r="I231" s="1"/>
      <x:c r="J231" s="1" t="n">
        <x:f>IF(E231="","",VLOOKUP(E231,'Guide'!$A$7:$C$10,2,FALSE))</x:f>
        <x:v>12</x:v>
      </x:c>
      <x:c r="K231" s="1" t="n">
        <x:f>IF(E231="","",VLOOKUP(E231,'Guide'!$A$7:$C$10,3,FALSE))</x:f>
        <x:v>72</x:v>
      </x:c>
      <x:c r="L231" s="10" t="n">
        <x:f>('Guide'!$B$4-B231)*24</x:f>
        <x:v>4104.3499999999185</x:v>
      </x:c>
      <x:c r="M231" s="10" t="n">
        <x:f>IF(C231="","",ROUND((C231-B231)*24,6))</x:f>
        <x:v>7.45</x:v>
      </x:c>
      <x:c r="N231" s="10" t="n">
        <x:f>IF(D231="","",ROUND((D231-B231)*24,6))</x:f>
        <x:v>199.72</x:v>
      </x:c>
      <x:c r="O231" s="1" t="n">
        <x:f>IF(D231="",1,0)</x:f>
        <x:v>0</x:v>
      </x:c>
      <x:c r="P231" s="1" t="n">
        <x:f>IF(E231="",0,IF(OR(C231&lt;&gt;"",L231&gt;=J231),1,0))</x:f>
        <x:v>1</x:v>
      </x:c>
      <x:c r="Q231" s="1" t="n">
        <x:f>IF(AND(E231&lt;&gt;"",C231&lt;&gt;"",M231&lt;=J231),1,0)</x:f>
        <x:v>1</x:v>
      </x:c>
      <x:c r="R231" s="1" t="n">
        <x:f>P231-Q231</x:f>
        <x:v>0</x:v>
      </x:c>
      <x:c r="S231" s="1" t="n">
        <x:f>IF(E231="",0,IF(OR(D231&lt;&gt;"",L231&gt;=K231),1,0))</x:f>
        <x:v>1</x:v>
      </x:c>
      <x:c r="T231" s="1" t="n">
        <x:f>IF(AND(E231&lt;&gt;"",D231&lt;&gt;"",N231&lt;=K231),1,0)</x:f>
        <x:v>0</x:v>
      </x:c>
      <x:c r="U231" s="1" t="n">
        <x:f>S231-T231</x:f>
        <x:v>1</x:v>
      </x:c>
      <x:c r="V231" s="1" t="n">
        <x:f>IF(I231="",0,1)</x:f>
        <x:v>0</x:v>
      </x:c>
      <x:c r="W231" s="1" t="n">
        <x:f>IF(I231&gt;=4,1,0)</x:f>
        <x:v>0</x:v>
      </x:c>
      <x:c r="X231" s="1" t="n">
        <x:f>1-O231</x:f>
        <x:v>1</x:v>
      </x:c>
      <x:c r="Y231" s="1" t="n">
        <x:f>IF(AND(O231=1,L231&gt;168),1,0)</x:f>
        <x:v>0</x:v>
      </x:c>
    </x:row>
    <x:row r="232">
      <x:c r="A232" s="1" t="str">
        <x:v>T00227</x:v>
      </x:c>
      <x:c r="B232" s="9" t="n">
        <x:v>45672.96388888889</x:v>
      </x:c>
      <x:c r="C232" s="9" t="n">
        <x:v>45673.040555555555</x:v>
      </x:c>
      <x:c r="D232" s="9" t="n">
        <x:v>45673.17013888889</x:v>
      </x:c>
      <x:c r="E232" s="1" t="str">
        <x:v>High</x:v>
      </x:c>
      <x:c r="F232" s="1" t="str">
        <x:v>WhatsApp</x:v>
      </x:c>
      <x:c r="G232" s="1" t="str">
        <x:v>Delivery</x:v>
      </x:c>
      <x:c r="H232" s="1" t="n">
        <x:v>0</x:v>
      </x:c>
      <x:c r="I232" s="1" t="n">
        <x:v>4</x:v>
      </x:c>
      <x:c r="J232" s="1" t="n">
        <x:f>IF(E232="","",VLOOKUP(E232,'Guide'!$A$7:$C$10,2,FALSE))</x:f>
        <x:v>4</x:v>
      </x:c>
      <x:c r="K232" s="1" t="n">
        <x:f>IF(E232="","",VLOOKUP(E232,'Guide'!$A$7:$C$10,3,FALSE))</x:f>
        <x:v>24</x:v>
      </x:c>
      <x:c r="L232" s="10" t="n">
        <x:f>('Guide'!$B$4-B232)*24</x:f>
        <x:v>3984.8666666666977</x:v>
      </x:c>
      <x:c r="M232" s="10" t="n">
        <x:f>IF(C232="","",ROUND((C232-B232)*24,6))</x:f>
        <x:v>1.84</x:v>
      </x:c>
      <x:c r="N232" s="10" t="n">
        <x:f>IF(D232="","",ROUND((D232-B232)*24,6))</x:f>
        <x:v>4.95</x:v>
      </x:c>
      <x:c r="O232" s="1" t="n">
        <x:f>IF(D232="",1,0)</x:f>
        <x:v>0</x:v>
      </x:c>
      <x:c r="P232" s="1" t="n">
        <x:f>IF(E232="",0,IF(OR(C232&lt;&gt;"",L232&gt;=J232),1,0))</x:f>
        <x:v>1</x:v>
      </x:c>
      <x:c r="Q232" s="1" t="n">
        <x:f>IF(AND(E232&lt;&gt;"",C232&lt;&gt;"",M232&lt;=J232),1,0)</x:f>
        <x:v>1</x:v>
      </x:c>
      <x:c r="R232" s="1" t="n">
        <x:f>P232-Q232</x:f>
        <x:v>0</x:v>
      </x:c>
      <x:c r="S232" s="1" t="n">
        <x:f>IF(E232="",0,IF(OR(D232&lt;&gt;"",L232&gt;=K232),1,0))</x:f>
        <x:v>1</x:v>
      </x:c>
      <x:c r="T232" s="1" t="n">
        <x:f>IF(AND(E232&lt;&gt;"",D232&lt;&gt;"",N232&lt;=K232),1,0)</x:f>
        <x:v>1</x:v>
      </x:c>
      <x:c r="U232" s="1" t="n">
        <x:f>S232-T232</x:f>
        <x:v>0</x:v>
      </x:c>
      <x:c r="V232" s="1" t="n">
        <x:f>IF(I232="",0,1)</x:f>
        <x:v>1</x:v>
      </x:c>
      <x:c r="W232" s="1" t="n">
        <x:f>IF(I232&gt;=4,1,0)</x:f>
        <x:v>1</x:v>
      </x:c>
      <x:c r="X232" s="1" t="n">
        <x:f>1-O232</x:f>
        <x:v>1</x:v>
      </x:c>
      <x:c r="Y232" s="1" t="n">
        <x:f>IF(AND(O232=1,L232&gt;168),1,0)</x:f>
        <x:v>0</x:v>
      </x:c>
    </x:row>
    <x:row r="233">
      <x:c r="A233" s="1" t="str">
        <x:v>T00228</x:v>
      </x:c>
      <x:c r="B233" s="9" t="n">
        <x:v>45809.11736111111</x:v>
      </x:c>
      <x:c r="C233" s="9" t="n">
        <x:v>45809.224027777775</x:v>
      </x:c>
      <x:c r="D233" s="9"/>
      <x:c r="E233" s="1" t="str">
        <x:v>Normal</x:v>
      </x:c>
      <x:c r="F233" s="1" t="str">
        <x:v>Web chat</x:v>
      </x:c>
      <x:c r="G233" s="1" t="str">
        <x:v>Account access</x:v>
      </x:c>
      <x:c r="H233" s="1" t="n">
        <x:v>0</x:v>
      </x:c>
      <x:c r="I233" s="1"/>
      <x:c r="J233" s="1" t="n">
        <x:f>IF(E233="","",VLOOKUP(E233,'Guide'!$A$7:$C$10,2,FALSE))</x:f>
        <x:v>12</x:v>
      </x:c>
      <x:c r="K233" s="1" t="n">
        <x:f>IF(E233="","",VLOOKUP(E233,'Guide'!$A$7:$C$10,3,FALSE))</x:f>
        <x:v>72</x:v>
      </x:c>
      <x:c r="L233" s="10" t="n">
        <x:f>('Guide'!$B$4-B233)*24</x:f>
        <x:v>717.1833333334071</x:v>
      </x:c>
      <x:c r="M233" s="10" t="n">
        <x:f>IF(C233="","",ROUND((C233-B233)*24,6))</x:f>
        <x:v>2.56</x:v>
      </x:c>
      <x:c r="N233" s="10" t="str">
        <x:f>IF(D233="","",ROUND((D233-B233)*24,6))</x:f>
      </x:c>
      <x:c r="O233" s="1" t="n">
        <x:f>IF(D233="",1,0)</x:f>
        <x:v>1</x:v>
      </x:c>
      <x:c r="P233" s="1" t="n">
        <x:f>IF(E233="",0,IF(OR(C233&lt;&gt;"",L233&gt;=J233),1,0))</x:f>
        <x:v>1</x:v>
      </x:c>
      <x:c r="Q233" s="1" t="n">
        <x:f>IF(AND(E233&lt;&gt;"",C233&lt;&gt;"",M233&lt;=J233),1,0)</x:f>
        <x:v>1</x:v>
      </x:c>
      <x:c r="R233" s="1" t="n">
        <x:f>P233-Q233</x:f>
        <x:v>0</x:v>
      </x:c>
      <x:c r="S233" s="1" t="n">
        <x:f>IF(E233="",0,IF(OR(D233&lt;&gt;"",L233&gt;=K233),1,0))</x:f>
        <x:v>1</x:v>
      </x:c>
      <x:c r="T233" s="1" t="n">
        <x:f>IF(AND(E233&lt;&gt;"",D233&lt;&gt;"",N233&lt;=K233),1,0)</x:f>
        <x:v>0</x:v>
      </x:c>
      <x:c r="U233" s="1" t="n">
        <x:f>S233-T233</x:f>
        <x:v>1</x:v>
      </x:c>
      <x:c r="V233" s="1" t="n">
        <x:f>IF(I233="",0,1)</x:f>
        <x:v>0</x:v>
      </x:c>
      <x:c r="W233" s="1" t="n">
        <x:f>IF(I233&gt;=4,1,0)</x:f>
        <x:v>0</x:v>
      </x:c>
      <x:c r="X233" s="1" t="n">
        <x:f>1-O233</x:f>
        <x:v>0</x:v>
      </x:c>
      <x:c r="Y233" s="1" t="n">
        <x:f>IF(AND(O233=1,L233&gt;168),1,0)</x:f>
        <x:v>1</x:v>
      </x:c>
    </x:row>
    <x:row r="234">
      <x:c r="A234" s="1" t="str">
        <x:v>T00229</x:v>
      </x:c>
      <x:c r="B234" s="9" t="n">
        <x:v>45694.933333333334</x:v>
      </x:c>
      <x:c r="C234" s="9" t="n">
        <x:v>45695.105833333335</x:v>
      </x:c>
      <x:c r="D234" s="9"/>
      <x:c r="E234" s="1" t="str">
        <x:v>Urgent</x:v>
      </x:c>
      <x:c r="F234" s="1" t="str">
        <x:v>Email</x:v>
      </x:c>
      <x:c r="G234" s="1" t="str">
        <x:v>Billing</x:v>
      </x:c>
      <x:c r="H234" s="1" t="n">
        <x:v>0</x:v>
      </x:c>
      <x:c r="I234" s="1"/>
      <x:c r="J234" s="1" t="n">
        <x:f>IF(E234="","",VLOOKUP(E234,'Guide'!$A$7:$C$10,2,FALSE))</x:f>
        <x:v>1</x:v>
      </x:c>
      <x:c r="K234" s="1" t="n">
        <x:f>IF(E234="","",VLOOKUP(E234,'Guide'!$A$7:$C$10,3,FALSE))</x:f>
        <x:v>8</x:v>
      </x:c>
      <x:c r="L234" s="10" t="n">
        <x:f>('Guide'!$B$4-B234)*24</x:f>
        <x:v>3457.5999999999767</x:v>
      </x:c>
      <x:c r="M234" s="10" t="n">
        <x:f>IF(C234="","",ROUND((C234-B234)*24,6))</x:f>
        <x:v>4.14</x:v>
      </x:c>
      <x:c r="N234" s="10" t="str">
        <x:f>IF(D234="","",ROUND((D234-B234)*24,6))</x:f>
      </x:c>
      <x:c r="O234" s="1" t="n">
        <x:f>IF(D234="",1,0)</x:f>
        <x:v>1</x:v>
      </x:c>
      <x:c r="P234" s="1" t="n">
        <x:f>IF(E234="",0,IF(OR(C234&lt;&gt;"",L234&gt;=J234),1,0))</x:f>
        <x:v>1</x:v>
      </x:c>
      <x:c r="Q234" s="1" t="n">
        <x:f>IF(AND(E234&lt;&gt;"",C234&lt;&gt;"",M234&lt;=J234),1,0)</x:f>
        <x:v>0</x:v>
      </x:c>
      <x:c r="R234" s="1" t="n">
        <x:f>P234-Q234</x:f>
        <x:v>1</x:v>
      </x:c>
      <x:c r="S234" s="1" t="n">
        <x:f>IF(E234="",0,IF(OR(D234&lt;&gt;"",L234&gt;=K234),1,0))</x:f>
        <x:v>1</x:v>
      </x:c>
      <x:c r="T234" s="1" t="n">
        <x:f>IF(AND(E234&lt;&gt;"",D234&lt;&gt;"",N234&lt;=K234),1,0)</x:f>
        <x:v>0</x:v>
      </x:c>
      <x:c r="U234" s="1" t="n">
        <x:f>S234-T234</x:f>
        <x:v>1</x:v>
      </x:c>
      <x:c r="V234" s="1" t="n">
        <x:f>IF(I234="",0,1)</x:f>
        <x:v>0</x:v>
      </x:c>
      <x:c r="W234" s="1" t="n">
        <x:f>IF(I234&gt;=4,1,0)</x:f>
        <x:v>0</x:v>
      </x:c>
      <x:c r="X234" s="1" t="n">
        <x:f>1-O234</x:f>
        <x:v>0</x:v>
      </x:c>
      <x:c r="Y234" s="1" t="n">
        <x:f>IF(AND(O234=1,L234&gt;168),1,0)</x:f>
        <x:v>1</x:v>
      </x:c>
    </x:row>
    <x:row r="235">
      <x:c r="A235" s="1" t="str">
        <x:v>T00230</x:v>
      </x:c>
      <x:c r="B235" s="9" t="n">
        <x:v>45687.30486111111</x:v>
      </x:c>
      <x:c r="C235" s="9" t="n">
        <x:v>45687.75861111111</x:v>
      </x:c>
      <x:c r="D235" s="9" t="n">
        <x:v>45689.43236111111</x:v>
      </x:c>
      <x:c r="E235" s="1" t="str">
        <x:v>Normal</x:v>
      </x:c>
      <x:c r="F235" s="1" t="str">
        <x:v>Email</x:v>
      </x:c>
      <x:c r="G235" s="1" t="str">
        <x:v>Billing</x:v>
      </x:c>
      <x:c r="H235" s="1" t="n">
        <x:v>0</x:v>
      </x:c>
      <x:c r="I235" s="1"/>
      <x:c r="J235" s="1" t="n">
        <x:f>IF(E235="","",VLOOKUP(E235,'Guide'!$A$7:$C$10,2,FALSE))</x:f>
        <x:v>12</x:v>
      </x:c>
      <x:c r="K235" s="1" t="n">
        <x:f>IF(E235="","",VLOOKUP(E235,'Guide'!$A$7:$C$10,3,FALSE))</x:f>
        <x:v>72</x:v>
      </x:c>
      <x:c r="L235" s="10" t="n">
        <x:f>('Guide'!$B$4-B235)*24</x:f>
        <x:v>3640.683333333407</x:v>
      </x:c>
      <x:c r="M235" s="10" t="n">
        <x:f>IF(C235="","",ROUND((C235-B235)*24,6))</x:f>
        <x:v>10.89</x:v>
      </x:c>
      <x:c r="N235" s="10" t="n">
        <x:f>IF(D235="","",ROUND((D235-B235)*24,6))</x:f>
        <x:v>51.06</x:v>
      </x:c>
      <x:c r="O235" s="1" t="n">
        <x:f>IF(D235="",1,0)</x:f>
        <x:v>0</x:v>
      </x:c>
      <x:c r="P235" s="1" t="n">
        <x:f>IF(E235="",0,IF(OR(C235&lt;&gt;"",L235&gt;=J235),1,0))</x:f>
        <x:v>1</x:v>
      </x:c>
      <x:c r="Q235" s="1" t="n">
        <x:f>IF(AND(E235&lt;&gt;"",C235&lt;&gt;"",M235&lt;=J235),1,0)</x:f>
        <x:v>1</x:v>
      </x:c>
      <x:c r="R235" s="1" t="n">
        <x:f>P235-Q235</x:f>
        <x:v>0</x:v>
      </x:c>
      <x:c r="S235" s="1" t="n">
        <x:f>IF(E235="",0,IF(OR(D235&lt;&gt;"",L235&gt;=K235),1,0))</x:f>
        <x:v>1</x:v>
      </x:c>
      <x:c r="T235" s="1" t="n">
        <x:f>IF(AND(E235&lt;&gt;"",D235&lt;&gt;"",N235&lt;=K235),1,0)</x:f>
        <x:v>1</x:v>
      </x:c>
      <x:c r="U235" s="1" t="n">
        <x:f>S235-T235</x:f>
        <x:v>0</x:v>
      </x:c>
      <x:c r="V235" s="1" t="n">
        <x:f>IF(I235="",0,1)</x:f>
        <x:v>0</x:v>
      </x:c>
      <x:c r="W235" s="1" t="n">
        <x:f>IF(I235&gt;=4,1,0)</x:f>
        <x:v>0</x:v>
      </x:c>
      <x:c r="X235" s="1" t="n">
        <x:f>1-O235</x:f>
        <x:v>1</x:v>
      </x:c>
      <x:c r="Y235" s="1" t="n">
        <x:f>IF(AND(O235=1,L235&gt;168),1,0)</x:f>
        <x:v>0</x:v>
      </x:c>
    </x:row>
    <x:row r="236">
      <x:c r="A236" s="1" t="str">
        <x:v>T00231</x:v>
      </x:c>
      <x:c r="B236" s="9" t="n">
        <x:v>45679.26666666667</x:v>
      </x:c>
      <x:c r="C236" s="9" t="n">
        <x:v>45679.902083333334</x:v>
      </x:c>
      <x:c r="D236" s="9"/>
      <x:c r="E236" s="1" t="str">
        <x:v>Low</x:v>
      </x:c>
      <x:c r="F236" s="1" t="str">
        <x:v>Email</x:v>
      </x:c>
      <x:c r="G236" s="1" t="str">
        <x:v>Refund</x:v>
      </x:c>
      <x:c r="H236" s="1" t="n">
        <x:v>0</x:v>
      </x:c>
      <x:c r="I236" s="1"/>
      <x:c r="J236" s="1" t="n">
        <x:f>IF(E236="","",VLOOKUP(E236,'Guide'!$A$7:$C$10,2,FALSE))</x:f>
        <x:v>24</x:v>
      </x:c>
      <x:c r="K236" s="1" t="n">
        <x:f>IF(E236="","",VLOOKUP(E236,'Guide'!$A$7:$C$10,3,FALSE))</x:f>
        <x:v>120</x:v>
      </x:c>
      <x:c r="L236" s="10" t="n">
        <x:f>('Guide'!$B$4-B236)*24</x:f>
        <x:v>3833.5999999999185</x:v>
      </x:c>
      <x:c r="M236" s="10" t="n">
        <x:f>IF(C236="","",ROUND((C236-B236)*24,6))</x:f>
        <x:v>15.25</x:v>
      </x:c>
      <x:c r="N236" s="10" t="str">
        <x:f>IF(D236="","",ROUND((D236-B236)*24,6))</x:f>
      </x:c>
      <x:c r="O236" s="1" t="n">
        <x:f>IF(D236="",1,0)</x:f>
        <x:v>1</x:v>
      </x:c>
      <x:c r="P236" s="1" t="n">
        <x:f>IF(E236="",0,IF(OR(C236&lt;&gt;"",L236&gt;=J236),1,0))</x:f>
        <x:v>1</x:v>
      </x:c>
      <x:c r="Q236" s="1" t="n">
        <x:f>IF(AND(E236&lt;&gt;"",C236&lt;&gt;"",M236&lt;=J236),1,0)</x:f>
        <x:v>1</x:v>
      </x:c>
      <x:c r="R236" s="1" t="n">
        <x:f>P236-Q236</x:f>
        <x:v>0</x:v>
      </x:c>
      <x:c r="S236" s="1" t="n">
        <x:f>IF(E236="",0,IF(OR(D236&lt;&gt;"",L236&gt;=K236),1,0))</x:f>
        <x:v>1</x:v>
      </x:c>
      <x:c r="T236" s="1" t="n">
        <x:f>IF(AND(E236&lt;&gt;"",D236&lt;&gt;"",N236&lt;=K236),1,0)</x:f>
        <x:v>0</x:v>
      </x:c>
      <x:c r="U236" s="1" t="n">
        <x:f>S236-T236</x:f>
        <x:v>1</x:v>
      </x:c>
      <x:c r="V236" s="1" t="n">
        <x:f>IF(I236="",0,1)</x:f>
        <x:v>0</x:v>
      </x:c>
      <x:c r="W236" s="1" t="n">
        <x:f>IF(I236&gt;=4,1,0)</x:f>
        <x:v>0</x:v>
      </x:c>
      <x:c r="X236" s="1" t="n">
        <x:f>1-O236</x:f>
        <x:v>0</x:v>
      </x:c>
      <x:c r="Y236" s="1" t="n">
        <x:f>IF(AND(O236=1,L236&gt;168),1,0)</x:f>
        <x:v>1</x:v>
      </x:c>
    </x:row>
    <x:row r="237">
      <x:c r="A237" s="1" t="str">
        <x:v>T00232</x:v>
      </x:c>
      <x:c r="B237" s="9" t="n">
        <x:v>45699.39791666667</x:v>
      </x:c>
      <x:c r="C237" s="9" t="n">
        <x:v>45700.917916666665</x:v>
      </x:c>
      <x:c r="D237" s="9" t="n">
        <x:v>45704.25375</x:v>
      </x:c>
      <x:c r="E237" s="1" t="str">
        <x:v>Low</x:v>
      </x:c>
      <x:c r="F237" s="1" t="str">
        <x:v>Email</x:v>
      </x:c>
      <x:c r="G237" s="1" t="str">
        <x:v>Product information</x:v>
      </x:c>
      <x:c r="H237" s="1" t="n">
        <x:v>0</x:v>
      </x:c>
      <x:c r="I237" s="1"/>
      <x:c r="J237" s="1" t="n">
        <x:f>IF(E237="","",VLOOKUP(E237,'Guide'!$A$7:$C$10,2,FALSE))</x:f>
        <x:v>24</x:v>
      </x:c>
      <x:c r="K237" s="1" t="n">
        <x:f>IF(E237="","",VLOOKUP(E237,'Guide'!$A$7:$C$10,3,FALSE))</x:f>
        <x:v>120</x:v>
      </x:c>
      <x:c r="L237" s="10" t="n">
        <x:f>('Guide'!$B$4-B237)*24</x:f>
        <x:v>3350.4499999999534</x:v>
      </x:c>
      <x:c r="M237" s="10" t="n">
        <x:f>IF(C237="","",ROUND((C237-B237)*24,6))</x:f>
        <x:v>36.48</x:v>
      </x:c>
      <x:c r="N237" s="10" t="n">
        <x:f>IF(D237="","",ROUND((D237-B237)*24,6))</x:f>
        <x:v>116.54</x:v>
      </x:c>
      <x:c r="O237" s="1" t="n">
        <x:f>IF(D237="",1,0)</x:f>
        <x:v>0</x:v>
      </x:c>
      <x:c r="P237" s="1" t="n">
        <x:f>IF(E237="",0,IF(OR(C237&lt;&gt;"",L237&gt;=J237),1,0))</x:f>
        <x:v>1</x:v>
      </x:c>
      <x:c r="Q237" s="1" t="n">
        <x:f>IF(AND(E237&lt;&gt;"",C237&lt;&gt;"",M237&lt;=J237),1,0)</x:f>
        <x:v>0</x:v>
      </x:c>
      <x:c r="R237" s="1" t="n">
        <x:f>P237-Q237</x:f>
        <x:v>1</x:v>
      </x:c>
      <x:c r="S237" s="1" t="n">
        <x:f>IF(E237="",0,IF(OR(D237&lt;&gt;"",L237&gt;=K237),1,0))</x:f>
        <x:v>1</x:v>
      </x:c>
      <x:c r="T237" s="1" t="n">
        <x:f>IF(AND(E237&lt;&gt;"",D237&lt;&gt;"",N237&lt;=K237),1,0)</x:f>
        <x:v>1</x:v>
      </x:c>
      <x:c r="U237" s="1" t="n">
        <x:f>S237-T237</x:f>
        <x:v>0</x:v>
      </x:c>
      <x:c r="V237" s="1" t="n">
        <x:f>IF(I237="",0,1)</x:f>
        <x:v>0</x:v>
      </x:c>
      <x:c r="W237" s="1" t="n">
        <x:f>IF(I237&gt;=4,1,0)</x:f>
        <x:v>0</x:v>
      </x:c>
      <x:c r="X237" s="1" t="n">
        <x:f>1-O237</x:f>
        <x:v>1</x:v>
      </x:c>
      <x:c r="Y237" s="1" t="n">
        <x:f>IF(AND(O237=1,L237&gt;168),1,0)</x:f>
        <x:v>0</x:v>
      </x:c>
    </x:row>
    <x:row r="238">
      <x:c r="A238" s="1" t="str">
        <x:v>T00233</x:v>
      </x:c>
      <x:c r="B238" s="9" t="n">
        <x:v>45689.22222222222</x:v>
      </x:c>
      <x:c r="C238" s="9" t="n">
        <x:v>45689.33138888889</x:v>
      </x:c>
      <x:c r="D238" s="9" t="n">
        <x:v>45690.16763888889</x:v>
      </x:c>
      <x:c r="E238" s="1" t="str">
        <x:v>High</x:v>
      </x:c>
      <x:c r="F238" s="1" t="str">
        <x:v>Email</x:v>
      </x:c>
      <x:c r="G238" s="1" t="str">
        <x:v>Billing</x:v>
      </x:c>
      <x:c r="H238" s="1" t="n">
        <x:v>0</x:v>
      </x:c>
      <x:c r="I238" s="1" t="n">
        <x:v>4</x:v>
      </x:c>
      <x:c r="J238" s="1" t="n">
        <x:f>IF(E238="","",VLOOKUP(E238,'Guide'!$A$7:$C$10,2,FALSE))</x:f>
        <x:v>4</x:v>
      </x:c>
      <x:c r="K238" s="1" t="n">
        <x:f>IF(E238="","",VLOOKUP(E238,'Guide'!$A$7:$C$10,3,FALSE))</x:f>
        <x:v>24</x:v>
      </x:c>
      <x:c r="L238" s="10" t="n">
        <x:f>('Guide'!$B$4-B238)*24</x:f>
        <x:v>3594.6666666667443</x:v>
      </x:c>
      <x:c r="M238" s="10" t="n">
        <x:f>IF(C238="","",ROUND((C238-B238)*24,6))</x:f>
        <x:v>2.62</x:v>
      </x:c>
      <x:c r="N238" s="10" t="n">
        <x:f>IF(D238="","",ROUND((D238-B238)*24,6))</x:f>
        <x:v>22.69</x:v>
      </x:c>
      <x:c r="O238" s="1" t="n">
        <x:f>IF(D238="",1,0)</x:f>
        <x:v>0</x:v>
      </x:c>
      <x:c r="P238" s="1" t="n">
        <x:f>IF(E238="",0,IF(OR(C238&lt;&gt;"",L238&gt;=J238),1,0))</x:f>
        <x:v>1</x:v>
      </x:c>
      <x:c r="Q238" s="1" t="n">
        <x:f>IF(AND(E238&lt;&gt;"",C238&lt;&gt;"",M238&lt;=J238),1,0)</x:f>
        <x:v>1</x:v>
      </x:c>
      <x:c r="R238" s="1" t="n">
        <x:f>P238-Q238</x:f>
        <x:v>0</x:v>
      </x:c>
      <x:c r="S238" s="1" t="n">
        <x:f>IF(E238="",0,IF(OR(D238&lt;&gt;"",L238&gt;=K238),1,0))</x:f>
        <x:v>1</x:v>
      </x:c>
      <x:c r="T238" s="1" t="n">
        <x:f>IF(AND(E238&lt;&gt;"",D238&lt;&gt;"",N238&lt;=K238),1,0)</x:f>
        <x:v>1</x:v>
      </x:c>
      <x:c r="U238" s="1" t="n">
        <x:f>S238-T238</x:f>
        <x:v>0</x:v>
      </x:c>
      <x:c r="V238" s="1" t="n">
        <x:f>IF(I238="",0,1)</x:f>
        <x:v>1</x:v>
      </x:c>
      <x:c r="W238" s="1" t="n">
        <x:f>IF(I238&gt;=4,1,0)</x:f>
        <x:v>1</x:v>
      </x:c>
      <x:c r="X238" s="1" t="n">
        <x:f>1-O238</x:f>
        <x:v>1</x:v>
      </x:c>
      <x:c r="Y238" s="1" t="n">
        <x:f>IF(AND(O238=1,L238&gt;168),1,0)</x:f>
        <x:v>0</x:v>
      </x:c>
    </x:row>
    <x:row r="239">
      <x:c r="A239" s="1" t="str">
        <x:v>T00234</x:v>
      </x:c>
      <x:c r="B239" s="9" t="n">
        <x:v>45813.10625</x:v>
      </x:c>
      <x:c r="C239" s="9" t="n">
        <x:v>45813.14375</x:v>
      </x:c>
      <x:c r="D239" s="9" t="n">
        <x:v>45813.41</x:v>
      </x:c>
      <x:c r="E239" s="1" t="str">
        <x:v>Urgent</x:v>
      </x:c>
      <x:c r="F239" s="1" t="str">
        <x:v>Email</x:v>
      </x:c>
      <x:c r="G239" s="1" t="str">
        <x:v>Refund</x:v>
      </x:c>
      <x:c r="H239" s="1" t="n">
        <x:v>1</x:v>
      </x:c>
      <x:c r="I239" s="1"/>
      <x:c r="J239" s="1" t="n">
        <x:f>IF(E239="","",VLOOKUP(E239,'Guide'!$A$7:$C$10,2,FALSE))</x:f>
        <x:v>1</x:v>
      </x:c>
      <x:c r="K239" s="1" t="n">
        <x:f>IF(E239="","",VLOOKUP(E239,'Guide'!$A$7:$C$10,3,FALSE))</x:f>
        <x:v>8</x:v>
      </x:c>
      <x:c r="L239" s="10" t="n">
        <x:f>('Guide'!$B$4-B239)*24</x:f>
        <x:v>621.4500000000698</x:v>
      </x:c>
      <x:c r="M239" s="10" t="n">
        <x:f>IF(C239="","",ROUND((C239-B239)*24,6))</x:f>
        <x:v>0.9</x:v>
      </x:c>
      <x:c r="N239" s="10" t="n">
        <x:f>IF(D239="","",ROUND((D239-B239)*24,6))</x:f>
        <x:v>7.29</x:v>
      </x:c>
      <x:c r="O239" s="1" t="n">
        <x:f>IF(D239="",1,0)</x:f>
        <x:v>0</x:v>
      </x:c>
      <x:c r="P239" s="1" t="n">
        <x:f>IF(E239="",0,IF(OR(C239&lt;&gt;"",L239&gt;=J239),1,0))</x:f>
        <x:v>1</x:v>
      </x:c>
      <x:c r="Q239" s="1" t="n">
        <x:f>IF(AND(E239&lt;&gt;"",C239&lt;&gt;"",M239&lt;=J239),1,0)</x:f>
        <x:v>1</x:v>
      </x:c>
      <x:c r="R239" s="1" t="n">
        <x:f>P239-Q239</x:f>
        <x:v>0</x:v>
      </x:c>
      <x:c r="S239" s="1" t="n">
        <x:f>IF(E239="",0,IF(OR(D239&lt;&gt;"",L239&gt;=K239),1,0))</x:f>
        <x:v>1</x:v>
      </x:c>
      <x:c r="T239" s="1" t="n">
        <x:f>IF(AND(E239&lt;&gt;"",D239&lt;&gt;"",N239&lt;=K239),1,0)</x:f>
        <x:v>1</x:v>
      </x:c>
      <x:c r="U239" s="1" t="n">
        <x:f>S239-T239</x:f>
        <x:v>0</x:v>
      </x:c>
      <x:c r="V239" s="1" t="n">
        <x:f>IF(I239="",0,1)</x:f>
        <x:v>0</x:v>
      </x:c>
      <x:c r="W239" s="1" t="n">
        <x:f>IF(I239&gt;=4,1,0)</x:f>
        <x:v>0</x:v>
      </x:c>
      <x:c r="X239" s="1" t="n">
        <x:f>1-O239</x:f>
        <x:v>1</x:v>
      </x:c>
      <x:c r="Y239" s="1" t="n">
        <x:f>IF(AND(O239=1,L239&gt;168),1,0)</x:f>
        <x:v>0</x:v>
      </x:c>
    </x:row>
    <x:row r="240">
      <x:c r="A240" s="1" t="str">
        <x:v>T00235</x:v>
      </x:c>
      <x:c r="B240" s="9" t="n">
        <x:v>45662.540972222225</x:v>
      </x:c>
      <x:c r="C240" s="9" t="n">
        <x:v>45662.67555555556</x:v>
      </x:c>
      <x:c r="D240" s="9" t="n">
        <x:v>45663.64430555556</x:v>
      </x:c>
      <x:c r="E240" s="1" t="str">
        <x:v>High</x:v>
      </x:c>
      <x:c r="F240" s="1" t="str">
        <x:v>Web chat</x:v>
      </x:c>
      <x:c r="G240" s="1" t="str">
        <x:v>Account access</x:v>
      </x:c>
      <x:c r="H240" s="1" t="n">
        <x:v>0</x:v>
      </x:c>
      <x:c r="I240" s="1" t="n">
        <x:v>4</x:v>
      </x:c>
      <x:c r="J240" s="1" t="n">
        <x:f>IF(E240="","",VLOOKUP(E240,'Guide'!$A$7:$C$10,2,FALSE))</x:f>
        <x:v>4</x:v>
      </x:c>
      <x:c r="K240" s="1" t="n">
        <x:f>IF(E240="","",VLOOKUP(E240,'Guide'!$A$7:$C$10,3,FALSE))</x:f>
        <x:v>24</x:v>
      </x:c>
      <x:c r="L240" s="10" t="n">
        <x:f>('Guide'!$B$4-B240)*24</x:f>
        <x:v>4235.016666666605</x:v>
      </x:c>
      <x:c r="M240" s="10" t="n">
        <x:f>IF(C240="","",ROUND((C240-B240)*24,6))</x:f>
        <x:v>3.23</x:v>
      </x:c>
      <x:c r="N240" s="10" t="n">
        <x:f>IF(D240="","",ROUND((D240-B240)*24,6))</x:f>
        <x:v>26.48</x:v>
      </x:c>
      <x:c r="O240" s="1" t="n">
        <x:f>IF(D240="",1,0)</x:f>
        <x:v>0</x:v>
      </x:c>
      <x:c r="P240" s="1" t="n">
        <x:f>IF(E240="",0,IF(OR(C240&lt;&gt;"",L240&gt;=J240),1,0))</x:f>
        <x:v>1</x:v>
      </x:c>
      <x:c r="Q240" s="1" t="n">
        <x:f>IF(AND(E240&lt;&gt;"",C240&lt;&gt;"",M240&lt;=J240),1,0)</x:f>
        <x:v>1</x:v>
      </x:c>
      <x:c r="R240" s="1" t="n">
        <x:f>P240-Q240</x:f>
        <x:v>0</x:v>
      </x:c>
      <x:c r="S240" s="1" t="n">
        <x:f>IF(E240="",0,IF(OR(D240&lt;&gt;"",L240&gt;=K240),1,0))</x:f>
        <x:v>1</x:v>
      </x:c>
      <x:c r="T240" s="1" t="n">
        <x:f>IF(AND(E240&lt;&gt;"",D240&lt;&gt;"",N240&lt;=K240),1,0)</x:f>
        <x:v>0</x:v>
      </x:c>
      <x:c r="U240" s="1" t="n">
        <x:f>S240-T240</x:f>
        <x:v>1</x:v>
      </x:c>
      <x:c r="V240" s="1" t="n">
        <x:f>IF(I240="",0,1)</x:f>
        <x:v>1</x:v>
      </x:c>
      <x:c r="W240" s="1" t="n">
        <x:f>IF(I240&gt;=4,1,0)</x:f>
        <x:v>1</x:v>
      </x:c>
      <x:c r="X240" s="1" t="n">
        <x:f>1-O240</x:f>
        <x:v>1</x:v>
      </x:c>
      <x:c r="Y240" s="1" t="n">
        <x:f>IF(AND(O240=1,L240&gt;168),1,0)</x:f>
        <x:v>0</x:v>
      </x:c>
    </x:row>
    <x:row r="241">
      <x:c r="A241" s="1" t="str">
        <x:v>T00236</x:v>
      </x:c>
      <x:c r="B241" s="9" t="n">
        <x:v>45675.66805555556</x:v>
      </x:c>
      <x:c r="C241" s="9" t="n">
        <x:v>45676.283055555556</x:v>
      </x:c>
      <x:c r="D241" s="9" t="n">
        <x:v>45677.26388888889</x:v>
      </x:c>
      <x:c r="E241" s="1" t="str">
        <x:v>Low</x:v>
      </x:c>
      <x:c r="F241" s="1" t="str">
        <x:v>WhatsApp</x:v>
      </x:c>
      <x:c r="G241" s="1" t="str">
        <x:v>Delivery</x:v>
      </x:c>
      <x:c r="H241" s="1" t="n">
        <x:v>0</x:v>
      </x:c>
      <x:c r="I241" s="1" t="n">
        <x:v>4</x:v>
      </x:c>
      <x:c r="J241" s="1" t="n">
        <x:f>IF(E241="","",VLOOKUP(E241,'Guide'!$A$7:$C$10,2,FALSE))</x:f>
        <x:v>24</x:v>
      </x:c>
      <x:c r="K241" s="1" t="n">
        <x:f>IF(E241="","",VLOOKUP(E241,'Guide'!$A$7:$C$10,3,FALSE))</x:f>
        <x:v>120</x:v>
      </x:c>
      <x:c r="L241" s="10" t="n">
        <x:f>('Guide'!$B$4-B241)*24</x:f>
        <x:v>3919.966666666616</x:v>
      </x:c>
      <x:c r="M241" s="10" t="n">
        <x:f>IF(C241="","",ROUND((C241-B241)*24,6))</x:f>
        <x:v>14.76</x:v>
      </x:c>
      <x:c r="N241" s="10" t="n">
        <x:f>IF(D241="","",ROUND((D241-B241)*24,6))</x:f>
        <x:v>38.3</x:v>
      </x:c>
      <x:c r="O241" s="1" t="n">
        <x:f>IF(D241="",1,0)</x:f>
        <x:v>0</x:v>
      </x:c>
      <x:c r="P241" s="1" t="n">
        <x:f>IF(E241="",0,IF(OR(C241&lt;&gt;"",L241&gt;=J241),1,0))</x:f>
        <x:v>1</x:v>
      </x:c>
      <x:c r="Q241" s="1" t="n">
        <x:f>IF(AND(E241&lt;&gt;"",C241&lt;&gt;"",M241&lt;=J241),1,0)</x:f>
        <x:v>1</x:v>
      </x:c>
      <x:c r="R241" s="1" t="n">
        <x:f>P241-Q241</x:f>
        <x:v>0</x:v>
      </x:c>
      <x:c r="S241" s="1" t="n">
        <x:f>IF(E241="",0,IF(OR(D241&lt;&gt;"",L241&gt;=K241),1,0))</x:f>
        <x:v>1</x:v>
      </x:c>
      <x:c r="T241" s="1" t="n">
        <x:f>IF(AND(E241&lt;&gt;"",D241&lt;&gt;"",N241&lt;=K241),1,0)</x:f>
        <x:v>1</x:v>
      </x:c>
      <x:c r="U241" s="1" t="n">
        <x:f>S241-T241</x:f>
        <x:v>0</x:v>
      </x:c>
      <x:c r="V241" s="1" t="n">
        <x:f>IF(I241="",0,1)</x:f>
        <x:v>1</x:v>
      </x:c>
      <x:c r="W241" s="1" t="n">
        <x:f>IF(I241&gt;=4,1,0)</x:f>
        <x:v>1</x:v>
      </x:c>
      <x:c r="X241" s="1" t="n">
        <x:f>1-O241</x:f>
        <x:v>1</x:v>
      </x:c>
      <x:c r="Y241" s="1" t="n">
        <x:f>IF(AND(O241=1,L241&gt;168),1,0)</x:f>
        <x:v>0</x:v>
      </x:c>
    </x:row>
    <x:row r="242">
      <x:c r="A242" s="1" t="str">
        <x:v>T00237</x:v>
      </x:c>
      <x:c r="B242" s="9" t="n">
        <x:v>45798.964583333334</x:v>
      </x:c>
      <x:c r="C242" s="9" t="n">
        <x:v>45799.10916666667</x:v>
      </x:c>
      <x:c r="D242" s="9"/>
      <x:c r="E242" s="1" t="str">
        <x:v>Normal</x:v>
      </x:c>
      <x:c r="F242" s="1" t="str">
        <x:v>Web chat</x:v>
      </x:c>
      <x:c r="G242" s="1" t="str">
        <x:v>Product information</x:v>
      </x:c>
      <x:c r="H242" s="1" t="n">
        <x:v>0</x:v>
      </x:c>
      <x:c r="I242" s="1"/>
      <x:c r="J242" s="1" t="n">
        <x:f>IF(E242="","",VLOOKUP(E242,'Guide'!$A$7:$C$10,2,FALSE))</x:f>
        <x:v>12</x:v>
      </x:c>
      <x:c r="K242" s="1" t="n">
        <x:f>IF(E242="","",VLOOKUP(E242,'Guide'!$A$7:$C$10,3,FALSE))</x:f>
        <x:v>72</x:v>
      </x:c>
      <x:c r="L242" s="10" t="n">
        <x:f>('Guide'!$B$4-B242)*24</x:f>
        <x:v>960.8499999999767</x:v>
      </x:c>
      <x:c r="M242" s="10" t="n">
        <x:f>IF(C242="","",ROUND((C242-B242)*24,6))</x:f>
        <x:v>3.47</x:v>
      </x:c>
      <x:c r="N242" s="10" t="str">
        <x:f>IF(D242="","",ROUND((D242-B242)*24,6))</x:f>
      </x:c>
      <x:c r="O242" s="1" t="n">
        <x:f>IF(D242="",1,0)</x:f>
        <x:v>1</x:v>
      </x:c>
      <x:c r="P242" s="1" t="n">
        <x:f>IF(E242="",0,IF(OR(C242&lt;&gt;"",L242&gt;=J242),1,0))</x:f>
        <x:v>1</x:v>
      </x:c>
      <x:c r="Q242" s="1" t="n">
        <x:f>IF(AND(E242&lt;&gt;"",C242&lt;&gt;"",M242&lt;=J242),1,0)</x:f>
        <x:v>1</x:v>
      </x:c>
      <x:c r="R242" s="1" t="n">
        <x:f>P242-Q242</x:f>
        <x:v>0</x:v>
      </x:c>
      <x:c r="S242" s="1" t="n">
        <x:f>IF(E242="",0,IF(OR(D242&lt;&gt;"",L242&gt;=K242),1,0))</x:f>
        <x:v>1</x:v>
      </x:c>
      <x:c r="T242" s="1" t="n">
        <x:f>IF(AND(E242&lt;&gt;"",D242&lt;&gt;"",N242&lt;=K242),1,0)</x:f>
        <x:v>0</x:v>
      </x:c>
      <x:c r="U242" s="1" t="n">
        <x:f>S242-T242</x:f>
        <x:v>1</x:v>
      </x:c>
      <x:c r="V242" s="1" t="n">
        <x:f>IF(I242="",0,1)</x:f>
        <x:v>0</x:v>
      </x:c>
      <x:c r="W242" s="1" t="n">
        <x:f>IF(I242&gt;=4,1,0)</x:f>
        <x:v>0</x:v>
      </x:c>
      <x:c r="X242" s="1" t="n">
        <x:f>1-O242</x:f>
        <x:v>0</x:v>
      </x:c>
      <x:c r="Y242" s="1" t="n">
        <x:f>IF(AND(O242=1,L242&gt;168),1,0)</x:f>
        <x:v>1</x:v>
      </x:c>
    </x:row>
    <x:row r="243">
      <x:c r="A243" s="1" t="str">
        <x:v>T00238</x:v>
      </x:c>
      <x:c r="B243" s="9" t="n">
        <x:v>45689.96527777778</x:v>
      </x:c>
      <x:c r="C243" s="9" t="n">
        <x:v>45690.00277777778</x:v>
      </x:c>
      <x:c r="D243" s="9" t="n">
        <x:v>45690.20819444444</x:v>
      </x:c>
      <x:c r="E243" s="1" t="str">
        <x:v>Urgent</x:v>
      </x:c>
      <x:c r="F243" s="1" t="str">
        <x:v>Email</x:v>
      </x:c>
      <x:c r="G243" s="1" t="str">
        <x:v>Refund</x:v>
      </x:c>
      <x:c r="H243" s="1" t="n">
        <x:v>0</x:v>
      </x:c>
      <x:c r="I243" s="1" t="n">
        <x:v>4</x:v>
      </x:c>
      <x:c r="J243" s="1" t="n">
        <x:f>IF(E243="","",VLOOKUP(E243,'Guide'!$A$7:$C$10,2,FALSE))</x:f>
        <x:v>1</x:v>
      </x:c>
      <x:c r="K243" s="1" t="n">
        <x:f>IF(E243="","",VLOOKUP(E243,'Guide'!$A$7:$C$10,3,FALSE))</x:f>
        <x:v>8</x:v>
      </x:c>
      <x:c r="L243" s="10" t="n">
        <x:f>('Guide'!$B$4-B243)*24</x:f>
        <x:v>3576.8333333332557</x:v>
      </x:c>
      <x:c r="M243" s="10" t="n">
        <x:f>IF(C243="","",ROUND((C243-B243)*24,6))</x:f>
        <x:v>0.9</x:v>
      </x:c>
      <x:c r="N243" s="10" t="n">
        <x:f>IF(D243="","",ROUND((D243-B243)*24,6))</x:f>
        <x:v>5.83</x:v>
      </x:c>
      <x:c r="O243" s="1" t="n">
        <x:f>IF(D243="",1,0)</x:f>
        <x:v>0</x:v>
      </x:c>
      <x:c r="P243" s="1" t="n">
        <x:f>IF(E243="",0,IF(OR(C243&lt;&gt;"",L243&gt;=J243),1,0))</x:f>
        <x:v>1</x:v>
      </x:c>
      <x:c r="Q243" s="1" t="n">
        <x:f>IF(AND(E243&lt;&gt;"",C243&lt;&gt;"",M243&lt;=J243),1,0)</x:f>
        <x:v>1</x:v>
      </x:c>
      <x:c r="R243" s="1" t="n">
        <x:f>P243-Q243</x:f>
        <x:v>0</x:v>
      </x:c>
      <x:c r="S243" s="1" t="n">
        <x:f>IF(E243="",0,IF(OR(D243&lt;&gt;"",L243&gt;=K243),1,0))</x:f>
        <x:v>1</x:v>
      </x:c>
      <x:c r="T243" s="1" t="n">
        <x:f>IF(AND(E243&lt;&gt;"",D243&lt;&gt;"",N243&lt;=K243),1,0)</x:f>
        <x:v>1</x:v>
      </x:c>
      <x:c r="U243" s="1" t="n">
        <x:f>S243-T243</x:f>
        <x:v>0</x:v>
      </x:c>
      <x:c r="V243" s="1" t="n">
        <x:f>IF(I243="",0,1)</x:f>
        <x:v>1</x:v>
      </x:c>
      <x:c r="W243" s="1" t="n">
        <x:f>IF(I243&gt;=4,1,0)</x:f>
        <x:v>1</x:v>
      </x:c>
      <x:c r="X243" s="1" t="n">
        <x:f>1-O243</x:f>
        <x:v>1</x:v>
      </x:c>
      <x:c r="Y243" s="1" t="n">
        <x:f>IF(AND(O243=1,L243&gt;168),1,0)</x:f>
        <x:v>0</x:v>
      </x:c>
    </x:row>
    <x:row r="244">
      <x:c r="A244" s="1" t="str">
        <x:v>T00239</x:v>
      </x:c>
      <x:c r="B244" s="9" t="n">
        <x:v>45731.65694444445</x:v>
      </x:c>
      <x:c r="C244" s="9" t="n">
        <x:v>45732.43444444444</x:v>
      </x:c>
      <x:c r="D244" s="9" t="n">
        <x:v>45733.33111111111</x:v>
      </x:c>
      <x:c r="E244" s="1" t="str">
        <x:v>Low</x:v>
      </x:c>
      <x:c r="F244" s="1" t="str">
        <x:v>Email</x:v>
      </x:c>
      <x:c r="G244" s="1" t="str">
        <x:v>Product information</x:v>
      </x:c>
      <x:c r="H244" s="1" t="n">
        <x:v>0</x:v>
      </x:c>
      <x:c r="I244" s="1"/>
      <x:c r="J244" s="1" t="n">
        <x:f>IF(E244="","",VLOOKUP(E244,'Guide'!$A$7:$C$10,2,FALSE))</x:f>
        <x:v>24</x:v>
      </x:c>
      <x:c r="K244" s="1" t="n">
        <x:f>IF(E244="","",VLOOKUP(E244,'Guide'!$A$7:$C$10,3,FALSE))</x:f>
        <x:v>120</x:v>
      </x:c>
      <x:c r="L244" s="10" t="n">
        <x:f>('Guide'!$B$4-B244)*24</x:f>
        <x:v>2576.233333333279</x:v>
      </x:c>
      <x:c r="M244" s="10" t="n">
        <x:f>IF(C244="","",ROUND((C244-B244)*24,6))</x:f>
        <x:v>18.66</x:v>
      </x:c>
      <x:c r="N244" s="10" t="n">
        <x:f>IF(D244="","",ROUND((D244-B244)*24,6))</x:f>
        <x:v>40.18</x:v>
      </x:c>
      <x:c r="O244" s="1" t="n">
        <x:f>IF(D244="",1,0)</x:f>
        <x:v>0</x:v>
      </x:c>
      <x:c r="P244" s="1" t="n">
        <x:f>IF(E244="",0,IF(OR(C244&lt;&gt;"",L244&gt;=J244),1,0))</x:f>
        <x:v>1</x:v>
      </x:c>
      <x:c r="Q244" s="1" t="n">
        <x:f>IF(AND(E244&lt;&gt;"",C244&lt;&gt;"",M244&lt;=J244),1,0)</x:f>
        <x:v>1</x:v>
      </x:c>
      <x:c r="R244" s="1" t="n">
        <x:f>P244-Q244</x:f>
        <x:v>0</x:v>
      </x:c>
      <x:c r="S244" s="1" t="n">
        <x:f>IF(E244="",0,IF(OR(D244&lt;&gt;"",L244&gt;=K244),1,0))</x:f>
        <x:v>1</x:v>
      </x:c>
      <x:c r="T244" s="1" t="n">
        <x:f>IF(AND(E244&lt;&gt;"",D244&lt;&gt;"",N244&lt;=K244),1,0)</x:f>
        <x:v>1</x:v>
      </x:c>
      <x:c r="U244" s="1" t="n">
        <x:f>S244-T244</x:f>
        <x:v>0</x:v>
      </x:c>
      <x:c r="V244" s="1" t="n">
        <x:f>IF(I244="",0,1)</x:f>
        <x:v>0</x:v>
      </x:c>
      <x:c r="W244" s="1" t="n">
        <x:f>IF(I244&gt;=4,1,0)</x:f>
        <x:v>0</x:v>
      </x:c>
      <x:c r="X244" s="1" t="n">
        <x:f>1-O244</x:f>
        <x:v>1</x:v>
      </x:c>
      <x:c r="Y244" s="1" t="n">
        <x:f>IF(AND(O244=1,L244&gt;168),1,0)</x:f>
        <x:v>0</x:v>
      </x:c>
    </x:row>
    <x:row r="245">
      <x:c r="A245" s="1" t="str">
        <x:v>T00240</x:v>
      </x:c>
      <x:c r="B245" s="9" t="n">
        <x:v>45696.05347222222</x:v>
      </x:c>
      <x:c r="C245" s="9" t="n">
        <x:v>45696.47305555556</x:v>
      </x:c>
      <x:c r="D245" s="9" t="n">
        <x:v>45700.84263888889</x:v>
      </x:c>
      <x:c r="E245" s="1" t="str">
        <x:v>Low</x:v>
      </x:c>
      <x:c r="F245" s="1" t="str">
        <x:v>WhatsApp</x:v>
      </x:c>
      <x:c r="G245" s="1" t="str">
        <x:v>Delivery</x:v>
      </x:c>
      <x:c r="H245" s="1" t="n">
        <x:v>0</x:v>
      </x:c>
      <x:c r="I245" s="1"/>
      <x:c r="J245" s="1" t="n">
        <x:f>IF(E245="","",VLOOKUP(E245,'Guide'!$A$7:$C$10,2,FALSE))</x:f>
        <x:v>24</x:v>
      </x:c>
      <x:c r="K245" s="1" t="n">
        <x:f>IF(E245="","",VLOOKUP(E245,'Guide'!$A$7:$C$10,3,FALSE))</x:f>
        <x:v>120</x:v>
      </x:c>
      <x:c r="L245" s="10" t="n">
        <x:f>('Guide'!$B$4-B245)*24</x:f>
        <x:v>3430.7166666666744</x:v>
      </x:c>
      <x:c r="M245" s="10" t="n">
        <x:f>IF(C245="","",ROUND((C245-B245)*24,6))</x:f>
        <x:v>10.07</x:v>
      </x:c>
      <x:c r="N245" s="10" t="n">
        <x:f>IF(D245="","",ROUND((D245-B245)*24,6))</x:f>
        <x:v>114.94</x:v>
      </x:c>
      <x:c r="O245" s="1" t="n">
        <x:f>IF(D245="",1,0)</x:f>
        <x:v>0</x:v>
      </x:c>
      <x:c r="P245" s="1" t="n">
        <x:f>IF(E245="",0,IF(OR(C245&lt;&gt;"",L245&gt;=J245),1,0))</x:f>
        <x:v>1</x:v>
      </x:c>
      <x:c r="Q245" s="1" t="n">
        <x:f>IF(AND(E245&lt;&gt;"",C245&lt;&gt;"",M245&lt;=J245),1,0)</x:f>
        <x:v>1</x:v>
      </x:c>
      <x:c r="R245" s="1" t="n">
        <x:f>P245-Q245</x:f>
        <x:v>0</x:v>
      </x:c>
      <x:c r="S245" s="1" t="n">
        <x:f>IF(E245="",0,IF(OR(D245&lt;&gt;"",L245&gt;=K245),1,0))</x:f>
        <x:v>1</x:v>
      </x:c>
      <x:c r="T245" s="1" t="n">
        <x:f>IF(AND(E245&lt;&gt;"",D245&lt;&gt;"",N245&lt;=K245),1,0)</x:f>
        <x:v>1</x:v>
      </x:c>
      <x:c r="U245" s="1" t="n">
        <x:f>S245-T245</x:f>
        <x:v>0</x:v>
      </x:c>
      <x:c r="V245" s="1" t="n">
        <x:f>IF(I245="",0,1)</x:f>
        <x:v>0</x:v>
      </x:c>
      <x:c r="W245" s="1" t="n">
        <x:f>IF(I245&gt;=4,1,0)</x:f>
        <x:v>0</x:v>
      </x:c>
      <x:c r="X245" s="1" t="n">
        <x:f>1-O245</x:f>
        <x:v>1</x:v>
      </x:c>
      <x:c r="Y245" s="1" t="n">
        <x:f>IF(AND(O245=1,L245&gt;168),1,0)</x:f>
        <x:v>0</x:v>
      </x:c>
    </x:row>
    <x:row r="246">
      <x:c r="A246" s="1" t="str">
        <x:v>T00241</x:v>
      </x:c>
      <x:c r="B246" s="9" t="n">
        <x:v>45669.71527777778</x:v>
      </x:c>
      <x:c r="C246" s="9" t="n">
        <x:v>45669.84819444444</x:v>
      </x:c>
      <x:c r="D246" s="9" t="n">
        <x:v>45670.513194444444</x:v>
      </x:c>
      <x:c r="E246" s="1" t="str">
        <x:v>Normal</x:v>
      </x:c>
      <x:c r="F246" s="1" t="str">
        <x:v>Email</x:v>
      </x:c>
      <x:c r="G246" s="1" t="str">
        <x:v>Delivery</x:v>
      </x:c>
      <x:c r="H246" s="1" t="n">
        <x:v>0</x:v>
      </x:c>
      <x:c r="I246" s="1" t="n">
        <x:v>4</x:v>
      </x:c>
      <x:c r="J246" s="1" t="n">
        <x:f>IF(E246="","",VLOOKUP(E246,'Guide'!$A$7:$C$10,2,FALSE))</x:f>
        <x:v>12</x:v>
      </x:c>
      <x:c r="K246" s="1" t="n">
        <x:f>IF(E246="","",VLOOKUP(E246,'Guide'!$A$7:$C$10,3,FALSE))</x:f>
        <x:v>72</x:v>
      </x:c>
      <x:c r="L246" s="10" t="n">
        <x:f>('Guide'!$B$4-B246)*24</x:f>
        <x:v>4062.8333333332557</x:v>
      </x:c>
      <x:c r="M246" s="10" t="n">
        <x:f>IF(C246="","",ROUND((C246-B246)*24,6))</x:f>
        <x:v>3.19</x:v>
      </x:c>
      <x:c r="N246" s="10" t="n">
        <x:f>IF(D246="","",ROUND((D246-B246)*24,6))</x:f>
        <x:v>19.15</x:v>
      </x:c>
      <x:c r="O246" s="1" t="n">
        <x:f>IF(D246="",1,0)</x:f>
        <x:v>0</x:v>
      </x:c>
      <x:c r="P246" s="1" t="n">
        <x:f>IF(E246="",0,IF(OR(C246&lt;&gt;"",L246&gt;=J246),1,0))</x:f>
        <x:v>1</x:v>
      </x:c>
      <x:c r="Q246" s="1" t="n">
        <x:f>IF(AND(E246&lt;&gt;"",C246&lt;&gt;"",M246&lt;=J246),1,0)</x:f>
        <x:v>1</x:v>
      </x:c>
      <x:c r="R246" s="1" t="n">
        <x:f>P246-Q246</x:f>
        <x:v>0</x:v>
      </x:c>
      <x:c r="S246" s="1" t="n">
        <x:f>IF(E246="",0,IF(OR(D246&lt;&gt;"",L246&gt;=K246),1,0))</x:f>
        <x:v>1</x:v>
      </x:c>
      <x:c r="T246" s="1" t="n">
        <x:f>IF(AND(E246&lt;&gt;"",D246&lt;&gt;"",N246&lt;=K246),1,0)</x:f>
        <x:v>1</x:v>
      </x:c>
      <x:c r="U246" s="1" t="n">
        <x:f>S246-T246</x:f>
        <x:v>0</x:v>
      </x:c>
      <x:c r="V246" s="1" t="n">
        <x:f>IF(I246="",0,1)</x:f>
        <x:v>1</x:v>
      </x:c>
      <x:c r="W246" s="1" t="n">
        <x:f>IF(I246&gt;=4,1,0)</x:f>
        <x:v>1</x:v>
      </x:c>
      <x:c r="X246" s="1" t="n">
        <x:f>1-O246</x:f>
        <x:v>1</x:v>
      </x:c>
      <x:c r="Y246" s="1" t="n">
        <x:f>IF(AND(O246=1,L246&gt;168),1,0)</x:f>
        <x:v>0</x:v>
      </x:c>
    </x:row>
    <x:row r="247">
      <x:c r="A247" s="1" t="str">
        <x:v>T00242</x:v>
      </x:c>
      <x:c r="B247" s="9" t="n">
        <x:v>45715.74930555555</x:v>
      </x:c>
      <x:c r="C247" s="9" t="n">
        <x:v>45715.99138888889</x:v>
      </x:c>
      <x:c r="D247" s="9"/>
      <x:c r="E247" s="1" t="str">
        <x:v>Normal</x:v>
      </x:c>
      <x:c r="F247" s="1" t="str">
        <x:v>Email</x:v>
      </x:c>
      <x:c r="G247" s="1" t="str">
        <x:v>Account access</x:v>
      </x:c>
      <x:c r="H247" s="1" t="n">
        <x:v>0</x:v>
      </x:c>
      <x:c r="I247" s="1"/>
      <x:c r="J247" s="1" t="n">
        <x:f>IF(E247="","",VLOOKUP(E247,'Guide'!$A$7:$C$10,2,FALSE))</x:f>
        <x:v>12</x:v>
      </x:c>
      <x:c r="K247" s="1" t="n">
        <x:f>IF(E247="","",VLOOKUP(E247,'Guide'!$A$7:$C$10,3,FALSE))</x:f>
        <x:v>72</x:v>
      </x:c>
      <x:c r="L247" s="10" t="n">
        <x:f>('Guide'!$B$4-B247)*24</x:f>
        <x:v>2958.016666666721</x:v>
      </x:c>
      <x:c r="M247" s="10" t="n">
        <x:f>IF(C247="","",ROUND((C247-B247)*24,6))</x:f>
        <x:v>5.81</x:v>
      </x:c>
      <x:c r="N247" s="10" t="str">
        <x:f>IF(D247="","",ROUND((D247-B247)*24,6))</x:f>
      </x:c>
      <x:c r="O247" s="1" t="n">
        <x:f>IF(D247="",1,0)</x:f>
        <x:v>1</x:v>
      </x:c>
      <x:c r="P247" s="1" t="n">
        <x:f>IF(E247="",0,IF(OR(C247&lt;&gt;"",L247&gt;=J247),1,0))</x:f>
        <x:v>1</x:v>
      </x:c>
      <x:c r="Q247" s="1" t="n">
        <x:f>IF(AND(E247&lt;&gt;"",C247&lt;&gt;"",M247&lt;=J247),1,0)</x:f>
        <x:v>1</x:v>
      </x:c>
      <x:c r="R247" s="1" t="n">
        <x:f>P247-Q247</x:f>
        <x:v>0</x:v>
      </x:c>
      <x:c r="S247" s="1" t="n">
        <x:f>IF(E247="",0,IF(OR(D247&lt;&gt;"",L247&gt;=K247),1,0))</x:f>
        <x:v>1</x:v>
      </x:c>
      <x:c r="T247" s="1" t="n">
        <x:f>IF(AND(E247&lt;&gt;"",D247&lt;&gt;"",N247&lt;=K247),1,0)</x:f>
        <x:v>0</x:v>
      </x:c>
      <x:c r="U247" s="1" t="n">
        <x:f>S247-T247</x:f>
        <x:v>1</x:v>
      </x:c>
      <x:c r="V247" s="1" t="n">
        <x:f>IF(I247="",0,1)</x:f>
        <x:v>0</x:v>
      </x:c>
      <x:c r="W247" s="1" t="n">
        <x:f>IF(I247&gt;=4,1,0)</x:f>
        <x:v>0</x:v>
      </x:c>
      <x:c r="X247" s="1" t="n">
        <x:f>1-O247</x:f>
        <x:v>0</x:v>
      </x:c>
      <x:c r="Y247" s="1" t="n">
        <x:f>IF(AND(O247=1,L247&gt;168),1,0)</x:f>
        <x:v>1</x:v>
      </x:c>
    </x:row>
    <x:row r="248">
      <x:c r="A248" s="1" t="str">
        <x:v>T00243</x:v>
      </x:c>
      <x:c r="B248" s="9" t="n">
        <x:v>45790.98402777778</x:v>
      </x:c>
      <x:c r="C248" s="9" t="n">
        <x:v>45791.27444444445</x:v>
      </x:c>
      <x:c r="D248" s="9" t="n">
        <x:v>45792.265694444446</x:v>
      </x:c>
      <x:c r="E248" s="1" t="str">
        <x:v>Normal</x:v>
      </x:c>
      <x:c r="F248" s="1" t="str">
        <x:v>Email</x:v>
      </x:c>
      <x:c r="G248" s="1" t="str">
        <x:v>Account access</x:v>
      </x:c>
      <x:c r="H248" s="1" t="n">
        <x:v>0</x:v>
      </x:c>
      <x:c r="I248" s="1"/>
      <x:c r="J248" s="1" t="n">
        <x:f>IF(E248="","",VLOOKUP(E248,'Guide'!$A$7:$C$10,2,FALSE))</x:f>
        <x:v>12</x:v>
      </x:c>
      <x:c r="K248" s="1" t="n">
        <x:f>IF(E248="","",VLOOKUP(E248,'Guide'!$A$7:$C$10,3,FALSE))</x:f>
        <x:v>72</x:v>
      </x:c>
      <x:c r="L248" s="10" t="n">
        <x:f>('Guide'!$B$4-B248)*24</x:f>
        <x:v>1152.3833333333605</x:v>
      </x:c>
      <x:c r="M248" s="10" t="n">
        <x:f>IF(C248="","",ROUND((C248-B248)*24,6))</x:f>
        <x:v>6.97</x:v>
      </x:c>
      <x:c r="N248" s="10" t="n">
        <x:f>IF(D248="","",ROUND((D248-B248)*24,6))</x:f>
        <x:v>30.76</x:v>
      </x:c>
      <x:c r="O248" s="1" t="n">
        <x:f>IF(D248="",1,0)</x:f>
        <x:v>0</x:v>
      </x:c>
      <x:c r="P248" s="1" t="n">
        <x:f>IF(E248="",0,IF(OR(C248&lt;&gt;"",L248&gt;=J248),1,0))</x:f>
        <x:v>1</x:v>
      </x:c>
      <x:c r="Q248" s="1" t="n">
        <x:f>IF(AND(E248&lt;&gt;"",C248&lt;&gt;"",M248&lt;=J248),1,0)</x:f>
        <x:v>1</x:v>
      </x:c>
      <x:c r="R248" s="1" t="n">
        <x:f>P248-Q248</x:f>
        <x:v>0</x:v>
      </x:c>
      <x:c r="S248" s="1" t="n">
        <x:f>IF(E248="",0,IF(OR(D248&lt;&gt;"",L248&gt;=K248),1,0))</x:f>
        <x:v>1</x:v>
      </x:c>
      <x:c r="T248" s="1" t="n">
        <x:f>IF(AND(E248&lt;&gt;"",D248&lt;&gt;"",N248&lt;=K248),1,0)</x:f>
        <x:v>1</x:v>
      </x:c>
      <x:c r="U248" s="1" t="n">
        <x:f>S248-T248</x:f>
        <x:v>0</x:v>
      </x:c>
      <x:c r="V248" s="1" t="n">
        <x:f>IF(I248="",0,1)</x:f>
        <x:v>0</x:v>
      </x:c>
      <x:c r="W248" s="1" t="n">
        <x:f>IF(I248&gt;=4,1,0)</x:f>
        <x:v>0</x:v>
      </x:c>
      <x:c r="X248" s="1" t="n">
        <x:f>1-O248</x:f>
        <x:v>1</x:v>
      </x:c>
      <x:c r="Y248" s="1" t="n">
        <x:f>IF(AND(O248=1,L248&gt;168),1,0)</x:f>
        <x:v>0</x:v>
      </x:c>
    </x:row>
    <x:row r="249">
      <x:c r="A249" s="1" t="str">
        <x:v>T00244</x:v>
      </x:c>
      <x:c r="B249" s="9" t="n">
        <x:v>45811.888194444444</x:v>
      </x:c>
      <x:c r="C249" s="9" t="n">
        <x:v>45812.60277777778</x:v>
      </x:c>
      <x:c r="D249" s="9" t="n">
        <x:v>45812.67611111111</x:v>
      </x:c>
      <x:c r="E249" s="1" t="str">
        <x:v>Normal</x:v>
      </x:c>
      <x:c r="F249" s="1" t="str">
        <x:v>WhatsApp</x:v>
      </x:c>
      <x:c r="G249" s="1" t="str">
        <x:v>Product information</x:v>
      </x:c>
      <x:c r="H249" s="1" t="n">
        <x:v>0</x:v>
      </x:c>
      <x:c r="I249" s="1" t="n">
        <x:v>5</x:v>
      </x:c>
      <x:c r="J249" s="1" t="n">
        <x:f>IF(E249="","",VLOOKUP(E249,'Guide'!$A$7:$C$10,2,FALSE))</x:f>
        <x:v>12</x:v>
      </x:c>
      <x:c r="K249" s="1" t="n">
        <x:f>IF(E249="","",VLOOKUP(E249,'Guide'!$A$7:$C$10,3,FALSE))</x:f>
        <x:v>72</x:v>
      </x:c>
      <x:c r="L249" s="10" t="n">
        <x:f>('Guide'!$B$4-B249)*24</x:f>
        <x:v>650.6833333333489</x:v>
      </x:c>
      <x:c r="M249" s="10" t="n">
        <x:f>IF(C249="","",ROUND((C249-B249)*24,6))</x:f>
        <x:v>17.15</x:v>
      </x:c>
      <x:c r="N249" s="10" t="n">
        <x:f>IF(D249="","",ROUND((D249-B249)*24,6))</x:f>
        <x:v>18.91</x:v>
      </x:c>
      <x:c r="O249" s="1" t="n">
        <x:f>IF(D249="",1,0)</x:f>
        <x:v>0</x:v>
      </x:c>
      <x:c r="P249" s="1" t="n">
        <x:f>IF(E249="",0,IF(OR(C249&lt;&gt;"",L249&gt;=J249),1,0))</x:f>
        <x:v>1</x:v>
      </x:c>
      <x:c r="Q249" s="1" t="n">
        <x:f>IF(AND(E249&lt;&gt;"",C249&lt;&gt;"",M249&lt;=J249),1,0)</x:f>
        <x:v>0</x:v>
      </x:c>
      <x:c r="R249" s="1" t="n">
        <x:f>P249-Q249</x:f>
        <x:v>1</x:v>
      </x:c>
      <x:c r="S249" s="1" t="n">
        <x:f>IF(E249="",0,IF(OR(D249&lt;&gt;"",L249&gt;=K249),1,0))</x:f>
        <x:v>1</x:v>
      </x:c>
      <x:c r="T249" s="1" t="n">
        <x:f>IF(AND(E249&lt;&gt;"",D249&lt;&gt;"",N249&lt;=K249),1,0)</x:f>
        <x:v>1</x:v>
      </x:c>
      <x:c r="U249" s="1" t="n">
        <x:f>S249-T249</x:f>
        <x:v>0</x:v>
      </x:c>
      <x:c r="V249" s="1" t="n">
        <x:f>IF(I249="",0,1)</x:f>
        <x:v>1</x:v>
      </x:c>
      <x:c r="W249" s="1" t="n">
        <x:f>IF(I249&gt;=4,1,0)</x:f>
        <x:v>1</x:v>
      </x:c>
      <x:c r="X249" s="1" t="n">
        <x:f>1-O249</x:f>
        <x:v>1</x:v>
      </x:c>
      <x:c r="Y249" s="1" t="n">
        <x:f>IF(AND(O249=1,L249&gt;168),1,0)</x:f>
        <x:v>0</x:v>
      </x:c>
    </x:row>
    <x:row r="250">
      <x:c r="A250" s="1" t="str">
        <x:v>T00245</x:v>
      </x:c>
      <x:c r="B250" s="9" t="n">
        <x:v>45823.20416666667</x:v>
      </x:c>
      <x:c r="C250" s="9" t="n">
        <x:v>45823.25</x:v>
      </x:c>
      <x:c r="D250" s="9" t="n">
        <x:v>45826.78</x:v>
      </x:c>
      <x:c r="E250" s="1" t="str">
        <x:v>Normal</x:v>
      </x:c>
      <x:c r="F250" s="1" t="str">
        <x:v>WhatsApp</x:v>
      </x:c>
      <x:c r="G250" s="1" t="str">
        <x:v>Billing</x:v>
      </x:c>
      <x:c r="H250" s="1" t="n">
        <x:v>1</x:v>
      </x:c>
      <x:c r="I250" s="1"/>
      <x:c r="J250" s="1" t="n">
        <x:f>IF(E250="","",VLOOKUP(E250,'Guide'!$A$7:$C$10,2,FALSE))</x:f>
        <x:v>12</x:v>
      </x:c>
      <x:c r="K250" s="1" t="n">
        <x:f>IF(E250="","",VLOOKUP(E250,'Guide'!$A$7:$C$10,3,FALSE))</x:f>
        <x:v>72</x:v>
      </x:c>
      <x:c r="L250" s="10" t="n">
        <x:f>('Guide'!$B$4-B250)*24</x:f>
        <x:v>379.0999999999185</x:v>
      </x:c>
      <x:c r="M250" s="10" t="n">
        <x:f>IF(C250="","",ROUND((C250-B250)*24,6))</x:f>
        <x:v>1.1</x:v>
      </x:c>
      <x:c r="N250" s="10" t="n">
        <x:f>IF(D250="","",ROUND((D250-B250)*24,6))</x:f>
        <x:v>85.82</x:v>
      </x:c>
      <x:c r="O250" s="1" t="n">
        <x:f>IF(D250="",1,0)</x:f>
        <x:v>0</x:v>
      </x:c>
      <x:c r="P250" s="1" t="n">
        <x:f>IF(E250="",0,IF(OR(C250&lt;&gt;"",L250&gt;=J250),1,0))</x:f>
        <x:v>1</x:v>
      </x:c>
      <x:c r="Q250" s="1" t="n">
        <x:f>IF(AND(E250&lt;&gt;"",C250&lt;&gt;"",M250&lt;=J250),1,0)</x:f>
        <x:v>1</x:v>
      </x:c>
      <x:c r="R250" s="1" t="n">
        <x:f>P250-Q250</x:f>
        <x:v>0</x:v>
      </x:c>
      <x:c r="S250" s="1" t="n">
        <x:f>IF(E250="",0,IF(OR(D250&lt;&gt;"",L250&gt;=K250),1,0))</x:f>
        <x:v>1</x:v>
      </x:c>
      <x:c r="T250" s="1" t="n">
        <x:f>IF(AND(E250&lt;&gt;"",D250&lt;&gt;"",N250&lt;=K250),1,0)</x:f>
        <x:v>0</x:v>
      </x:c>
      <x:c r="U250" s="1" t="n">
        <x:f>S250-T250</x:f>
        <x:v>1</x:v>
      </x:c>
      <x:c r="V250" s="1" t="n">
        <x:f>IF(I250="",0,1)</x:f>
        <x:v>0</x:v>
      </x:c>
      <x:c r="W250" s="1" t="n">
        <x:f>IF(I250&gt;=4,1,0)</x:f>
        <x:v>0</x:v>
      </x:c>
      <x:c r="X250" s="1" t="n">
        <x:f>1-O250</x:f>
        <x:v>1</x:v>
      </x:c>
      <x:c r="Y250" s="1" t="n">
        <x:f>IF(AND(O250=1,L250&gt;168),1,0)</x:f>
        <x:v>0</x:v>
      </x:c>
    </x:row>
    <x:row r="251">
      <x:c r="A251" s="1" t="str">
        <x:v>T00246</x:v>
      </x:c>
      <x:c r="B251" s="9" t="n">
        <x:v>45711.59722222222</x:v>
      </x:c>
      <x:c r="C251" s="9" t="n">
        <x:v>45711.86347222222</x:v>
      </x:c>
      <x:c r="D251" s="9" t="n">
        <x:v>45713.228472222225</x:v>
      </x:c>
      <x:c r="E251" s="1" t="str">
        <x:v>Normal</x:v>
      </x:c>
      <x:c r="F251" s="1" t="str">
        <x:v>WhatsApp</x:v>
      </x:c>
      <x:c r="G251" s="1" t="str">
        <x:v>Refund</x:v>
      </x:c>
      <x:c r="H251" s="1" t="n">
        <x:v>0</x:v>
      </x:c>
      <x:c r="I251" s="1"/>
      <x:c r="J251" s="1" t="n">
        <x:f>IF(E251="","",VLOOKUP(E251,'Guide'!$A$7:$C$10,2,FALSE))</x:f>
        <x:v>12</x:v>
      </x:c>
      <x:c r="K251" s="1" t="n">
        <x:f>IF(E251="","",VLOOKUP(E251,'Guide'!$A$7:$C$10,3,FALSE))</x:f>
        <x:v>72</x:v>
      </x:c>
      <x:c r="L251" s="10" t="n">
        <x:f>('Guide'!$B$4-B251)*24</x:f>
        <x:v>3057.6666666667443</x:v>
      </x:c>
      <x:c r="M251" s="10" t="n">
        <x:f>IF(C251="","",ROUND((C251-B251)*24,6))</x:f>
        <x:v>6.39</x:v>
      </x:c>
      <x:c r="N251" s="10" t="n">
        <x:f>IF(D251="","",ROUND((D251-B251)*24,6))</x:f>
        <x:v>39.15</x:v>
      </x:c>
      <x:c r="O251" s="1" t="n">
        <x:f>IF(D251="",1,0)</x:f>
        <x:v>0</x:v>
      </x:c>
      <x:c r="P251" s="1" t="n">
        <x:f>IF(E251="",0,IF(OR(C251&lt;&gt;"",L251&gt;=J251),1,0))</x:f>
        <x:v>1</x:v>
      </x:c>
      <x:c r="Q251" s="1" t="n">
        <x:f>IF(AND(E251&lt;&gt;"",C251&lt;&gt;"",M251&lt;=J251),1,0)</x:f>
        <x:v>1</x:v>
      </x:c>
      <x:c r="R251" s="1" t="n">
        <x:f>P251-Q251</x:f>
        <x:v>0</x:v>
      </x:c>
      <x:c r="S251" s="1" t="n">
        <x:f>IF(E251="",0,IF(OR(D251&lt;&gt;"",L251&gt;=K251),1,0))</x:f>
        <x:v>1</x:v>
      </x:c>
      <x:c r="T251" s="1" t="n">
        <x:f>IF(AND(E251&lt;&gt;"",D251&lt;&gt;"",N251&lt;=K251),1,0)</x:f>
        <x:v>1</x:v>
      </x:c>
      <x:c r="U251" s="1" t="n">
        <x:f>S251-T251</x:f>
        <x:v>0</x:v>
      </x:c>
      <x:c r="V251" s="1" t="n">
        <x:f>IF(I251="",0,1)</x:f>
        <x:v>0</x:v>
      </x:c>
      <x:c r="W251" s="1" t="n">
        <x:f>IF(I251&gt;=4,1,0)</x:f>
        <x:v>0</x:v>
      </x:c>
      <x:c r="X251" s="1" t="n">
        <x:f>1-O251</x:f>
        <x:v>1</x:v>
      </x:c>
      <x:c r="Y251" s="1" t="n">
        <x:f>IF(AND(O251=1,L251&gt;168),1,0)</x:f>
        <x:v>0</x:v>
      </x:c>
    </x:row>
    <x:row r="252">
      <x:c r="A252" s="1" t="str">
        <x:v>T00247</x:v>
      </x:c>
      <x:c r="B252" s="9" t="n">
        <x:v>45833.29583333333</x:v>
      </x:c>
      <x:c r="C252" s="9" t="n">
        <x:v>45833.34166666667</x:v>
      </x:c>
      <x:c r="D252" s="9" t="n">
        <x:v>45833.68041666667</x:v>
      </x:c>
      <x:c r="E252" s="1" t="str">
        <x:v>Urgent</x:v>
      </x:c>
      <x:c r="F252" s="1" t="str">
        <x:v>WhatsApp</x:v>
      </x:c>
      <x:c r="G252" s="1" t="str">
        <x:v>Product information</x:v>
      </x:c>
      <x:c r="H252" s="1" t="n">
        <x:v>0</x:v>
      </x:c>
      <x:c r="I252" s="1" t="n">
        <x:v>3</x:v>
      </x:c>
      <x:c r="J252" s="1" t="n">
        <x:f>IF(E252="","",VLOOKUP(E252,'Guide'!$A$7:$C$10,2,FALSE))</x:f>
        <x:v>1</x:v>
      </x:c>
      <x:c r="K252" s="1" t="n">
        <x:f>IF(E252="","",VLOOKUP(E252,'Guide'!$A$7:$C$10,3,FALSE))</x:f>
        <x:v>8</x:v>
      </x:c>
      <x:c r="L252" s="10" t="n">
        <x:f>('Guide'!$B$4-B252)*24</x:f>
        <x:v>136.9000000000815</x:v>
      </x:c>
      <x:c r="M252" s="10" t="n">
        <x:f>IF(C252="","",ROUND((C252-B252)*24,6))</x:f>
        <x:v>1.1</x:v>
      </x:c>
      <x:c r="N252" s="10" t="n">
        <x:f>IF(D252="","",ROUND((D252-B252)*24,6))</x:f>
        <x:v>9.23</x:v>
      </x:c>
      <x:c r="O252" s="1" t="n">
        <x:f>IF(D252="",1,0)</x:f>
        <x:v>0</x:v>
      </x:c>
      <x:c r="P252" s="1" t="n">
        <x:f>IF(E252="",0,IF(OR(C252&lt;&gt;"",L252&gt;=J252),1,0))</x:f>
        <x:v>1</x:v>
      </x:c>
      <x:c r="Q252" s="1" t="n">
        <x:f>IF(AND(E252&lt;&gt;"",C252&lt;&gt;"",M252&lt;=J252),1,0)</x:f>
        <x:v>0</x:v>
      </x:c>
      <x:c r="R252" s="1" t="n">
        <x:f>P252-Q252</x:f>
        <x:v>1</x:v>
      </x:c>
      <x:c r="S252" s="1" t="n">
        <x:f>IF(E252="",0,IF(OR(D252&lt;&gt;"",L252&gt;=K252),1,0))</x:f>
        <x:v>1</x:v>
      </x:c>
      <x:c r="T252" s="1" t="n">
        <x:f>IF(AND(E252&lt;&gt;"",D252&lt;&gt;"",N252&lt;=K252),1,0)</x:f>
        <x:v>0</x:v>
      </x:c>
      <x:c r="U252" s="1" t="n">
        <x:f>S252-T252</x:f>
        <x:v>1</x:v>
      </x:c>
      <x:c r="V252" s="1" t="n">
        <x:f>IF(I252="",0,1)</x:f>
        <x:v>1</x:v>
      </x:c>
      <x:c r="W252" s="1" t="n">
        <x:f>IF(I252&gt;=4,1,0)</x:f>
        <x:v>0</x:v>
      </x:c>
      <x:c r="X252" s="1" t="n">
        <x:f>1-O252</x:f>
        <x:v>1</x:v>
      </x:c>
      <x:c r="Y252" s="1" t="n">
        <x:f>IF(AND(O252=1,L252&gt;168),1,0)</x:f>
        <x:v>0</x:v>
      </x:c>
    </x:row>
    <x:row r="253">
      <x:c r="A253" s="1" t="str">
        <x:v>T00248</x:v>
      </x:c>
      <x:c r="B253" s="9" t="n">
        <x:v>45810.04305555556</x:v>
      </x:c>
      <x:c r="C253" s="9" t="n">
        <x:v>45810.164722222224</x:v>
      </x:c>
      <x:c r="D253" s="9" t="n">
        <x:v>45816.06222222222</x:v>
      </x:c>
      <x:c r="E253" s="1" t="str">
        <x:v>Normal</x:v>
      </x:c>
      <x:c r="F253" s="1" t="str">
        <x:v>Web chat</x:v>
      </x:c>
      <x:c r="G253" s="1" t="str">
        <x:v>Product information</x:v>
      </x:c>
      <x:c r="H253" s="1" t="n">
        <x:v>0</x:v>
      </x:c>
      <x:c r="I253" s="1"/>
      <x:c r="J253" s="1" t="n">
        <x:f>IF(E253="","",VLOOKUP(E253,'Guide'!$A$7:$C$10,2,FALSE))</x:f>
        <x:v>12</x:v>
      </x:c>
      <x:c r="K253" s="1" t="n">
        <x:f>IF(E253="","",VLOOKUP(E253,'Guide'!$A$7:$C$10,3,FALSE))</x:f>
        <x:v>72</x:v>
      </x:c>
      <x:c r="L253" s="10" t="n">
        <x:f>('Guide'!$B$4-B253)*24</x:f>
        <x:v>694.9666666666162</x:v>
      </x:c>
      <x:c r="M253" s="10" t="n">
        <x:f>IF(C253="","",ROUND((C253-B253)*24,6))</x:f>
        <x:v>2.92</x:v>
      </x:c>
      <x:c r="N253" s="10" t="n">
        <x:f>IF(D253="","",ROUND((D253-B253)*24,6))</x:f>
        <x:v>144.46</x:v>
      </x:c>
      <x:c r="O253" s="1" t="n">
        <x:f>IF(D253="",1,0)</x:f>
        <x:v>0</x:v>
      </x:c>
      <x:c r="P253" s="1" t="n">
        <x:f>IF(E253="",0,IF(OR(C253&lt;&gt;"",L253&gt;=J253),1,0))</x:f>
        <x:v>1</x:v>
      </x:c>
      <x:c r="Q253" s="1" t="n">
        <x:f>IF(AND(E253&lt;&gt;"",C253&lt;&gt;"",M253&lt;=J253),1,0)</x:f>
        <x:v>1</x:v>
      </x:c>
      <x:c r="R253" s="1" t="n">
        <x:f>P253-Q253</x:f>
        <x:v>0</x:v>
      </x:c>
      <x:c r="S253" s="1" t="n">
        <x:f>IF(E253="",0,IF(OR(D253&lt;&gt;"",L253&gt;=K253),1,0))</x:f>
        <x:v>1</x:v>
      </x:c>
      <x:c r="T253" s="1" t="n">
        <x:f>IF(AND(E253&lt;&gt;"",D253&lt;&gt;"",N253&lt;=K253),1,0)</x:f>
        <x:v>0</x:v>
      </x:c>
      <x:c r="U253" s="1" t="n">
        <x:f>S253-T253</x:f>
        <x:v>1</x:v>
      </x:c>
      <x:c r="V253" s="1" t="n">
        <x:f>IF(I253="",0,1)</x:f>
        <x:v>0</x:v>
      </x:c>
      <x:c r="W253" s="1" t="n">
        <x:f>IF(I253&gt;=4,1,0)</x:f>
        <x:v>0</x:v>
      </x:c>
      <x:c r="X253" s="1" t="n">
        <x:f>1-O253</x:f>
        <x:v>1</x:v>
      </x:c>
      <x:c r="Y253" s="1" t="n">
        <x:f>IF(AND(O253=1,L253&gt;168),1,0)</x:f>
        <x:v>0</x:v>
      </x:c>
    </x:row>
    <x:row r="254">
      <x:c r="A254" s="1" t="str">
        <x:v>T00249</x:v>
      </x:c>
      <x:c r="B254" s="9" t="n">
        <x:v>45771.467361111114</x:v>
      </x:c>
      <x:c r="C254" s="9" t="n">
        <x:v>45772.75902777778</x:v>
      </x:c>
      <x:c r="D254" s="9" t="n">
        <x:v>45781.73986111111</x:v>
      </x:c>
      <x:c r="E254" s="1" t="str">
        <x:v>Low</x:v>
      </x:c>
      <x:c r="F254" s="1" t="str">
        <x:v>WhatsApp</x:v>
      </x:c>
      <x:c r="G254" s="1" t="str">
        <x:v>Delivery</x:v>
      </x:c>
      <x:c r="H254" s="1" t="n">
        <x:v>0</x:v>
      </x:c>
      <x:c r="I254" s="1" t="n">
        <x:v>3</x:v>
      </x:c>
      <x:c r="J254" s="1" t="n">
        <x:f>IF(E254="","",VLOOKUP(E254,'Guide'!$A$7:$C$10,2,FALSE))</x:f>
        <x:v>24</x:v>
      </x:c>
      <x:c r="K254" s="1" t="n">
        <x:f>IF(E254="","",VLOOKUP(E254,'Guide'!$A$7:$C$10,3,FALSE))</x:f>
        <x:v>120</x:v>
      </x:c>
      <x:c r="L254" s="10" t="n">
        <x:f>('Guide'!$B$4-B254)*24</x:f>
        <x:v>1620.7833333332674</x:v>
      </x:c>
      <x:c r="M254" s="10" t="n">
        <x:f>IF(C254="","",ROUND((C254-B254)*24,6))</x:f>
        <x:v>31</x:v>
      </x:c>
      <x:c r="N254" s="10" t="n">
        <x:f>IF(D254="","",ROUND((D254-B254)*24,6))</x:f>
        <x:v>246.54</x:v>
      </x:c>
      <x:c r="O254" s="1" t="n">
        <x:f>IF(D254="",1,0)</x:f>
        <x:v>0</x:v>
      </x:c>
      <x:c r="P254" s="1" t="n">
        <x:f>IF(E254="",0,IF(OR(C254&lt;&gt;"",L254&gt;=J254),1,0))</x:f>
        <x:v>1</x:v>
      </x:c>
      <x:c r="Q254" s="1" t="n">
        <x:f>IF(AND(E254&lt;&gt;"",C254&lt;&gt;"",M254&lt;=J254),1,0)</x:f>
        <x:v>0</x:v>
      </x:c>
      <x:c r="R254" s="1" t="n">
        <x:f>P254-Q254</x:f>
        <x:v>1</x:v>
      </x:c>
      <x:c r="S254" s="1" t="n">
        <x:f>IF(E254="",0,IF(OR(D254&lt;&gt;"",L254&gt;=K254),1,0))</x:f>
        <x:v>1</x:v>
      </x:c>
      <x:c r="T254" s="1" t="n">
        <x:f>IF(AND(E254&lt;&gt;"",D254&lt;&gt;"",N254&lt;=K254),1,0)</x:f>
        <x:v>0</x:v>
      </x:c>
      <x:c r="U254" s="1" t="n">
        <x:f>S254-T254</x:f>
        <x:v>1</x:v>
      </x:c>
      <x:c r="V254" s="1" t="n">
        <x:f>IF(I254="",0,1)</x:f>
        <x:v>1</x:v>
      </x:c>
      <x:c r="W254" s="1" t="n">
        <x:f>IF(I254&gt;=4,1,0)</x:f>
        <x:v>0</x:v>
      </x:c>
      <x:c r="X254" s="1" t="n">
        <x:f>1-O254</x:f>
        <x:v>1</x:v>
      </x:c>
      <x:c r="Y254" s="1" t="n">
        <x:f>IF(AND(O254=1,L254&gt;168),1,0)</x:f>
        <x:v>0</x:v>
      </x:c>
    </x:row>
    <x:row r="255">
      <x:c r="A255" s="1" t="str">
        <x:v>T00250</x:v>
      </x:c>
      <x:c r="B255" s="9" t="n">
        <x:v>45674.23541666667</x:v>
      </x:c>
      <x:c r="C255" s="9" t="n">
        <x:v>45674.2875</x:v>
      </x:c>
      <x:c r="D255" s="9" t="n">
        <x:v>45674.36208333333</x:v>
      </x:c>
      <x:c r="E255" s="1" t="str">
        <x:v>Urgent</x:v>
      </x:c>
      <x:c r="F255" s="1" t="str">
        <x:v>Email</x:v>
      </x:c>
      <x:c r="G255" s="1" t="str">
        <x:v>Billing</x:v>
      </x:c>
      <x:c r="H255" s="1" t="n">
        <x:v>0</x:v>
      </x:c>
      <x:c r="I255" s="1" t="n">
        <x:v>5</x:v>
      </x:c>
      <x:c r="J255" s="1" t="n">
        <x:f>IF(E255="","",VLOOKUP(E255,'Guide'!$A$7:$C$10,2,FALSE))</x:f>
        <x:v>1</x:v>
      </x:c>
      <x:c r="K255" s="1" t="n">
        <x:f>IF(E255="","",VLOOKUP(E255,'Guide'!$A$7:$C$10,3,FALSE))</x:f>
        <x:v>8</x:v>
      </x:c>
      <x:c r="L255" s="10" t="n">
        <x:f>('Guide'!$B$4-B255)*24</x:f>
        <x:v>3954.3499999999185</x:v>
      </x:c>
      <x:c r="M255" s="10" t="n">
        <x:f>IF(C255="","",ROUND((C255-B255)*24,6))</x:f>
        <x:v>1.25</x:v>
      </x:c>
      <x:c r="N255" s="10" t="n">
        <x:f>IF(D255="","",ROUND((D255-B255)*24,6))</x:f>
        <x:v>3.04</x:v>
      </x:c>
      <x:c r="O255" s="1" t="n">
        <x:f>IF(D255="",1,0)</x:f>
        <x:v>0</x:v>
      </x:c>
      <x:c r="P255" s="1" t="n">
        <x:f>IF(E255="",0,IF(OR(C255&lt;&gt;"",L255&gt;=J255),1,0))</x:f>
        <x:v>1</x:v>
      </x:c>
      <x:c r="Q255" s="1" t="n">
        <x:f>IF(AND(E255&lt;&gt;"",C255&lt;&gt;"",M255&lt;=J255),1,0)</x:f>
        <x:v>0</x:v>
      </x:c>
      <x:c r="R255" s="1" t="n">
        <x:f>P255-Q255</x:f>
        <x:v>1</x:v>
      </x:c>
      <x:c r="S255" s="1" t="n">
        <x:f>IF(E255="",0,IF(OR(D255&lt;&gt;"",L255&gt;=K255),1,0))</x:f>
        <x:v>1</x:v>
      </x:c>
      <x:c r="T255" s="1" t="n">
        <x:f>IF(AND(E255&lt;&gt;"",D255&lt;&gt;"",N255&lt;=K255),1,0)</x:f>
        <x:v>1</x:v>
      </x:c>
      <x:c r="U255" s="1" t="n">
        <x:f>S255-T255</x:f>
        <x:v>0</x:v>
      </x:c>
      <x:c r="V255" s="1" t="n">
        <x:f>IF(I255="",0,1)</x:f>
        <x:v>1</x:v>
      </x:c>
      <x:c r="W255" s="1" t="n">
        <x:f>IF(I255&gt;=4,1,0)</x:f>
        <x:v>1</x:v>
      </x:c>
      <x:c r="X255" s="1" t="n">
        <x:f>1-O255</x:f>
        <x:v>1</x:v>
      </x:c>
      <x:c r="Y255" s="1" t="n">
        <x:f>IF(AND(O255=1,L255&gt;168),1,0)</x:f>
        <x:v>0</x:v>
      </x:c>
    </x:row>
    <x:row r="256">
      <x:c r="A256" s="1" t="str">
        <x:v>T00251</x:v>
      </x:c>
      <x:c r="B256" s="9" t="n">
        <x:v>45679.69652777778</x:v>
      </x:c>
      <x:c r="C256" s="9" t="n">
        <x:v>45680.045694444445</x:v>
      </x:c>
      <x:c r="D256" s="9" t="n">
        <x:v>45683.24444444444</x:v>
      </x:c>
      <x:c r="E256" s="1" t="str">
        <x:v>Normal</x:v>
      </x:c>
      <x:c r="F256" s="1" t="str">
        <x:v>WhatsApp</x:v>
      </x:c>
      <x:c r="G256" s="1" t="str">
        <x:v>Refund</x:v>
      </x:c>
      <x:c r="H256" s="1" t="n">
        <x:v>1</x:v>
      </x:c>
      <x:c r="I256" s="1"/>
      <x:c r="J256" s="1" t="n">
        <x:f>IF(E256="","",VLOOKUP(E256,'Guide'!$A$7:$C$10,2,FALSE))</x:f>
        <x:v>12</x:v>
      </x:c>
      <x:c r="K256" s="1" t="n">
        <x:f>IF(E256="","",VLOOKUP(E256,'Guide'!$A$7:$C$10,3,FALSE))</x:f>
        <x:v>72</x:v>
      </x:c>
      <x:c r="L256" s="10" t="n">
        <x:f>('Guide'!$B$4-B256)*24</x:f>
        <x:v>3823.2833333333256</x:v>
      </x:c>
      <x:c r="M256" s="10" t="n">
        <x:f>IF(C256="","",ROUND((C256-B256)*24,6))</x:f>
        <x:v>8.38</x:v>
      </x:c>
      <x:c r="N256" s="10" t="n">
        <x:f>IF(D256="","",ROUND((D256-B256)*24,6))</x:f>
        <x:v>85.15</x:v>
      </x:c>
      <x:c r="O256" s="1" t="n">
        <x:f>IF(D256="",1,0)</x:f>
        <x:v>0</x:v>
      </x:c>
      <x:c r="P256" s="1" t="n">
        <x:f>IF(E256="",0,IF(OR(C256&lt;&gt;"",L256&gt;=J256),1,0))</x:f>
        <x:v>1</x:v>
      </x:c>
      <x:c r="Q256" s="1" t="n">
        <x:f>IF(AND(E256&lt;&gt;"",C256&lt;&gt;"",M256&lt;=J256),1,0)</x:f>
        <x:v>1</x:v>
      </x:c>
      <x:c r="R256" s="1" t="n">
        <x:f>P256-Q256</x:f>
        <x:v>0</x:v>
      </x:c>
      <x:c r="S256" s="1" t="n">
        <x:f>IF(E256="",0,IF(OR(D256&lt;&gt;"",L256&gt;=K256),1,0))</x:f>
        <x:v>1</x:v>
      </x:c>
      <x:c r="T256" s="1" t="n">
        <x:f>IF(AND(E256&lt;&gt;"",D256&lt;&gt;"",N256&lt;=K256),1,0)</x:f>
        <x:v>0</x:v>
      </x:c>
      <x:c r="U256" s="1" t="n">
        <x:f>S256-T256</x:f>
        <x:v>1</x:v>
      </x:c>
      <x:c r="V256" s="1" t="n">
        <x:f>IF(I256="",0,1)</x:f>
        <x:v>0</x:v>
      </x:c>
      <x:c r="W256" s="1" t="n">
        <x:f>IF(I256&gt;=4,1,0)</x:f>
        <x:v>0</x:v>
      </x:c>
      <x:c r="X256" s="1" t="n">
        <x:f>1-O256</x:f>
        <x:v>1</x:v>
      </x:c>
      <x:c r="Y256" s="1" t="n">
        <x:f>IF(AND(O256=1,L256&gt;168),1,0)</x:f>
        <x:v>0</x:v>
      </x:c>
    </x:row>
    <x:row r="257">
      <x:c r="A257" s="1" t="str">
        <x:v>T00252</x:v>
      </x:c>
      <x:c r="B257" s="9" t="n">
        <x:v>45711.5375</x:v>
      </x:c>
      <x:c r="C257" s="9" t="n">
        <x:v>45711.940416666665</x:v>
      </x:c>
      <x:c r="D257" s="9" t="n">
        <x:v>45713.5225</x:v>
      </x:c>
      <x:c r="E257" s="1" t="str">
        <x:v>Normal</x:v>
      </x:c>
      <x:c r="F257" s="1" t="str">
        <x:v>Email</x:v>
      </x:c>
      <x:c r="G257" s="1" t="str">
        <x:v>Billing</x:v>
      </x:c>
      <x:c r="H257" s="1" t="n">
        <x:v>0</x:v>
      </x:c>
      <x:c r="I257" s="1"/>
      <x:c r="J257" s="1" t="n">
        <x:f>IF(E257="","",VLOOKUP(E257,'Guide'!$A$7:$C$10,2,FALSE))</x:f>
        <x:v>12</x:v>
      </x:c>
      <x:c r="K257" s="1" t="n">
        <x:f>IF(E257="","",VLOOKUP(E257,'Guide'!$A$7:$C$10,3,FALSE))</x:f>
        <x:v>72</x:v>
      </x:c>
      <x:c r="L257" s="10" t="n">
        <x:f>('Guide'!$B$4-B257)*24</x:f>
        <x:v>3059.100000000035</x:v>
      </x:c>
      <x:c r="M257" s="10" t="n">
        <x:f>IF(C257="","",ROUND((C257-B257)*24,6))</x:f>
        <x:v>9.67</x:v>
      </x:c>
      <x:c r="N257" s="10" t="n">
        <x:f>IF(D257="","",ROUND((D257-B257)*24,6))</x:f>
        <x:v>47.64</x:v>
      </x:c>
      <x:c r="O257" s="1" t="n">
        <x:f>IF(D257="",1,0)</x:f>
        <x:v>0</x:v>
      </x:c>
      <x:c r="P257" s="1" t="n">
        <x:f>IF(E257="",0,IF(OR(C257&lt;&gt;"",L257&gt;=J257),1,0))</x:f>
        <x:v>1</x:v>
      </x:c>
      <x:c r="Q257" s="1" t="n">
        <x:f>IF(AND(E257&lt;&gt;"",C257&lt;&gt;"",M257&lt;=J257),1,0)</x:f>
        <x:v>1</x:v>
      </x:c>
      <x:c r="R257" s="1" t="n">
        <x:f>P257-Q257</x:f>
        <x:v>0</x:v>
      </x:c>
      <x:c r="S257" s="1" t="n">
        <x:f>IF(E257="",0,IF(OR(D257&lt;&gt;"",L257&gt;=K257),1,0))</x:f>
        <x:v>1</x:v>
      </x:c>
      <x:c r="T257" s="1" t="n">
        <x:f>IF(AND(E257&lt;&gt;"",D257&lt;&gt;"",N257&lt;=K257),1,0)</x:f>
        <x:v>1</x:v>
      </x:c>
      <x:c r="U257" s="1" t="n">
        <x:f>S257-T257</x:f>
        <x:v>0</x:v>
      </x:c>
      <x:c r="V257" s="1" t="n">
        <x:f>IF(I257="",0,1)</x:f>
        <x:v>0</x:v>
      </x:c>
      <x:c r="W257" s="1" t="n">
        <x:f>IF(I257&gt;=4,1,0)</x:f>
        <x:v>0</x:v>
      </x:c>
      <x:c r="X257" s="1" t="n">
        <x:f>1-O257</x:f>
        <x:v>1</x:v>
      </x:c>
      <x:c r="Y257" s="1" t="n">
        <x:f>IF(AND(O257=1,L257&gt;168),1,0)</x:f>
        <x:v>0</x:v>
      </x:c>
    </x:row>
    <x:row r="258">
      <x:c r="A258" s="1" t="str">
        <x:v>T00253</x:v>
      </x:c>
      <x:c r="B258" s="9" t="n">
        <x:v>45813.069444444445</x:v>
      </x:c>
      <x:c r="C258" s="9" t="n">
        <x:v>45813.146944444445</x:v>
      </x:c>
      <x:c r="D258" s="9" t="n">
        <x:v>45813.27694444444</x:v>
      </x:c>
      <x:c r="E258" s="1" t="str">
        <x:v>Urgent</x:v>
      </x:c>
      <x:c r="F258" s="1" t="str">
        <x:v>WhatsApp</x:v>
      </x:c>
      <x:c r="G258" s="1" t="str">
        <x:v>Billing</x:v>
      </x:c>
      <x:c r="H258" s="1" t="n">
        <x:v>1</x:v>
      </x:c>
      <x:c r="I258" s="1"/>
      <x:c r="J258" s="1" t="n">
        <x:f>IF(E258="","",VLOOKUP(E258,'Guide'!$A$7:$C$10,2,FALSE))</x:f>
        <x:v>1</x:v>
      </x:c>
      <x:c r="K258" s="1" t="n">
        <x:f>IF(E258="","",VLOOKUP(E258,'Guide'!$A$7:$C$10,3,FALSE))</x:f>
        <x:v>8</x:v>
      </x:c>
      <x:c r="L258" s="10" t="n">
        <x:f>('Guide'!$B$4-B258)*24</x:f>
        <x:v>622.3333333333139</x:v>
      </x:c>
      <x:c r="M258" s="10" t="n">
        <x:f>IF(C258="","",ROUND((C258-B258)*24,6))</x:f>
        <x:v>1.86</x:v>
      </x:c>
      <x:c r="N258" s="10" t="n">
        <x:f>IF(D258="","",ROUND((D258-B258)*24,6))</x:f>
        <x:v>4.98</x:v>
      </x:c>
      <x:c r="O258" s="1" t="n">
        <x:f>IF(D258="",1,0)</x:f>
        <x:v>0</x:v>
      </x:c>
      <x:c r="P258" s="1" t="n">
        <x:f>IF(E258="",0,IF(OR(C258&lt;&gt;"",L258&gt;=J258),1,0))</x:f>
        <x:v>1</x:v>
      </x:c>
      <x:c r="Q258" s="1" t="n">
        <x:f>IF(AND(E258&lt;&gt;"",C258&lt;&gt;"",M258&lt;=J258),1,0)</x:f>
        <x:v>0</x:v>
      </x:c>
      <x:c r="R258" s="1" t="n">
        <x:f>P258-Q258</x:f>
        <x:v>1</x:v>
      </x:c>
      <x:c r="S258" s="1" t="n">
        <x:f>IF(E258="",0,IF(OR(D258&lt;&gt;"",L258&gt;=K258),1,0))</x:f>
        <x:v>1</x:v>
      </x:c>
      <x:c r="T258" s="1" t="n">
        <x:f>IF(AND(E258&lt;&gt;"",D258&lt;&gt;"",N258&lt;=K258),1,0)</x:f>
        <x:v>1</x:v>
      </x:c>
      <x:c r="U258" s="1" t="n">
        <x:f>S258-T258</x:f>
        <x:v>0</x:v>
      </x:c>
      <x:c r="V258" s="1" t="n">
        <x:f>IF(I258="",0,1)</x:f>
        <x:v>0</x:v>
      </x:c>
      <x:c r="W258" s="1" t="n">
        <x:f>IF(I258&gt;=4,1,0)</x:f>
        <x:v>0</x:v>
      </x:c>
      <x:c r="X258" s="1" t="n">
        <x:f>1-O258</x:f>
        <x:v>1</x:v>
      </x:c>
      <x:c r="Y258" s="1" t="n">
        <x:f>IF(AND(O258=1,L258&gt;168),1,0)</x:f>
        <x:v>0</x:v>
      </x:c>
    </x:row>
    <x:row r="259">
      <x:c r="A259" s="1" t="str">
        <x:v>T00254</x:v>
      </x:c>
      <x:c r="B259" s="9" t="n">
        <x:v>45669.26736111111</x:v>
      </x:c>
      <x:c r="C259" s="9" t="n">
        <x:v>45669.61736111111</x:v>
      </x:c>
      <x:c r="D259" s="9" t="n">
        <x:v>45670.00819444445</x:v>
      </x:c>
      <x:c r="E259" s="1" t="str">
        <x:v>Normal</x:v>
      </x:c>
      <x:c r="F259" s="1" t="str">
        <x:v>Email</x:v>
      </x:c>
      <x:c r="G259" s="1" t="str">
        <x:v>Billing</x:v>
      </x:c>
      <x:c r="H259" s="1" t="n">
        <x:v>0</x:v>
      </x:c>
      <x:c r="I259" s="1" t="n">
        <x:v>5</x:v>
      </x:c>
      <x:c r="J259" s="1" t="n">
        <x:f>IF(E259="","",VLOOKUP(E259,'Guide'!$A$7:$C$10,2,FALSE))</x:f>
        <x:v>12</x:v>
      </x:c>
      <x:c r="K259" s="1" t="n">
        <x:f>IF(E259="","",VLOOKUP(E259,'Guide'!$A$7:$C$10,3,FALSE))</x:f>
        <x:v>72</x:v>
      </x:c>
      <x:c r="L259" s="10" t="n">
        <x:f>('Guide'!$B$4-B259)*24</x:f>
        <x:v>4073.583333333372</x:v>
      </x:c>
      <x:c r="M259" s="10" t="n">
        <x:f>IF(C259="","",ROUND((C259-B259)*24,6))</x:f>
        <x:v>8.4</x:v>
      </x:c>
      <x:c r="N259" s="10" t="n">
        <x:f>IF(D259="","",ROUND((D259-B259)*24,6))</x:f>
        <x:v>17.78</x:v>
      </x:c>
      <x:c r="O259" s="1" t="n">
        <x:f>IF(D259="",1,0)</x:f>
        <x:v>0</x:v>
      </x:c>
      <x:c r="P259" s="1" t="n">
        <x:f>IF(E259="",0,IF(OR(C259&lt;&gt;"",L259&gt;=J259),1,0))</x:f>
        <x:v>1</x:v>
      </x:c>
      <x:c r="Q259" s="1" t="n">
        <x:f>IF(AND(E259&lt;&gt;"",C259&lt;&gt;"",M259&lt;=J259),1,0)</x:f>
        <x:v>1</x:v>
      </x:c>
      <x:c r="R259" s="1" t="n">
        <x:f>P259-Q259</x:f>
        <x:v>0</x:v>
      </x:c>
      <x:c r="S259" s="1" t="n">
        <x:f>IF(E259="",0,IF(OR(D259&lt;&gt;"",L259&gt;=K259),1,0))</x:f>
        <x:v>1</x:v>
      </x:c>
      <x:c r="T259" s="1" t="n">
        <x:f>IF(AND(E259&lt;&gt;"",D259&lt;&gt;"",N259&lt;=K259),1,0)</x:f>
        <x:v>1</x:v>
      </x:c>
      <x:c r="U259" s="1" t="n">
        <x:f>S259-T259</x:f>
        <x:v>0</x:v>
      </x:c>
      <x:c r="V259" s="1" t="n">
        <x:f>IF(I259="",0,1)</x:f>
        <x:v>1</x:v>
      </x:c>
      <x:c r="W259" s="1" t="n">
        <x:f>IF(I259&gt;=4,1,0)</x:f>
        <x:v>1</x:v>
      </x:c>
      <x:c r="X259" s="1" t="n">
        <x:f>1-O259</x:f>
        <x:v>1</x:v>
      </x:c>
      <x:c r="Y259" s="1" t="n">
        <x:f>IF(AND(O259=1,L259&gt;168),1,0)</x:f>
        <x:v>0</x:v>
      </x:c>
    </x:row>
    <x:row r="260">
      <x:c r="A260" s="1" t="str">
        <x:v>T00255</x:v>
      </x:c>
      <x:c r="B260" s="9" t="n">
        <x:v>45828.510416666664</x:v>
      </x:c>
      <x:c r="C260" s="9" t="n">
        <x:v>45830.02291666667</x:v>
      </x:c>
      <x:c r="D260" s="9" t="n">
        <x:v>45830.027083333334</x:v>
      </x:c>
      <x:c r="E260" s="1" t="str">
        <x:v>Normal</x:v>
      </x:c>
      <x:c r="F260" s="1" t="str">
        <x:v>WhatsApp</x:v>
      </x:c>
      <x:c r="G260" s="1" t="str">
        <x:v>Product information</x:v>
      </x:c>
      <x:c r="H260" s="1" t="n">
        <x:v>0</x:v>
      </x:c>
      <x:c r="I260" s="1" t="n">
        <x:v>3</x:v>
      </x:c>
      <x:c r="J260" s="1" t="n">
        <x:f>IF(E260="","",VLOOKUP(E260,'Guide'!$A$7:$C$10,2,FALSE))</x:f>
        <x:v>12</x:v>
      </x:c>
      <x:c r="K260" s="1" t="n">
        <x:f>IF(E260="","",VLOOKUP(E260,'Guide'!$A$7:$C$10,3,FALSE))</x:f>
        <x:v>72</x:v>
      </x:c>
      <x:c r="L260" s="10" t="n">
        <x:f>('Guide'!$B$4-B260)*24</x:f>
        <x:v>251.7500000000582</x:v>
      </x:c>
      <x:c r="M260" s="10" t="n">
        <x:f>IF(C260="","",ROUND((C260-B260)*24,6))</x:f>
        <x:v>36.3</x:v>
      </x:c>
      <x:c r="N260" s="10" t="n">
        <x:f>IF(D260="","",ROUND((D260-B260)*24,6))</x:f>
        <x:v>36.4</x:v>
      </x:c>
      <x:c r="O260" s="1" t="n">
        <x:f>IF(D260="",1,0)</x:f>
        <x:v>0</x:v>
      </x:c>
      <x:c r="P260" s="1" t="n">
        <x:f>IF(E260="",0,IF(OR(C260&lt;&gt;"",L260&gt;=J260),1,0))</x:f>
        <x:v>1</x:v>
      </x:c>
      <x:c r="Q260" s="1" t="n">
        <x:f>IF(AND(E260&lt;&gt;"",C260&lt;&gt;"",M260&lt;=J260),1,0)</x:f>
        <x:v>0</x:v>
      </x:c>
      <x:c r="R260" s="1" t="n">
        <x:f>P260-Q260</x:f>
        <x:v>1</x:v>
      </x:c>
      <x:c r="S260" s="1" t="n">
        <x:f>IF(E260="",0,IF(OR(D260&lt;&gt;"",L260&gt;=K260),1,0))</x:f>
        <x:v>1</x:v>
      </x:c>
      <x:c r="T260" s="1" t="n">
        <x:f>IF(AND(E260&lt;&gt;"",D260&lt;&gt;"",N260&lt;=K260),1,0)</x:f>
        <x:v>1</x:v>
      </x:c>
      <x:c r="U260" s="1" t="n">
        <x:f>S260-T260</x:f>
        <x:v>0</x:v>
      </x:c>
      <x:c r="V260" s="1" t="n">
        <x:f>IF(I260="",0,1)</x:f>
        <x:v>1</x:v>
      </x:c>
      <x:c r="W260" s="1" t="n">
        <x:f>IF(I260&gt;=4,1,0)</x:f>
        <x:v>0</x:v>
      </x:c>
      <x:c r="X260" s="1" t="n">
        <x:f>1-O260</x:f>
        <x:v>1</x:v>
      </x:c>
      <x:c r="Y260" s="1" t="n">
        <x:f>IF(AND(O260=1,L260&gt;168),1,0)</x:f>
        <x:v>0</x:v>
      </x:c>
    </x:row>
    <x:row r="261">
      <x:c r="A261" s="1" t="str">
        <x:v>T00256</x:v>
      </x:c>
      <x:c r="B261" s="9" t="n">
        <x:v>45836.125</x:v>
      </x:c>
      <x:c r="C261" s="9" t="n">
        <x:v>45836.3275</x:v>
      </x:c>
      <x:c r="D261" s="9" t="n">
        <x:v>45837.465833333335</x:v>
      </x:c>
      <x:c r="E261" s="1" t="str">
        <x:v>Normal</x:v>
      </x:c>
      <x:c r="F261" s="1" t="str">
        <x:v>Email</x:v>
      </x:c>
      <x:c r="G261" s="1" t="str">
        <x:v>Product information</x:v>
      </x:c>
      <x:c r="H261" s="1" t="n">
        <x:v>0</x:v>
      </x:c>
      <x:c r="I261" s="1" t="n">
        <x:v>5</x:v>
      </x:c>
      <x:c r="J261" s="1" t="n">
        <x:f>IF(E261="","",VLOOKUP(E261,'Guide'!$A$7:$C$10,2,FALSE))</x:f>
        <x:v>12</x:v>
      </x:c>
      <x:c r="K261" s="1" t="n">
        <x:f>IF(E261="","",VLOOKUP(E261,'Guide'!$A$7:$C$10,3,FALSE))</x:f>
        <x:v>72</x:v>
      </x:c>
      <x:c r="L261" s="10" t="n">
        <x:f>('Guide'!$B$4-B261)*24</x:f>
        <x:v>69</x:v>
      </x:c>
      <x:c r="M261" s="10" t="n">
        <x:f>IF(C261="","",ROUND((C261-B261)*24,6))</x:f>
        <x:v>4.86</x:v>
      </x:c>
      <x:c r="N261" s="10" t="n">
        <x:f>IF(D261="","",ROUND((D261-B261)*24,6))</x:f>
        <x:v>32.18</x:v>
      </x:c>
      <x:c r="O261" s="1" t="n">
        <x:f>IF(D261="",1,0)</x:f>
        <x:v>0</x:v>
      </x:c>
      <x:c r="P261" s="1" t="n">
        <x:f>IF(E261="",0,IF(OR(C261&lt;&gt;"",L261&gt;=J261),1,0))</x:f>
        <x:v>1</x:v>
      </x:c>
      <x:c r="Q261" s="1" t="n">
        <x:f>IF(AND(E261&lt;&gt;"",C261&lt;&gt;"",M261&lt;=J261),1,0)</x:f>
        <x:v>1</x:v>
      </x:c>
      <x:c r="R261" s="1" t="n">
        <x:f>P261-Q261</x:f>
        <x:v>0</x:v>
      </x:c>
      <x:c r="S261" s="1" t="n">
        <x:f>IF(E261="",0,IF(OR(D261&lt;&gt;"",L261&gt;=K261),1,0))</x:f>
        <x:v>1</x:v>
      </x:c>
      <x:c r="T261" s="1" t="n">
        <x:f>IF(AND(E261&lt;&gt;"",D261&lt;&gt;"",N261&lt;=K261),1,0)</x:f>
        <x:v>1</x:v>
      </x:c>
      <x:c r="U261" s="1" t="n">
        <x:f>S261-T261</x:f>
        <x:v>0</x:v>
      </x:c>
      <x:c r="V261" s="1" t="n">
        <x:f>IF(I261="",0,1)</x:f>
        <x:v>1</x:v>
      </x:c>
      <x:c r="W261" s="1" t="n">
        <x:f>IF(I261&gt;=4,1,0)</x:f>
        <x:v>1</x:v>
      </x:c>
      <x:c r="X261" s="1" t="n">
        <x:f>1-O261</x:f>
        <x:v>1</x:v>
      </x:c>
      <x:c r="Y261" s="1" t="n">
        <x:f>IF(AND(O261=1,L261&gt;168),1,0)</x:f>
        <x:v>0</x:v>
      </x:c>
    </x:row>
    <x:row r="262">
      <x:c r="A262" s="1" t="str">
        <x:v>T00257</x:v>
      </x:c>
      <x:c r="B262" s="9" t="n">
        <x:v>45818.04375</x:v>
      </x:c>
      <x:c r="C262" s="9" t="n">
        <x:v>45818.48458333333</x:v>
      </x:c>
      <x:c r="D262" s="9" t="n">
        <x:v>45819.285833333335</x:v>
      </x:c>
      <x:c r="E262" s="1" t="str">
        <x:v>Normal</x:v>
      </x:c>
      <x:c r="F262" s="1" t="str">
        <x:v>WhatsApp</x:v>
      </x:c>
      <x:c r="G262" s="1" t="str">
        <x:v>Account access</x:v>
      </x:c>
      <x:c r="H262" s="1" t="n">
        <x:v>0</x:v>
      </x:c>
      <x:c r="I262" s="1" t="n">
        <x:v>4</x:v>
      </x:c>
      <x:c r="J262" s="1" t="n">
        <x:f>IF(E262="","",VLOOKUP(E262,'Guide'!$A$7:$C$10,2,FALSE))</x:f>
        <x:v>12</x:v>
      </x:c>
      <x:c r="K262" s="1" t="n">
        <x:f>IF(E262="","",VLOOKUP(E262,'Guide'!$A$7:$C$10,3,FALSE))</x:f>
        <x:v>72</x:v>
      </x:c>
      <x:c r="L262" s="10" t="n">
        <x:f>('Guide'!$B$4-B262)*24</x:f>
        <x:v>502.95000000006985</x:v>
      </x:c>
      <x:c r="M262" s="10" t="n">
        <x:f>IF(C262="","",ROUND((C262-B262)*24,6))</x:f>
        <x:v>10.58</x:v>
      </x:c>
      <x:c r="N262" s="10" t="n">
        <x:f>IF(D262="","",ROUND((D262-B262)*24,6))</x:f>
        <x:v>29.81</x:v>
      </x:c>
      <x:c r="O262" s="1" t="n">
        <x:f>IF(D262="",1,0)</x:f>
        <x:v>0</x:v>
      </x:c>
      <x:c r="P262" s="1" t="n">
        <x:f>IF(E262="",0,IF(OR(C262&lt;&gt;"",L262&gt;=J262),1,0))</x:f>
        <x:v>1</x:v>
      </x:c>
      <x:c r="Q262" s="1" t="n">
        <x:f>IF(AND(E262&lt;&gt;"",C262&lt;&gt;"",M262&lt;=J262),1,0)</x:f>
        <x:v>1</x:v>
      </x:c>
      <x:c r="R262" s="1" t="n">
        <x:f>P262-Q262</x:f>
        <x:v>0</x:v>
      </x:c>
      <x:c r="S262" s="1" t="n">
        <x:f>IF(E262="",0,IF(OR(D262&lt;&gt;"",L262&gt;=K262),1,0))</x:f>
        <x:v>1</x:v>
      </x:c>
      <x:c r="T262" s="1" t="n">
        <x:f>IF(AND(E262&lt;&gt;"",D262&lt;&gt;"",N262&lt;=K262),1,0)</x:f>
        <x:v>1</x:v>
      </x:c>
      <x:c r="U262" s="1" t="n">
        <x:f>S262-T262</x:f>
        <x:v>0</x:v>
      </x:c>
      <x:c r="V262" s="1" t="n">
        <x:f>IF(I262="",0,1)</x:f>
        <x:v>1</x:v>
      </x:c>
      <x:c r="W262" s="1" t="n">
        <x:f>IF(I262&gt;=4,1,0)</x:f>
        <x:v>1</x:v>
      </x:c>
      <x:c r="X262" s="1" t="n">
        <x:f>1-O262</x:f>
        <x:v>1</x:v>
      </x:c>
      <x:c r="Y262" s="1" t="n">
        <x:f>IF(AND(O262=1,L262&gt;168),1,0)</x:f>
        <x:v>0</x:v>
      </x:c>
    </x:row>
    <x:row r="263">
      <x:c r="A263" s="1" t="str">
        <x:v>T00258</x:v>
      </x:c>
      <x:c r="B263" s="9" t="n">
        <x:v>45757.771527777775</x:v>
      </x:c>
      <x:c r="C263" s="9" t="n">
        <x:v>45757.96111111111</x:v>
      </x:c>
      <x:c r="D263" s="9" t="n">
        <x:v>45759.40861111111</x:v>
      </x:c>
      <x:c r="E263" s="1" t="str">
        <x:v>Normal</x:v>
      </x:c>
      <x:c r="F263" s="1" t="str">
        <x:v>Email</x:v>
      </x:c>
      <x:c r="G263" s="1" t="str">
        <x:v>Product information</x:v>
      </x:c>
      <x:c r="H263" s="1" t="n">
        <x:v>1</x:v>
      </x:c>
      <x:c r="I263" s="1"/>
      <x:c r="J263" s="1" t="n">
        <x:f>IF(E263="","",VLOOKUP(E263,'Guide'!$A$7:$C$10,2,FALSE))</x:f>
        <x:v>12</x:v>
      </x:c>
      <x:c r="K263" s="1" t="n">
        <x:f>IF(E263="","",VLOOKUP(E263,'Guide'!$A$7:$C$10,3,FALSE))</x:f>
        <x:v>72</x:v>
      </x:c>
      <x:c r="L263" s="10" t="n">
        <x:f>('Guide'!$B$4-B263)*24</x:f>
        <x:v>1949.4833333333954</x:v>
      </x:c>
      <x:c r="M263" s="10" t="n">
        <x:f>IF(C263="","",ROUND((C263-B263)*24,6))</x:f>
        <x:v>4.55</x:v>
      </x:c>
      <x:c r="N263" s="10" t="n">
        <x:f>IF(D263="","",ROUND((D263-B263)*24,6))</x:f>
        <x:v>39.29</x:v>
      </x:c>
      <x:c r="O263" s="1" t="n">
        <x:f>IF(D263="",1,0)</x:f>
        <x:v>0</x:v>
      </x:c>
      <x:c r="P263" s="1" t="n">
        <x:f>IF(E263="",0,IF(OR(C263&lt;&gt;"",L263&gt;=J263),1,0))</x:f>
        <x:v>1</x:v>
      </x:c>
      <x:c r="Q263" s="1" t="n">
        <x:f>IF(AND(E263&lt;&gt;"",C263&lt;&gt;"",M263&lt;=J263),1,0)</x:f>
        <x:v>1</x:v>
      </x:c>
      <x:c r="R263" s="1" t="n">
        <x:f>P263-Q263</x:f>
        <x:v>0</x:v>
      </x:c>
      <x:c r="S263" s="1" t="n">
        <x:f>IF(E263="",0,IF(OR(D263&lt;&gt;"",L263&gt;=K263),1,0))</x:f>
        <x:v>1</x:v>
      </x:c>
      <x:c r="T263" s="1" t="n">
        <x:f>IF(AND(E263&lt;&gt;"",D263&lt;&gt;"",N263&lt;=K263),1,0)</x:f>
        <x:v>1</x:v>
      </x:c>
      <x:c r="U263" s="1" t="n">
        <x:f>S263-T263</x:f>
        <x:v>0</x:v>
      </x:c>
      <x:c r="V263" s="1" t="n">
        <x:f>IF(I263="",0,1)</x:f>
        <x:v>0</x:v>
      </x:c>
      <x:c r="W263" s="1" t="n">
        <x:f>IF(I263&gt;=4,1,0)</x:f>
        <x:v>0</x:v>
      </x:c>
      <x:c r="X263" s="1" t="n">
        <x:f>1-O263</x:f>
        <x:v>1</x:v>
      </x:c>
      <x:c r="Y263" s="1" t="n">
        <x:f>IF(AND(O263=1,L263&gt;168),1,0)</x:f>
        <x:v>0</x:v>
      </x:c>
    </x:row>
    <x:row r="264">
      <x:c r="A264" s="1" t="str">
        <x:v>T00259</x:v>
      </x:c>
      <x:c r="B264" s="9" t="n">
        <x:v>45672.96111111111</x:v>
      </x:c>
      <x:c r="C264" s="9" t="n">
        <x:v>45673.553194444445</x:v>
      </x:c>
      <x:c r="D264" s="9" t="n">
        <x:v>45680.57861111111</x:v>
      </x:c>
      <x:c r="E264" s="1" t="str">
        <x:v>Normal</x:v>
      </x:c>
      <x:c r="F264" s="1" t="str">
        <x:v>Email</x:v>
      </x:c>
      <x:c r="G264" s="1" t="str">
        <x:v>Account access</x:v>
      </x:c>
      <x:c r="H264" s="1" t="n">
        <x:v>0</x:v>
      </x:c>
      <x:c r="I264" s="1"/>
      <x:c r="J264" s="1" t="n">
        <x:f>IF(E264="","",VLOOKUP(E264,'Guide'!$A$7:$C$10,2,FALSE))</x:f>
        <x:v>12</x:v>
      </x:c>
      <x:c r="K264" s="1" t="n">
        <x:f>IF(E264="","",VLOOKUP(E264,'Guide'!$A$7:$C$10,3,FALSE))</x:f>
        <x:v>72</x:v>
      </x:c>
      <x:c r="L264" s="10" t="n">
        <x:f>('Guide'!$B$4-B264)*24</x:f>
        <x:v>3984.933333333407</x:v>
      </x:c>
      <x:c r="M264" s="10" t="n">
        <x:f>IF(C264="","",ROUND((C264-B264)*24,6))</x:f>
        <x:v>14.21</x:v>
      </x:c>
      <x:c r="N264" s="10" t="n">
        <x:f>IF(D264="","",ROUND((D264-B264)*24,6))</x:f>
        <x:v>182.82</x:v>
      </x:c>
      <x:c r="O264" s="1" t="n">
        <x:f>IF(D264="",1,0)</x:f>
        <x:v>0</x:v>
      </x:c>
      <x:c r="P264" s="1" t="n">
        <x:f>IF(E264="",0,IF(OR(C264&lt;&gt;"",L264&gt;=J264),1,0))</x:f>
        <x:v>1</x:v>
      </x:c>
      <x:c r="Q264" s="1" t="n">
        <x:f>IF(AND(E264&lt;&gt;"",C264&lt;&gt;"",M264&lt;=J264),1,0)</x:f>
        <x:v>0</x:v>
      </x:c>
      <x:c r="R264" s="1" t="n">
        <x:f>P264-Q264</x:f>
        <x:v>1</x:v>
      </x:c>
      <x:c r="S264" s="1" t="n">
        <x:f>IF(E264="",0,IF(OR(D264&lt;&gt;"",L264&gt;=K264),1,0))</x:f>
        <x:v>1</x:v>
      </x:c>
      <x:c r="T264" s="1" t="n">
        <x:f>IF(AND(E264&lt;&gt;"",D264&lt;&gt;"",N264&lt;=K264),1,0)</x:f>
        <x:v>0</x:v>
      </x:c>
      <x:c r="U264" s="1" t="n">
        <x:f>S264-T264</x:f>
        <x:v>1</x:v>
      </x:c>
      <x:c r="V264" s="1" t="n">
        <x:f>IF(I264="",0,1)</x:f>
        <x:v>0</x:v>
      </x:c>
      <x:c r="W264" s="1" t="n">
        <x:f>IF(I264&gt;=4,1,0)</x:f>
        <x:v>0</x:v>
      </x:c>
      <x:c r="X264" s="1" t="n">
        <x:f>1-O264</x:f>
        <x:v>1</x:v>
      </x:c>
      <x:c r="Y264" s="1" t="n">
        <x:f>IF(AND(O264=1,L264&gt;168),1,0)</x:f>
        <x:v>0</x:v>
      </x:c>
    </x:row>
    <x:row r="265">
      <x:c r="A265" s="1" t="str">
        <x:v>T00260</x:v>
      </x:c>
      <x:c r="B265" s="9" t="n">
        <x:v>45725.40972222222</x:v>
      </x:c>
      <x:c r="C265" s="9" t="n">
        <x:v>45725.77347222222</x:v>
      </x:c>
      <x:c r="D265" s="9" t="n">
        <x:v>45728.78763888889</x:v>
      </x:c>
      <x:c r="E265" s="1" t="str">
        <x:v>Normal</x:v>
      </x:c>
      <x:c r="F265" s="1" t="str">
        <x:v>Email</x:v>
      </x:c>
      <x:c r="G265" s="1" t="str">
        <x:v>Refund</x:v>
      </x:c>
      <x:c r="H265" s="1" t="n">
        <x:v>0</x:v>
      </x:c>
      <x:c r="I265" s="1"/>
      <x:c r="J265" s="1" t="n">
        <x:f>IF(E265="","",VLOOKUP(E265,'Guide'!$A$7:$C$10,2,FALSE))</x:f>
        <x:v>12</x:v>
      </x:c>
      <x:c r="K265" s="1" t="n">
        <x:f>IF(E265="","",VLOOKUP(E265,'Guide'!$A$7:$C$10,3,FALSE))</x:f>
        <x:v>72</x:v>
      </x:c>
      <x:c r="L265" s="10" t="n">
        <x:f>('Guide'!$B$4-B265)*24</x:f>
        <x:v>2726.1666666667443</x:v>
      </x:c>
      <x:c r="M265" s="10" t="n">
        <x:f>IF(C265="","",ROUND((C265-B265)*24,6))</x:f>
        <x:v>8.73</x:v>
      </x:c>
      <x:c r="N265" s="10" t="n">
        <x:f>IF(D265="","",ROUND((D265-B265)*24,6))</x:f>
        <x:v>81.07</x:v>
      </x:c>
      <x:c r="O265" s="1" t="n">
        <x:f>IF(D265="",1,0)</x:f>
        <x:v>0</x:v>
      </x:c>
      <x:c r="P265" s="1" t="n">
        <x:f>IF(E265="",0,IF(OR(C265&lt;&gt;"",L265&gt;=J265),1,0))</x:f>
        <x:v>1</x:v>
      </x:c>
      <x:c r="Q265" s="1" t="n">
        <x:f>IF(AND(E265&lt;&gt;"",C265&lt;&gt;"",M265&lt;=J265),1,0)</x:f>
        <x:v>1</x:v>
      </x:c>
      <x:c r="R265" s="1" t="n">
        <x:f>P265-Q265</x:f>
        <x:v>0</x:v>
      </x:c>
      <x:c r="S265" s="1" t="n">
        <x:f>IF(E265="",0,IF(OR(D265&lt;&gt;"",L265&gt;=K265),1,0))</x:f>
        <x:v>1</x:v>
      </x:c>
      <x:c r="T265" s="1" t="n">
        <x:f>IF(AND(E265&lt;&gt;"",D265&lt;&gt;"",N265&lt;=K265),1,0)</x:f>
        <x:v>0</x:v>
      </x:c>
      <x:c r="U265" s="1" t="n">
        <x:f>S265-T265</x:f>
        <x:v>1</x:v>
      </x:c>
      <x:c r="V265" s="1" t="n">
        <x:f>IF(I265="",0,1)</x:f>
        <x:v>0</x:v>
      </x:c>
      <x:c r="W265" s="1" t="n">
        <x:f>IF(I265&gt;=4,1,0)</x:f>
        <x:v>0</x:v>
      </x:c>
      <x:c r="X265" s="1" t="n">
        <x:f>1-O265</x:f>
        <x:v>1</x:v>
      </x:c>
      <x:c r="Y265" s="1" t="n">
        <x:f>IF(AND(O265=1,L265&gt;168),1,0)</x:f>
        <x:v>0</x:v>
      </x:c>
    </x:row>
    <x:row r="266">
      <x:c r="A266" s="1" t="str">
        <x:v>T00261</x:v>
      </x:c>
      <x:c r="B266" s="9" t="n">
        <x:v>45727.12777777778</x:v>
      </x:c>
      <x:c r="C266" s="9" t="n">
        <x:v>45727.249444444446</x:v>
      </x:c>
      <x:c r="D266" s="9" t="n">
        <x:v>45734.08027777778</x:v>
      </x:c>
      <x:c r="E266" s="1" t="str">
        <x:v>Normal</x:v>
      </x:c>
      <x:c r="F266" s="1" t="str">
        <x:v>WhatsApp</x:v>
      </x:c>
      <x:c r="G266" s="1" t="str">
        <x:v>Account access</x:v>
      </x:c>
      <x:c r="H266" s="1" t="n">
        <x:v>1</x:v>
      </x:c>
      <x:c r="I266" s="1"/>
      <x:c r="J266" s="1" t="n">
        <x:f>IF(E266="","",VLOOKUP(E266,'Guide'!$A$7:$C$10,2,FALSE))</x:f>
        <x:v>12</x:v>
      </x:c>
      <x:c r="K266" s="1" t="n">
        <x:f>IF(E266="","",VLOOKUP(E266,'Guide'!$A$7:$C$10,3,FALSE))</x:f>
        <x:v>72</x:v>
      </x:c>
      <x:c r="L266" s="10" t="n">
        <x:f>('Guide'!$B$4-B266)*24</x:f>
        <x:v>2684.9333333332906</x:v>
      </x:c>
      <x:c r="M266" s="10" t="n">
        <x:f>IF(C266="","",ROUND((C266-B266)*24,6))</x:f>
        <x:v>2.92</x:v>
      </x:c>
      <x:c r="N266" s="10" t="n">
        <x:f>IF(D266="","",ROUND((D266-B266)*24,6))</x:f>
        <x:v>166.86</x:v>
      </x:c>
      <x:c r="O266" s="1" t="n">
        <x:f>IF(D266="",1,0)</x:f>
        <x:v>0</x:v>
      </x:c>
      <x:c r="P266" s="1" t="n">
        <x:f>IF(E266="",0,IF(OR(C266&lt;&gt;"",L266&gt;=J266),1,0))</x:f>
        <x:v>1</x:v>
      </x:c>
      <x:c r="Q266" s="1" t="n">
        <x:f>IF(AND(E266&lt;&gt;"",C266&lt;&gt;"",M266&lt;=J266),1,0)</x:f>
        <x:v>1</x:v>
      </x:c>
      <x:c r="R266" s="1" t="n">
        <x:f>P266-Q266</x:f>
        <x:v>0</x:v>
      </x:c>
      <x:c r="S266" s="1" t="n">
        <x:f>IF(E266="",0,IF(OR(D266&lt;&gt;"",L266&gt;=K266),1,0))</x:f>
        <x:v>1</x:v>
      </x:c>
      <x:c r="T266" s="1" t="n">
        <x:f>IF(AND(E266&lt;&gt;"",D266&lt;&gt;"",N266&lt;=K266),1,0)</x:f>
        <x:v>0</x:v>
      </x:c>
      <x:c r="U266" s="1" t="n">
        <x:f>S266-T266</x:f>
        <x:v>1</x:v>
      </x:c>
      <x:c r="V266" s="1" t="n">
        <x:f>IF(I266="",0,1)</x:f>
        <x:v>0</x:v>
      </x:c>
      <x:c r="W266" s="1" t="n">
        <x:f>IF(I266&gt;=4,1,0)</x:f>
        <x:v>0</x:v>
      </x:c>
      <x:c r="X266" s="1" t="n">
        <x:f>1-O266</x:f>
        <x:v>1</x:v>
      </x:c>
      <x:c r="Y266" s="1" t="n">
        <x:f>IF(AND(O266=1,L266&gt;168),1,0)</x:f>
        <x:v>0</x:v>
      </x:c>
    </x:row>
    <x:row r="267">
      <x:c r="A267" s="1" t="str">
        <x:v>T00262</x:v>
      </x:c>
      <x:c r="B267" s="9" t="n">
        <x:v>45684.65069444444</x:v>
      </x:c>
      <x:c r="C267" s="9" t="n">
        <x:v>45685.20861111111</x:v>
      </x:c>
      <x:c r="D267" s="9" t="n">
        <x:v>45685.54652777778</x:v>
      </x:c>
      <x:c r="E267" s="1" t="str">
        <x:v>Normal</x:v>
      </x:c>
      <x:c r="F267" s="1" t="str">
        <x:v>WhatsApp</x:v>
      </x:c>
      <x:c r="G267" s="1" t="str">
        <x:v>Delivery</x:v>
      </x:c>
      <x:c r="H267" s="1" t="n">
        <x:v>0</x:v>
      </x:c>
      <x:c r="I267" s="1"/>
      <x:c r="J267" s="1" t="n">
        <x:f>IF(E267="","",VLOOKUP(E267,'Guide'!$A$7:$C$10,2,FALSE))</x:f>
        <x:v>12</x:v>
      </x:c>
      <x:c r="K267" s="1" t="n">
        <x:f>IF(E267="","",VLOOKUP(E267,'Guide'!$A$7:$C$10,3,FALSE))</x:f>
        <x:v>72</x:v>
      </x:c>
      <x:c r="L267" s="10" t="n">
        <x:f>('Guide'!$B$4-B267)*24</x:f>
        <x:v>3704.3833333334187</x:v>
      </x:c>
      <x:c r="M267" s="10" t="n">
        <x:f>IF(C267="","",ROUND((C267-B267)*24,6))</x:f>
        <x:v>13.39</x:v>
      </x:c>
      <x:c r="N267" s="10" t="n">
        <x:f>IF(D267="","",ROUND((D267-B267)*24,6))</x:f>
        <x:v>21.5</x:v>
      </x:c>
      <x:c r="O267" s="1" t="n">
        <x:f>IF(D267="",1,0)</x:f>
        <x:v>0</x:v>
      </x:c>
      <x:c r="P267" s="1" t="n">
        <x:f>IF(E267="",0,IF(OR(C267&lt;&gt;"",L267&gt;=J267),1,0))</x:f>
        <x:v>1</x:v>
      </x:c>
      <x:c r="Q267" s="1" t="n">
        <x:f>IF(AND(E267&lt;&gt;"",C267&lt;&gt;"",M267&lt;=J267),1,0)</x:f>
        <x:v>0</x:v>
      </x:c>
      <x:c r="R267" s="1" t="n">
        <x:f>P267-Q267</x:f>
        <x:v>1</x:v>
      </x:c>
      <x:c r="S267" s="1" t="n">
        <x:f>IF(E267="",0,IF(OR(D267&lt;&gt;"",L267&gt;=K267),1,0))</x:f>
        <x:v>1</x:v>
      </x:c>
      <x:c r="T267" s="1" t="n">
        <x:f>IF(AND(E267&lt;&gt;"",D267&lt;&gt;"",N267&lt;=K267),1,0)</x:f>
        <x:v>1</x:v>
      </x:c>
      <x:c r="U267" s="1" t="n">
        <x:f>S267-T267</x:f>
        <x:v>0</x:v>
      </x:c>
      <x:c r="V267" s="1" t="n">
        <x:f>IF(I267="",0,1)</x:f>
        <x:v>0</x:v>
      </x:c>
      <x:c r="W267" s="1" t="n">
        <x:f>IF(I267&gt;=4,1,0)</x:f>
        <x:v>0</x:v>
      </x:c>
      <x:c r="X267" s="1" t="n">
        <x:f>1-O267</x:f>
        <x:v>1</x:v>
      </x:c>
      <x:c r="Y267" s="1" t="n">
        <x:f>IF(AND(O267=1,L267&gt;168),1,0)</x:f>
        <x:v>0</x:v>
      </x:c>
    </x:row>
    <x:row r="268">
      <x:c r="A268" s="1" t="str">
        <x:v>T00263</x:v>
      </x:c>
      <x:c r="B268" s="9" t="n">
        <x:v>45779.03055555555</x:v>
      </x:c>
      <x:c r="C268" s="9" t="n">
        <x:v>45779.307222222225</x:v>
      </x:c>
      <x:c r="D268" s="9" t="n">
        <x:v>45784.298055555555</x:v>
      </x:c>
      <x:c r="E268" s="1" t="str">
        <x:v>Normal</x:v>
      </x:c>
      <x:c r="F268" s="1" t="str">
        <x:v>WhatsApp</x:v>
      </x:c>
      <x:c r="G268" s="1" t="str">
        <x:v>Product information</x:v>
      </x:c>
      <x:c r="H268" s="1" t="n">
        <x:v>1</x:v>
      </x:c>
      <x:c r="I268" s="1"/>
      <x:c r="J268" s="1" t="n">
        <x:f>IF(E268="","",VLOOKUP(E268,'Guide'!$A$7:$C$10,2,FALSE))</x:f>
        <x:v>12</x:v>
      </x:c>
      <x:c r="K268" s="1" t="n">
        <x:f>IF(E268="","",VLOOKUP(E268,'Guide'!$A$7:$C$10,3,FALSE))</x:f>
        <x:v>72</x:v>
      </x:c>
      <x:c r="L268" s="10" t="n">
        <x:f>('Guide'!$B$4-B268)*24</x:f>
        <x:v>1439.266666666721</x:v>
      </x:c>
      <x:c r="M268" s="10" t="n">
        <x:f>IF(C268="","",ROUND((C268-B268)*24,6))</x:f>
        <x:v>6.64</x:v>
      </x:c>
      <x:c r="N268" s="10" t="n">
        <x:f>IF(D268="","",ROUND((D268-B268)*24,6))</x:f>
        <x:v>126.42</x:v>
      </x:c>
      <x:c r="O268" s="1" t="n">
        <x:f>IF(D268="",1,0)</x:f>
        <x:v>0</x:v>
      </x:c>
      <x:c r="P268" s="1" t="n">
        <x:f>IF(E268="",0,IF(OR(C268&lt;&gt;"",L268&gt;=J268),1,0))</x:f>
        <x:v>1</x:v>
      </x:c>
      <x:c r="Q268" s="1" t="n">
        <x:f>IF(AND(E268&lt;&gt;"",C268&lt;&gt;"",M268&lt;=J268),1,0)</x:f>
        <x:v>1</x:v>
      </x:c>
      <x:c r="R268" s="1" t="n">
        <x:f>P268-Q268</x:f>
        <x:v>0</x:v>
      </x:c>
      <x:c r="S268" s="1" t="n">
        <x:f>IF(E268="",0,IF(OR(D268&lt;&gt;"",L268&gt;=K268),1,0))</x:f>
        <x:v>1</x:v>
      </x:c>
      <x:c r="T268" s="1" t="n">
        <x:f>IF(AND(E268&lt;&gt;"",D268&lt;&gt;"",N268&lt;=K268),1,0)</x:f>
        <x:v>0</x:v>
      </x:c>
      <x:c r="U268" s="1" t="n">
        <x:f>S268-T268</x:f>
        <x:v>1</x:v>
      </x:c>
      <x:c r="V268" s="1" t="n">
        <x:f>IF(I268="",0,1)</x:f>
        <x:v>0</x:v>
      </x:c>
      <x:c r="W268" s="1" t="n">
        <x:f>IF(I268&gt;=4,1,0)</x:f>
        <x:v>0</x:v>
      </x:c>
      <x:c r="X268" s="1" t="n">
        <x:f>1-O268</x:f>
        <x:v>1</x:v>
      </x:c>
      <x:c r="Y268" s="1" t="n">
        <x:f>IF(AND(O268=1,L268&gt;168),1,0)</x:f>
        <x:v>0</x:v>
      </x:c>
    </x:row>
    <x:row r="269">
      <x:c r="A269" s="1" t="str">
        <x:v>T00264</x:v>
      </x:c>
      <x:c r="B269" s="9" t="n">
        <x:v>45789.71111111111</x:v>
      </x:c>
      <x:c r="C269" s="9" t="n">
        <x:v>45789.786944444444</x:v>
      </x:c>
      <x:c r="D269" s="9" t="n">
        <x:v>45791.46111111111</x:v>
      </x:c>
      <x:c r="E269" s="1" t="str">
        <x:v>High</x:v>
      </x:c>
      <x:c r="F269" s="1" t="str">
        <x:v>WhatsApp</x:v>
      </x:c>
      <x:c r="G269" s="1" t="str">
        <x:v>Product information</x:v>
      </x:c>
      <x:c r="H269" s="1" t="n">
        <x:v>0</x:v>
      </x:c>
      <x:c r="I269" s="1" t="n">
        <x:v>2</x:v>
      </x:c>
      <x:c r="J269" s="1" t="n">
        <x:f>IF(E269="","",VLOOKUP(E269,'Guide'!$A$7:$C$10,2,FALSE))</x:f>
        <x:v>4</x:v>
      </x:c>
      <x:c r="K269" s="1" t="n">
        <x:f>IF(E269="","",VLOOKUP(E269,'Guide'!$A$7:$C$10,3,FALSE))</x:f>
        <x:v>24</x:v>
      </x:c>
      <x:c r="L269" s="10" t="n">
        <x:f>('Guide'!$B$4-B269)*24</x:f>
        <x:v>1182.933333333407</x:v>
      </x:c>
      <x:c r="M269" s="10" t="n">
        <x:f>IF(C269="","",ROUND((C269-B269)*24,6))</x:f>
        <x:v>1.82</x:v>
      </x:c>
      <x:c r="N269" s="10" t="n">
        <x:f>IF(D269="","",ROUND((D269-B269)*24,6))</x:f>
        <x:v>42</x:v>
      </x:c>
      <x:c r="O269" s="1" t="n">
        <x:f>IF(D269="",1,0)</x:f>
        <x:v>0</x:v>
      </x:c>
      <x:c r="P269" s="1" t="n">
        <x:f>IF(E269="",0,IF(OR(C269&lt;&gt;"",L269&gt;=J269),1,0))</x:f>
        <x:v>1</x:v>
      </x:c>
      <x:c r="Q269" s="1" t="n">
        <x:f>IF(AND(E269&lt;&gt;"",C269&lt;&gt;"",M269&lt;=J269),1,0)</x:f>
        <x:v>1</x:v>
      </x:c>
      <x:c r="R269" s="1" t="n">
        <x:f>P269-Q269</x:f>
        <x:v>0</x:v>
      </x:c>
      <x:c r="S269" s="1" t="n">
        <x:f>IF(E269="",0,IF(OR(D269&lt;&gt;"",L269&gt;=K269),1,0))</x:f>
        <x:v>1</x:v>
      </x:c>
      <x:c r="T269" s="1" t="n">
        <x:f>IF(AND(E269&lt;&gt;"",D269&lt;&gt;"",N269&lt;=K269),1,0)</x:f>
        <x:v>0</x:v>
      </x:c>
      <x:c r="U269" s="1" t="n">
        <x:f>S269-T269</x:f>
        <x:v>1</x:v>
      </x:c>
      <x:c r="V269" s="1" t="n">
        <x:f>IF(I269="",0,1)</x:f>
        <x:v>1</x:v>
      </x:c>
      <x:c r="W269" s="1" t="n">
        <x:f>IF(I269&gt;=4,1,0)</x:f>
        <x:v>0</x:v>
      </x:c>
      <x:c r="X269" s="1" t="n">
        <x:f>1-O269</x:f>
        <x:v>1</x:v>
      </x:c>
      <x:c r="Y269" s="1" t="n">
        <x:f>IF(AND(O269=1,L269&gt;168),1,0)</x:f>
        <x:v>0</x:v>
      </x:c>
    </x:row>
    <x:row r="270">
      <x:c r="A270" s="1" t="str">
        <x:v>T00265</x:v>
      </x:c>
      <x:c r="B270" s="9" t="n">
        <x:v>45799.15347222222</x:v>
      </x:c>
      <x:c r="C270" s="9" t="n">
        <x:v>45799.23013888889</x:v>
      </x:c>
      <x:c r="D270" s="9" t="n">
        <x:v>45799.508888888886</x:v>
      </x:c>
      <x:c r="E270" s="1" t="str">
        <x:v>Urgent</x:v>
      </x:c>
      <x:c r="F270" s="1" t="str">
        <x:v>Email</x:v>
      </x:c>
      <x:c r="G270" s="1" t="str">
        <x:v>Delivery</x:v>
      </x:c>
      <x:c r="H270" s="1" t="n">
        <x:v>0</x:v>
      </x:c>
      <x:c r="I270" s="1"/>
      <x:c r="J270" s="1" t="n">
        <x:f>IF(E270="","",VLOOKUP(E270,'Guide'!$A$7:$C$10,2,FALSE))</x:f>
        <x:v>1</x:v>
      </x:c>
      <x:c r="K270" s="1" t="n">
        <x:f>IF(E270="","",VLOOKUP(E270,'Guide'!$A$7:$C$10,3,FALSE))</x:f>
        <x:v>8</x:v>
      </x:c>
      <x:c r="L270" s="10" t="n">
        <x:f>('Guide'!$B$4-B270)*24</x:f>
        <x:v>956.3166666667094</x:v>
      </x:c>
      <x:c r="M270" s="10" t="n">
        <x:f>IF(C270="","",ROUND((C270-B270)*24,6))</x:f>
        <x:v>1.84</x:v>
      </x:c>
      <x:c r="N270" s="10" t="n">
        <x:f>IF(D270="","",ROUND((D270-B270)*24,6))</x:f>
        <x:v>8.53</x:v>
      </x:c>
      <x:c r="O270" s="1" t="n">
        <x:f>IF(D270="",1,0)</x:f>
        <x:v>0</x:v>
      </x:c>
      <x:c r="P270" s="1" t="n">
        <x:f>IF(E270="",0,IF(OR(C270&lt;&gt;"",L270&gt;=J270),1,0))</x:f>
        <x:v>1</x:v>
      </x:c>
      <x:c r="Q270" s="1" t="n">
        <x:f>IF(AND(E270&lt;&gt;"",C270&lt;&gt;"",M270&lt;=J270),1,0)</x:f>
        <x:v>0</x:v>
      </x:c>
      <x:c r="R270" s="1" t="n">
        <x:f>P270-Q270</x:f>
        <x:v>1</x:v>
      </x:c>
      <x:c r="S270" s="1" t="n">
        <x:f>IF(E270="",0,IF(OR(D270&lt;&gt;"",L270&gt;=K270),1,0))</x:f>
        <x:v>1</x:v>
      </x:c>
      <x:c r="T270" s="1" t="n">
        <x:f>IF(AND(E270&lt;&gt;"",D270&lt;&gt;"",N270&lt;=K270),1,0)</x:f>
        <x:v>0</x:v>
      </x:c>
      <x:c r="U270" s="1" t="n">
        <x:f>S270-T270</x:f>
        <x:v>1</x:v>
      </x:c>
      <x:c r="V270" s="1" t="n">
        <x:f>IF(I270="",0,1)</x:f>
        <x:v>0</x:v>
      </x:c>
      <x:c r="W270" s="1" t="n">
        <x:f>IF(I270&gt;=4,1,0)</x:f>
        <x:v>0</x:v>
      </x:c>
      <x:c r="X270" s="1" t="n">
        <x:f>1-O270</x:f>
        <x:v>1</x:v>
      </x:c>
      <x:c r="Y270" s="1" t="n">
        <x:f>IF(AND(O270=1,L270&gt;168),1,0)</x:f>
        <x:v>0</x:v>
      </x:c>
    </x:row>
    <x:row r="271">
      <x:c r="A271" s="1" t="str">
        <x:v>T00266</x:v>
      </x:c>
      <x:c r="B271" s="9" t="n">
        <x:v>45717.94027777778</x:v>
      </x:c>
      <x:c r="C271" s="9" t="n">
        <x:v>45718.09027777778</x:v>
      </x:c>
      <x:c r="D271" s="9" t="n">
        <x:v>45720.28611111111</x:v>
      </x:c>
      <x:c r="E271" s="1" t="str">
        <x:v>Normal</x:v>
      </x:c>
      <x:c r="F271" s="1" t="str">
        <x:v>Web chat</x:v>
      </x:c>
      <x:c r="G271" s="1" t="str">
        <x:v>Billing</x:v>
      </x:c>
      <x:c r="H271" s="1" t="n">
        <x:v>1</x:v>
      </x:c>
      <x:c r="I271" s="1" t="n">
        <x:v>5</x:v>
      </x:c>
      <x:c r="J271" s="1" t="n">
        <x:f>IF(E271="","",VLOOKUP(E271,'Guide'!$A$7:$C$10,2,FALSE))</x:f>
        <x:v>12</x:v>
      </x:c>
      <x:c r="K271" s="1" t="n">
        <x:f>IF(E271="","",VLOOKUP(E271,'Guide'!$A$7:$C$10,3,FALSE))</x:f>
        <x:v>72</x:v>
      </x:c>
      <x:c r="L271" s="10" t="n">
        <x:f>('Guide'!$B$4-B271)*24</x:f>
        <x:v>2905.4333333332906</x:v>
      </x:c>
      <x:c r="M271" s="10" t="n">
        <x:f>IF(C271="","",ROUND((C271-B271)*24,6))</x:f>
        <x:v>3.6</x:v>
      </x:c>
      <x:c r="N271" s="10" t="n">
        <x:f>IF(D271="","",ROUND((D271-B271)*24,6))</x:f>
        <x:v>56.3</x:v>
      </x:c>
      <x:c r="O271" s="1" t="n">
        <x:f>IF(D271="",1,0)</x:f>
        <x:v>0</x:v>
      </x:c>
      <x:c r="P271" s="1" t="n">
        <x:f>IF(E271="",0,IF(OR(C271&lt;&gt;"",L271&gt;=J271),1,0))</x:f>
        <x:v>1</x:v>
      </x:c>
      <x:c r="Q271" s="1" t="n">
        <x:f>IF(AND(E271&lt;&gt;"",C271&lt;&gt;"",M271&lt;=J271),1,0)</x:f>
        <x:v>1</x:v>
      </x:c>
      <x:c r="R271" s="1" t="n">
        <x:f>P271-Q271</x:f>
        <x:v>0</x:v>
      </x:c>
      <x:c r="S271" s="1" t="n">
        <x:f>IF(E271="",0,IF(OR(D271&lt;&gt;"",L271&gt;=K271),1,0))</x:f>
        <x:v>1</x:v>
      </x:c>
      <x:c r="T271" s="1" t="n">
        <x:f>IF(AND(E271&lt;&gt;"",D271&lt;&gt;"",N271&lt;=K271),1,0)</x:f>
        <x:v>1</x:v>
      </x:c>
      <x:c r="U271" s="1" t="n">
        <x:f>S271-T271</x:f>
        <x:v>0</x:v>
      </x:c>
      <x:c r="V271" s="1" t="n">
        <x:f>IF(I271="",0,1)</x:f>
        <x:v>1</x:v>
      </x:c>
      <x:c r="W271" s="1" t="n">
        <x:f>IF(I271&gt;=4,1,0)</x:f>
        <x:v>1</x:v>
      </x:c>
      <x:c r="X271" s="1" t="n">
        <x:f>1-O271</x:f>
        <x:v>1</x:v>
      </x:c>
      <x:c r="Y271" s="1" t="n">
        <x:f>IF(AND(O271=1,L271&gt;168),1,0)</x:f>
        <x:v>0</x:v>
      </x:c>
    </x:row>
    <x:row r="272">
      <x:c r="A272" s="1" t="str">
        <x:v>T00267</x:v>
      </x:c>
      <x:c r="B272" s="9" t="n">
        <x:v>45823.10763888889</x:v>
      </x:c>
      <x:c r="C272" s="9" t="n">
        <x:v>45823.63055555556</x:v>
      </x:c>
      <x:c r="D272" s="9" t="n">
        <x:v>45831.633888888886</x:v>
      </x:c>
      <x:c r="E272" s="1" t="str">
        <x:v>Normal</x:v>
      </x:c>
      <x:c r="F272" s="1" t="str">
        <x:v>WhatsApp</x:v>
      </x:c>
      <x:c r="G272" s="1" t="str">
        <x:v>Billing</x:v>
      </x:c>
      <x:c r="H272" s="1" t="n">
        <x:v>1</x:v>
      </x:c>
      <x:c r="I272" s="1"/>
      <x:c r="J272" s="1" t="n">
        <x:f>IF(E272="","",VLOOKUP(E272,'Guide'!$A$7:$C$10,2,FALSE))</x:f>
        <x:v>12</x:v>
      </x:c>
      <x:c r="K272" s="1" t="n">
        <x:f>IF(E272="","",VLOOKUP(E272,'Guide'!$A$7:$C$10,3,FALSE))</x:f>
        <x:v>72</x:v>
      </x:c>
      <x:c r="L272" s="10" t="n">
        <x:f>('Guide'!$B$4-B272)*24</x:f>
        <x:v>381.41666666662786</x:v>
      </x:c>
      <x:c r="M272" s="10" t="n">
        <x:f>IF(C272="","",ROUND((C272-B272)*24,6))</x:f>
        <x:v>12.55</x:v>
      </x:c>
      <x:c r="N272" s="10" t="n">
        <x:f>IF(D272="","",ROUND((D272-B272)*24,6))</x:f>
        <x:v>204.63</x:v>
      </x:c>
      <x:c r="O272" s="1" t="n">
        <x:f>IF(D272="",1,0)</x:f>
        <x:v>0</x:v>
      </x:c>
      <x:c r="P272" s="1" t="n">
        <x:f>IF(E272="",0,IF(OR(C272&lt;&gt;"",L272&gt;=J272),1,0))</x:f>
        <x:v>1</x:v>
      </x:c>
      <x:c r="Q272" s="1" t="n">
        <x:f>IF(AND(E272&lt;&gt;"",C272&lt;&gt;"",M272&lt;=J272),1,0)</x:f>
        <x:v>0</x:v>
      </x:c>
      <x:c r="R272" s="1" t="n">
        <x:f>P272-Q272</x:f>
        <x:v>1</x:v>
      </x:c>
      <x:c r="S272" s="1" t="n">
        <x:f>IF(E272="",0,IF(OR(D272&lt;&gt;"",L272&gt;=K272),1,0))</x:f>
        <x:v>1</x:v>
      </x:c>
      <x:c r="T272" s="1" t="n">
        <x:f>IF(AND(E272&lt;&gt;"",D272&lt;&gt;"",N272&lt;=K272),1,0)</x:f>
        <x:v>0</x:v>
      </x:c>
      <x:c r="U272" s="1" t="n">
        <x:f>S272-T272</x:f>
        <x:v>1</x:v>
      </x:c>
      <x:c r="V272" s="1" t="n">
        <x:f>IF(I272="",0,1)</x:f>
        <x:v>0</x:v>
      </x:c>
      <x:c r="W272" s="1" t="n">
        <x:f>IF(I272&gt;=4,1,0)</x:f>
        <x:v>0</x:v>
      </x:c>
      <x:c r="X272" s="1" t="n">
        <x:f>1-O272</x:f>
        <x:v>1</x:v>
      </x:c>
      <x:c r="Y272" s="1" t="n">
        <x:f>IF(AND(O272=1,L272&gt;168),1,0)</x:f>
        <x:v>0</x:v>
      </x:c>
    </x:row>
    <x:row r="273">
      <x:c r="A273" s="1" t="str">
        <x:v>T00268</x:v>
      </x:c>
      <x:c r="B273" s="9" t="n">
        <x:v>45659.8625</x:v>
      </x:c>
      <x:c r="C273" s="9" t="n">
        <x:v>45659.886666666665</x:v>
      </x:c>
      <x:c r="D273" s="9"/>
      <x:c r="E273" s="1" t="str">
        <x:v>High</x:v>
      </x:c>
      <x:c r="F273" s="1" t="str">
        <x:v>Web chat</x:v>
      </x:c>
      <x:c r="G273" s="1" t="str">
        <x:v>Delivery</x:v>
      </x:c>
      <x:c r="H273" s="1" t="n">
        <x:v>0</x:v>
      </x:c>
      <x:c r="I273" s="1"/>
      <x:c r="J273" s="1" t="n">
        <x:f>IF(E273="","",VLOOKUP(E273,'Guide'!$A$7:$C$10,2,FALSE))</x:f>
        <x:v>4</x:v>
      </x:c>
      <x:c r="K273" s="1" t="n">
        <x:f>IF(E273="","",VLOOKUP(E273,'Guide'!$A$7:$C$10,3,FALSE))</x:f>
        <x:v>24</x:v>
      </x:c>
      <x:c r="L273" s="10" t="n">
        <x:f>('Guide'!$B$4-B273)*24</x:f>
        <x:v>4299.29999999993</x:v>
      </x:c>
      <x:c r="M273" s="10" t="n">
        <x:f>IF(C273="","",ROUND((C273-B273)*24,6))</x:f>
        <x:v>0.58</x:v>
      </x:c>
      <x:c r="N273" s="10" t="str">
        <x:f>IF(D273="","",ROUND((D273-B273)*24,6))</x:f>
      </x:c>
      <x:c r="O273" s="1" t="n">
        <x:f>IF(D273="",1,0)</x:f>
        <x:v>1</x:v>
      </x:c>
      <x:c r="P273" s="1" t="n">
        <x:f>IF(E273="",0,IF(OR(C273&lt;&gt;"",L273&gt;=J273),1,0))</x:f>
        <x:v>1</x:v>
      </x:c>
      <x:c r="Q273" s="1" t="n">
        <x:f>IF(AND(E273&lt;&gt;"",C273&lt;&gt;"",M273&lt;=J273),1,0)</x:f>
        <x:v>1</x:v>
      </x:c>
      <x:c r="R273" s="1" t="n">
        <x:f>P273-Q273</x:f>
        <x:v>0</x:v>
      </x:c>
      <x:c r="S273" s="1" t="n">
        <x:f>IF(E273="",0,IF(OR(D273&lt;&gt;"",L273&gt;=K273),1,0))</x:f>
        <x:v>1</x:v>
      </x:c>
      <x:c r="T273" s="1" t="n">
        <x:f>IF(AND(E273&lt;&gt;"",D273&lt;&gt;"",N273&lt;=K273),1,0)</x:f>
        <x:v>0</x:v>
      </x:c>
      <x:c r="U273" s="1" t="n">
        <x:f>S273-T273</x:f>
        <x:v>1</x:v>
      </x:c>
      <x:c r="V273" s="1" t="n">
        <x:f>IF(I273="",0,1)</x:f>
        <x:v>0</x:v>
      </x:c>
      <x:c r="W273" s="1" t="n">
        <x:f>IF(I273&gt;=4,1,0)</x:f>
        <x:v>0</x:v>
      </x:c>
      <x:c r="X273" s="1" t="n">
        <x:f>1-O273</x:f>
        <x:v>0</x:v>
      </x:c>
      <x:c r="Y273" s="1" t="n">
        <x:f>IF(AND(O273=1,L273&gt;168),1,0)</x:f>
        <x:v>1</x:v>
      </x:c>
    </x:row>
    <x:row r="274">
      <x:c r="A274" s="1" t="str">
        <x:v>T00269</x:v>
      </x:c>
      <x:c r="B274" s="9" t="n">
        <x:v>45664.43541666667</x:v>
      </x:c>
      <x:c r="C274" s="9" t="n">
        <x:v>45664.76833333333</x:v>
      </x:c>
      <x:c r="D274" s="9" t="n">
        <x:v>45664.7725</x:v>
      </x:c>
      <x:c r="E274" s="1" t="str">
        <x:v>High</x:v>
      </x:c>
      <x:c r="F274" s="1" t="str">
        <x:v>WhatsApp</x:v>
      </x:c>
      <x:c r="G274" s="1" t="str">
        <x:v>Account access</x:v>
      </x:c>
      <x:c r="H274" s="1" t="n">
        <x:v>0</x:v>
      </x:c>
      <x:c r="I274" s="1"/>
      <x:c r="J274" s="1" t="n">
        <x:f>IF(E274="","",VLOOKUP(E274,'Guide'!$A$7:$C$10,2,FALSE))</x:f>
        <x:v>4</x:v>
      </x:c>
      <x:c r="K274" s="1" t="n">
        <x:f>IF(E274="","",VLOOKUP(E274,'Guide'!$A$7:$C$10,3,FALSE))</x:f>
        <x:v>24</x:v>
      </x:c>
      <x:c r="L274" s="10" t="n">
        <x:f>('Guide'!$B$4-B274)*24</x:f>
        <x:v>4189.549999999988</x:v>
      </x:c>
      <x:c r="M274" s="10" t="n">
        <x:f>IF(C274="","",ROUND((C274-B274)*24,6))</x:f>
        <x:v>7.99</x:v>
      </x:c>
      <x:c r="N274" s="10" t="n">
        <x:f>IF(D274="","",ROUND((D274-B274)*24,6))</x:f>
        <x:v>8.09</x:v>
      </x:c>
      <x:c r="O274" s="1" t="n">
        <x:f>IF(D274="",1,0)</x:f>
        <x:v>0</x:v>
      </x:c>
      <x:c r="P274" s="1" t="n">
        <x:f>IF(E274="",0,IF(OR(C274&lt;&gt;"",L274&gt;=J274),1,0))</x:f>
        <x:v>1</x:v>
      </x:c>
      <x:c r="Q274" s="1" t="n">
        <x:f>IF(AND(E274&lt;&gt;"",C274&lt;&gt;"",M274&lt;=J274),1,0)</x:f>
        <x:v>0</x:v>
      </x:c>
      <x:c r="R274" s="1" t="n">
        <x:f>P274-Q274</x:f>
        <x:v>1</x:v>
      </x:c>
      <x:c r="S274" s="1" t="n">
        <x:f>IF(E274="",0,IF(OR(D274&lt;&gt;"",L274&gt;=K274),1,0))</x:f>
        <x:v>1</x:v>
      </x:c>
      <x:c r="T274" s="1" t="n">
        <x:f>IF(AND(E274&lt;&gt;"",D274&lt;&gt;"",N274&lt;=K274),1,0)</x:f>
        <x:v>1</x:v>
      </x:c>
      <x:c r="U274" s="1" t="n">
        <x:f>S274-T274</x:f>
        <x:v>0</x:v>
      </x:c>
      <x:c r="V274" s="1" t="n">
        <x:f>IF(I274="",0,1)</x:f>
        <x:v>0</x:v>
      </x:c>
      <x:c r="W274" s="1" t="n">
        <x:f>IF(I274&gt;=4,1,0)</x:f>
        <x:v>0</x:v>
      </x:c>
      <x:c r="X274" s="1" t="n">
        <x:f>1-O274</x:f>
        <x:v>1</x:v>
      </x:c>
      <x:c r="Y274" s="1" t="n">
        <x:f>IF(AND(O274=1,L274&gt;168),1,0)</x:f>
        <x:v>0</x:v>
      </x:c>
    </x:row>
    <x:row r="275">
      <x:c r="A275" s="1" t="str">
        <x:v>T00270</x:v>
      </x:c>
      <x:c r="B275" s="9" t="n">
        <x:v>45680.955555555556</x:v>
      </x:c>
      <x:c r="C275" s="9" t="n">
        <x:v>45681.21805555555</x:v>
      </x:c>
      <x:c r="D275" s="9" t="n">
        <x:v>45683.90972222222</x:v>
      </x:c>
      <x:c r="E275" s="1" t="str">
        <x:v>Normal</x:v>
      </x:c>
      <x:c r="F275" s="1" t="str">
        <x:v>Web chat</x:v>
      </x:c>
      <x:c r="G275" s="1" t="str">
        <x:v>Refund</x:v>
      </x:c>
      <x:c r="H275" s="1" t="n">
        <x:v>0</x:v>
      </x:c>
      <x:c r="I275" s="1" t="n">
        <x:v>3</x:v>
      </x:c>
      <x:c r="J275" s="1" t="n">
        <x:f>IF(E275="","",VLOOKUP(E275,'Guide'!$A$7:$C$10,2,FALSE))</x:f>
        <x:v>12</x:v>
      </x:c>
      <x:c r="K275" s="1" t="n">
        <x:f>IF(E275="","",VLOOKUP(E275,'Guide'!$A$7:$C$10,3,FALSE))</x:f>
        <x:v>72</x:v>
      </x:c>
      <x:c r="L275" s="10" t="n">
        <x:f>('Guide'!$B$4-B275)*24</x:f>
        <x:v>3793.066666666651</x:v>
      </x:c>
      <x:c r="M275" s="10" t="n">
        <x:f>IF(C275="","",ROUND((C275-B275)*24,6))</x:f>
        <x:v>6.3</x:v>
      </x:c>
      <x:c r="N275" s="10" t="n">
        <x:f>IF(D275="","",ROUND((D275-B275)*24,6))</x:f>
        <x:v>70.9</x:v>
      </x:c>
      <x:c r="O275" s="1" t="n">
        <x:f>IF(D275="",1,0)</x:f>
        <x:v>0</x:v>
      </x:c>
      <x:c r="P275" s="1" t="n">
        <x:f>IF(E275="",0,IF(OR(C275&lt;&gt;"",L275&gt;=J275),1,0))</x:f>
        <x:v>1</x:v>
      </x:c>
      <x:c r="Q275" s="1" t="n">
        <x:f>IF(AND(E275&lt;&gt;"",C275&lt;&gt;"",M275&lt;=J275),1,0)</x:f>
        <x:v>1</x:v>
      </x:c>
      <x:c r="R275" s="1" t="n">
        <x:f>P275-Q275</x:f>
        <x:v>0</x:v>
      </x:c>
      <x:c r="S275" s="1" t="n">
        <x:f>IF(E275="",0,IF(OR(D275&lt;&gt;"",L275&gt;=K275),1,0))</x:f>
        <x:v>1</x:v>
      </x:c>
      <x:c r="T275" s="1" t="n">
        <x:f>IF(AND(E275&lt;&gt;"",D275&lt;&gt;"",N275&lt;=K275),1,0)</x:f>
        <x:v>1</x:v>
      </x:c>
      <x:c r="U275" s="1" t="n">
        <x:f>S275-T275</x:f>
        <x:v>0</x:v>
      </x:c>
      <x:c r="V275" s="1" t="n">
        <x:f>IF(I275="",0,1)</x:f>
        <x:v>1</x:v>
      </x:c>
      <x:c r="W275" s="1" t="n">
        <x:f>IF(I275&gt;=4,1,0)</x:f>
        <x:v>0</x:v>
      </x:c>
      <x:c r="X275" s="1" t="n">
        <x:f>1-O275</x:f>
        <x:v>1</x:v>
      </x:c>
      <x:c r="Y275" s="1" t="n">
        <x:f>IF(AND(O275=1,L275&gt;168),1,0)</x:f>
        <x:v>0</x:v>
      </x:c>
    </x:row>
    <x:row r="276">
      <x:c r="A276" s="1" t="str">
        <x:v>T00271</x:v>
      </x:c>
      <x:c r="B276" s="9" t="n">
        <x:v>45681.26736111111</x:v>
      </x:c>
      <x:c r="C276" s="9" t="n">
        <x:v>45682.249027777776</x:v>
      </x:c>
      <x:c r="D276" s="9" t="n">
        <x:v>45684.51819444444</x:v>
      </x:c>
      <x:c r="E276" s="1" t="str">
        <x:v>Normal</x:v>
      </x:c>
      <x:c r="F276" s="1" t="str">
        <x:v>Email</x:v>
      </x:c>
      <x:c r="G276" s="1" t="str">
        <x:v>Refund</x:v>
      </x:c>
      <x:c r="H276" s="1" t="n">
        <x:v>0</x:v>
      </x:c>
      <x:c r="I276" s="1" t="n">
        <x:v>1</x:v>
      </x:c>
      <x:c r="J276" s="1" t="n">
        <x:f>IF(E276="","",VLOOKUP(E276,'Guide'!$A$7:$C$10,2,FALSE))</x:f>
        <x:v>12</x:v>
      </x:c>
      <x:c r="K276" s="1" t="n">
        <x:f>IF(E276="","",VLOOKUP(E276,'Guide'!$A$7:$C$10,3,FALSE))</x:f>
        <x:v>72</x:v>
      </x:c>
      <x:c r="L276" s="10" t="n">
        <x:f>('Guide'!$B$4-B276)*24</x:f>
        <x:v>3785.583333333372</x:v>
      </x:c>
      <x:c r="M276" s="10" t="n">
        <x:f>IF(C276="","",ROUND((C276-B276)*24,6))</x:f>
        <x:v>23.56</x:v>
      </x:c>
      <x:c r="N276" s="10" t="n">
        <x:f>IF(D276="","",ROUND((D276-B276)*24,6))</x:f>
        <x:v>78.02</x:v>
      </x:c>
      <x:c r="O276" s="1" t="n">
        <x:f>IF(D276="",1,0)</x:f>
        <x:v>0</x:v>
      </x:c>
      <x:c r="P276" s="1" t="n">
        <x:f>IF(E276="",0,IF(OR(C276&lt;&gt;"",L276&gt;=J276),1,0))</x:f>
        <x:v>1</x:v>
      </x:c>
      <x:c r="Q276" s="1" t="n">
        <x:f>IF(AND(E276&lt;&gt;"",C276&lt;&gt;"",M276&lt;=J276),1,0)</x:f>
        <x:v>0</x:v>
      </x:c>
      <x:c r="R276" s="1" t="n">
        <x:f>P276-Q276</x:f>
        <x:v>1</x:v>
      </x:c>
      <x:c r="S276" s="1" t="n">
        <x:f>IF(E276="",0,IF(OR(D276&lt;&gt;"",L276&gt;=K276),1,0))</x:f>
        <x:v>1</x:v>
      </x:c>
      <x:c r="T276" s="1" t="n">
        <x:f>IF(AND(E276&lt;&gt;"",D276&lt;&gt;"",N276&lt;=K276),1,0)</x:f>
        <x:v>0</x:v>
      </x:c>
      <x:c r="U276" s="1" t="n">
        <x:f>S276-T276</x:f>
        <x:v>1</x:v>
      </x:c>
      <x:c r="V276" s="1" t="n">
        <x:f>IF(I276="",0,1)</x:f>
        <x:v>1</x:v>
      </x:c>
      <x:c r="W276" s="1" t="n">
        <x:f>IF(I276&gt;=4,1,0)</x:f>
        <x:v>0</x:v>
      </x:c>
      <x:c r="X276" s="1" t="n">
        <x:f>1-O276</x:f>
        <x:v>1</x:v>
      </x:c>
      <x:c r="Y276" s="1" t="n">
        <x:f>IF(AND(O276=1,L276&gt;168),1,0)</x:f>
        <x:v>0</x:v>
      </x:c>
    </x:row>
    <x:row r="277">
      <x:c r="A277" s="1" t="str">
        <x:v>T00272</x:v>
      </x:c>
      <x:c r="B277" s="9" t="n">
        <x:v>45816.58819444444</x:v>
      </x:c>
      <x:c r="C277" s="9" t="n">
        <x:v>45817.89569444444</x:v>
      </x:c>
      <x:c r="D277" s="9" t="n">
        <x:v>45819.538611111115</x:v>
      </x:c>
      <x:c r="E277" s="1" t="str">
        <x:v>Normal</x:v>
      </x:c>
      <x:c r="F277" s="1" t="str">
        <x:v>Email</x:v>
      </x:c>
      <x:c r="G277" s="1" t="str">
        <x:v>Delivery</x:v>
      </x:c>
      <x:c r="H277" s="1" t="n">
        <x:v>0</x:v>
      </x:c>
      <x:c r="I277" s="1" t="n">
        <x:v>5</x:v>
      </x:c>
      <x:c r="J277" s="1" t="n">
        <x:f>IF(E277="","",VLOOKUP(E277,'Guide'!$A$7:$C$10,2,FALSE))</x:f>
        <x:v>12</x:v>
      </x:c>
      <x:c r="K277" s="1" t="n">
        <x:f>IF(E277="","",VLOOKUP(E277,'Guide'!$A$7:$C$10,3,FALSE))</x:f>
        <x:v>72</x:v>
      </x:c>
      <x:c r="L277" s="10" t="n">
        <x:f>('Guide'!$B$4-B277)*24</x:f>
        <x:v>537.8833333334187</x:v>
      </x:c>
      <x:c r="M277" s="10" t="n">
        <x:f>IF(C277="","",ROUND((C277-B277)*24,6))</x:f>
        <x:v>31.38</x:v>
      </x:c>
      <x:c r="N277" s="10" t="n">
        <x:f>IF(D277="","",ROUND((D277-B277)*24,6))</x:f>
        <x:v>70.81</x:v>
      </x:c>
      <x:c r="O277" s="1" t="n">
        <x:f>IF(D277="",1,0)</x:f>
        <x:v>0</x:v>
      </x:c>
      <x:c r="P277" s="1" t="n">
        <x:f>IF(E277="",0,IF(OR(C277&lt;&gt;"",L277&gt;=J277),1,0))</x:f>
        <x:v>1</x:v>
      </x:c>
      <x:c r="Q277" s="1" t="n">
        <x:f>IF(AND(E277&lt;&gt;"",C277&lt;&gt;"",M277&lt;=J277),1,0)</x:f>
        <x:v>0</x:v>
      </x:c>
      <x:c r="R277" s="1" t="n">
        <x:f>P277-Q277</x:f>
        <x:v>1</x:v>
      </x:c>
      <x:c r="S277" s="1" t="n">
        <x:f>IF(E277="",0,IF(OR(D277&lt;&gt;"",L277&gt;=K277),1,0))</x:f>
        <x:v>1</x:v>
      </x:c>
      <x:c r="T277" s="1" t="n">
        <x:f>IF(AND(E277&lt;&gt;"",D277&lt;&gt;"",N277&lt;=K277),1,0)</x:f>
        <x:v>1</x:v>
      </x:c>
      <x:c r="U277" s="1" t="n">
        <x:f>S277-T277</x:f>
        <x:v>0</x:v>
      </x:c>
      <x:c r="V277" s="1" t="n">
        <x:f>IF(I277="",0,1)</x:f>
        <x:v>1</x:v>
      </x:c>
      <x:c r="W277" s="1" t="n">
        <x:f>IF(I277&gt;=4,1,0)</x:f>
        <x:v>1</x:v>
      </x:c>
      <x:c r="X277" s="1" t="n">
        <x:f>1-O277</x:f>
        <x:v>1</x:v>
      </x:c>
      <x:c r="Y277" s="1" t="n">
        <x:f>IF(AND(O277=1,L277&gt;168),1,0)</x:f>
        <x:v>0</x:v>
      </x:c>
    </x:row>
    <x:row r="278">
      <x:c r="A278" s="1" t="str">
        <x:v>T00273</x:v>
      </x:c>
      <x:c r="B278" s="9" t="n">
        <x:v>45674.20416666667</x:v>
      </x:c>
      <x:c r="C278" s="9" t="n">
        <x:v>45674.260833333334</x:v>
      </x:c>
      <x:c r="D278" s="9" t="n">
        <x:v>45678.4625</x:v>
      </x:c>
      <x:c r="E278" s="1" t="str">
        <x:v>Normal</x:v>
      </x:c>
      <x:c r="F278" s="1" t="str">
        <x:v>Web chat</x:v>
      </x:c>
      <x:c r="G278" s="1" t="str">
        <x:v>Refund</x:v>
      </x:c>
      <x:c r="H278" s="1" t="n">
        <x:v>1</x:v>
      </x:c>
      <x:c r="I278" s="1"/>
      <x:c r="J278" s="1" t="n">
        <x:f>IF(E278="","",VLOOKUP(E278,'Guide'!$A$7:$C$10,2,FALSE))</x:f>
        <x:v>12</x:v>
      </x:c>
      <x:c r="K278" s="1" t="n">
        <x:f>IF(E278="","",VLOOKUP(E278,'Guide'!$A$7:$C$10,3,FALSE))</x:f>
        <x:v>72</x:v>
      </x:c>
      <x:c r="L278" s="10" t="n">
        <x:f>('Guide'!$B$4-B278)*24</x:f>
        <x:v>3955.0999999999185</x:v>
      </x:c>
      <x:c r="M278" s="10" t="n">
        <x:f>IF(C278="","",ROUND((C278-B278)*24,6))</x:f>
        <x:v>1.36</x:v>
      </x:c>
      <x:c r="N278" s="10" t="n">
        <x:f>IF(D278="","",ROUND((D278-B278)*24,6))</x:f>
        <x:v>102.2</x:v>
      </x:c>
      <x:c r="O278" s="1" t="n">
        <x:f>IF(D278="",1,0)</x:f>
        <x:v>0</x:v>
      </x:c>
      <x:c r="P278" s="1" t="n">
        <x:f>IF(E278="",0,IF(OR(C278&lt;&gt;"",L278&gt;=J278),1,0))</x:f>
        <x:v>1</x:v>
      </x:c>
      <x:c r="Q278" s="1" t="n">
        <x:f>IF(AND(E278&lt;&gt;"",C278&lt;&gt;"",M278&lt;=J278),1,0)</x:f>
        <x:v>1</x:v>
      </x:c>
      <x:c r="R278" s="1" t="n">
        <x:f>P278-Q278</x:f>
        <x:v>0</x:v>
      </x:c>
      <x:c r="S278" s="1" t="n">
        <x:f>IF(E278="",0,IF(OR(D278&lt;&gt;"",L278&gt;=K278),1,0))</x:f>
        <x:v>1</x:v>
      </x:c>
      <x:c r="T278" s="1" t="n">
        <x:f>IF(AND(E278&lt;&gt;"",D278&lt;&gt;"",N278&lt;=K278),1,0)</x:f>
        <x:v>0</x:v>
      </x:c>
      <x:c r="U278" s="1" t="n">
        <x:f>S278-T278</x:f>
        <x:v>1</x:v>
      </x:c>
      <x:c r="V278" s="1" t="n">
        <x:f>IF(I278="",0,1)</x:f>
        <x:v>0</x:v>
      </x:c>
      <x:c r="W278" s="1" t="n">
        <x:f>IF(I278&gt;=4,1,0)</x:f>
        <x:v>0</x:v>
      </x:c>
      <x:c r="X278" s="1" t="n">
        <x:f>1-O278</x:f>
        <x:v>1</x:v>
      </x:c>
      <x:c r="Y278" s="1" t="n">
        <x:f>IF(AND(O278=1,L278&gt;168),1,0)</x:f>
        <x:v>0</x:v>
      </x:c>
    </x:row>
    <x:row r="279">
      <x:c r="A279" s="1" t="str">
        <x:v>T00274</x:v>
      </x:c>
      <x:c r="B279" s="9" t="n">
        <x:v>45719.15902777778</x:v>
      </x:c>
      <x:c r="C279" s="9" t="n">
        <x:v>45720.66694444444</x:v>
      </x:c>
      <x:c r="D279" s="9" t="n">
        <x:v>45723.48527777778</x:v>
      </x:c>
      <x:c r="E279" s="1" t="str">
        <x:v>Low</x:v>
      </x:c>
      <x:c r="F279" s="1" t="str">
        <x:v>WhatsApp</x:v>
      </x:c>
      <x:c r="G279" s="1" t="str">
        <x:v>Refund</x:v>
      </x:c>
      <x:c r="H279" s="1" t="n">
        <x:v>1</x:v>
      </x:c>
      <x:c r="I279" s="1"/>
      <x:c r="J279" s="1" t="n">
        <x:f>IF(E279="","",VLOOKUP(E279,'Guide'!$A$7:$C$10,2,FALSE))</x:f>
        <x:v>24</x:v>
      </x:c>
      <x:c r="K279" s="1" t="n">
        <x:f>IF(E279="","",VLOOKUP(E279,'Guide'!$A$7:$C$10,3,FALSE))</x:f>
        <x:v>120</x:v>
      </x:c>
      <x:c r="L279" s="10" t="n">
        <x:f>('Guide'!$B$4-B279)*24</x:f>
        <x:v>2876.1833333332906</x:v>
      </x:c>
      <x:c r="M279" s="10" t="n">
        <x:f>IF(C279="","",ROUND((C279-B279)*24,6))</x:f>
        <x:v>36.19</x:v>
      </x:c>
      <x:c r="N279" s="10" t="n">
        <x:f>IF(D279="","",ROUND((D279-B279)*24,6))</x:f>
        <x:v>103.83</x:v>
      </x:c>
      <x:c r="O279" s="1" t="n">
        <x:f>IF(D279="",1,0)</x:f>
        <x:v>0</x:v>
      </x:c>
      <x:c r="P279" s="1" t="n">
        <x:f>IF(E279="",0,IF(OR(C279&lt;&gt;"",L279&gt;=J279),1,0))</x:f>
        <x:v>1</x:v>
      </x:c>
      <x:c r="Q279" s="1" t="n">
        <x:f>IF(AND(E279&lt;&gt;"",C279&lt;&gt;"",M279&lt;=J279),1,0)</x:f>
        <x:v>0</x:v>
      </x:c>
      <x:c r="R279" s="1" t="n">
        <x:f>P279-Q279</x:f>
        <x:v>1</x:v>
      </x:c>
      <x:c r="S279" s="1" t="n">
        <x:f>IF(E279="",0,IF(OR(D279&lt;&gt;"",L279&gt;=K279),1,0))</x:f>
        <x:v>1</x:v>
      </x:c>
      <x:c r="T279" s="1" t="n">
        <x:f>IF(AND(E279&lt;&gt;"",D279&lt;&gt;"",N279&lt;=K279),1,0)</x:f>
        <x:v>1</x:v>
      </x:c>
      <x:c r="U279" s="1" t="n">
        <x:f>S279-T279</x:f>
        <x:v>0</x:v>
      </x:c>
      <x:c r="V279" s="1" t="n">
        <x:f>IF(I279="",0,1)</x:f>
        <x:v>0</x:v>
      </x:c>
      <x:c r="W279" s="1" t="n">
        <x:f>IF(I279&gt;=4,1,0)</x:f>
        <x:v>0</x:v>
      </x:c>
      <x:c r="X279" s="1" t="n">
        <x:f>1-O279</x:f>
        <x:v>1</x:v>
      </x:c>
      <x:c r="Y279" s="1" t="n">
        <x:f>IF(AND(O279=1,L279&gt;168),1,0)</x:f>
        <x:v>0</x:v>
      </x:c>
    </x:row>
    <x:row r="280">
      <x:c r="A280" s="1" t="str">
        <x:v>T00275</x:v>
      </x:c>
      <x:c r="B280" s="9" t="n">
        <x:v>45723.55902777778</x:v>
      </x:c>
      <x:c r="C280" s="9" t="n">
        <x:v>45723.76652777778</x:v>
      </x:c>
      <x:c r="D280" s="9" t="n">
        <x:v>45723.880277777775</x:v>
      </x:c>
      <x:c r="E280" s="1" t="str">
        <x:v>High</x:v>
      </x:c>
      <x:c r="F280" s="1" t="str">
        <x:v>Email</x:v>
      </x:c>
      <x:c r="G280" s="1" t="str">
        <x:v>Product information</x:v>
      </x:c>
      <x:c r="H280" s="1" t="n">
        <x:v>1</x:v>
      </x:c>
      <x:c r="I280" s="1"/>
      <x:c r="J280" s="1" t="n">
        <x:f>IF(E280="","",VLOOKUP(E280,'Guide'!$A$7:$C$10,2,FALSE))</x:f>
        <x:v>4</x:v>
      </x:c>
      <x:c r="K280" s="1" t="n">
        <x:f>IF(E280="","",VLOOKUP(E280,'Guide'!$A$7:$C$10,3,FALSE))</x:f>
        <x:v>24</x:v>
      </x:c>
      <x:c r="L280" s="10" t="n">
        <x:f>('Guide'!$B$4-B280)*24</x:f>
        <x:v>2770.5833333332557</x:v>
      </x:c>
      <x:c r="M280" s="10" t="n">
        <x:f>IF(C280="","",ROUND((C280-B280)*24,6))</x:f>
        <x:v>4.98</x:v>
      </x:c>
      <x:c r="N280" s="10" t="n">
        <x:f>IF(D280="","",ROUND((D280-B280)*24,6))</x:f>
        <x:v>7.71</x:v>
      </x:c>
      <x:c r="O280" s="1" t="n">
        <x:f>IF(D280="",1,0)</x:f>
        <x:v>0</x:v>
      </x:c>
      <x:c r="P280" s="1" t="n">
        <x:f>IF(E280="",0,IF(OR(C280&lt;&gt;"",L280&gt;=J280),1,0))</x:f>
        <x:v>1</x:v>
      </x:c>
      <x:c r="Q280" s="1" t="n">
        <x:f>IF(AND(E280&lt;&gt;"",C280&lt;&gt;"",M280&lt;=J280),1,0)</x:f>
        <x:v>0</x:v>
      </x:c>
      <x:c r="R280" s="1" t="n">
        <x:f>P280-Q280</x:f>
        <x:v>1</x:v>
      </x:c>
      <x:c r="S280" s="1" t="n">
        <x:f>IF(E280="",0,IF(OR(D280&lt;&gt;"",L280&gt;=K280),1,0))</x:f>
        <x:v>1</x:v>
      </x:c>
      <x:c r="T280" s="1" t="n">
        <x:f>IF(AND(E280&lt;&gt;"",D280&lt;&gt;"",N280&lt;=K280),1,0)</x:f>
        <x:v>1</x:v>
      </x:c>
      <x:c r="U280" s="1" t="n">
        <x:f>S280-T280</x:f>
        <x:v>0</x:v>
      </x:c>
      <x:c r="V280" s="1" t="n">
        <x:f>IF(I280="",0,1)</x:f>
        <x:v>0</x:v>
      </x:c>
      <x:c r="W280" s="1" t="n">
        <x:f>IF(I280&gt;=4,1,0)</x:f>
        <x:v>0</x:v>
      </x:c>
      <x:c r="X280" s="1" t="n">
        <x:f>1-O280</x:f>
        <x:v>1</x:v>
      </x:c>
      <x:c r="Y280" s="1" t="n">
        <x:f>IF(AND(O280=1,L280&gt;168),1,0)</x:f>
        <x:v>0</x:v>
      </x:c>
    </x:row>
    <x:row r="281">
      <x:c r="A281" s="1" t="str">
        <x:v>T00276</x:v>
      </x:c>
      <x:c r="B281" s="9" t="n">
        <x:v>45727.71944444445</x:v>
      </x:c>
      <x:c r="C281" s="9" t="n">
        <x:v>45728.26194444444</x:v>
      </x:c>
      <x:c r="D281" s="9" t="n">
        <x:v>45733.63611111111</x:v>
      </x:c>
      <x:c r="E281" s="1" t="str">
        <x:v>Normal</x:v>
      </x:c>
      <x:c r="F281" s="1" t="str">
        <x:v>Web chat</x:v>
      </x:c>
      <x:c r="G281" s="1" t="str">
        <x:v>Refund</x:v>
      </x:c>
      <x:c r="H281" s="1" t="n">
        <x:v>0</x:v>
      </x:c>
      <x:c r="I281" s="1" t="n">
        <x:v>4</x:v>
      </x:c>
      <x:c r="J281" s="1" t="n">
        <x:f>IF(E281="","",VLOOKUP(E281,'Guide'!$A$7:$C$10,2,FALSE))</x:f>
        <x:v>12</x:v>
      </x:c>
      <x:c r="K281" s="1" t="n">
        <x:f>IF(E281="","",VLOOKUP(E281,'Guide'!$A$7:$C$10,3,FALSE))</x:f>
        <x:v>72</x:v>
      </x:c>
      <x:c r="L281" s="10" t="n">
        <x:f>('Guide'!$B$4-B281)*24</x:f>
        <x:v>2670.733333333279</x:v>
      </x:c>
      <x:c r="M281" s="10" t="n">
        <x:f>IF(C281="","",ROUND((C281-B281)*24,6))</x:f>
        <x:v>13.02</x:v>
      </x:c>
      <x:c r="N281" s="10" t="n">
        <x:f>IF(D281="","",ROUND((D281-B281)*24,6))</x:f>
        <x:v>142</x:v>
      </x:c>
      <x:c r="O281" s="1" t="n">
        <x:f>IF(D281="",1,0)</x:f>
        <x:v>0</x:v>
      </x:c>
      <x:c r="P281" s="1" t="n">
        <x:f>IF(E281="",0,IF(OR(C281&lt;&gt;"",L281&gt;=J281),1,0))</x:f>
        <x:v>1</x:v>
      </x:c>
      <x:c r="Q281" s="1" t="n">
        <x:f>IF(AND(E281&lt;&gt;"",C281&lt;&gt;"",M281&lt;=J281),1,0)</x:f>
        <x:v>0</x:v>
      </x:c>
      <x:c r="R281" s="1" t="n">
        <x:f>P281-Q281</x:f>
        <x:v>1</x:v>
      </x:c>
      <x:c r="S281" s="1" t="n">
        <x:f>IF(E281="",0,IF(OR(D281&lt;&gt;"",L281&gt;=K281),1,0))</x:f>
        <x:v>1</x:v>
      </x:c>
      <x:c r="T281" s="1" t="n">
        <x:f>IF(AND(E281&lt;&gt;"",D281&lt;&gt;"",N281&lt;=K281),1,0)</x:f>
        <x:v>0</x:v>
      </x:c>
      <x:c r="U281" s="1" t="n">
        <x:f>S281-T281</x:f>
        <x:v>1</x:v>
      </x:c>
      <x:c r="V281" s="1" t="n">
        <x:f>IF(I281="",0,1)</x:f>
        <x:v>1</x:v>
      </x:c>
      <x:c r="W281" s="1" t="n">
        <x:f>IF(I281&gt;=4,1,0)</x:f>
        <x:v>1</x:v>
      </x:c>
      <x:c r="X281" s="1" t="n">
        <x:f>1-O281</x:f>
        <x:v>1</x:v>
      </x:c>
      <x:c r="Y281" s="1" t="n">
        <x:f>IF(AND(O281=1,L281&gt;168),1,0)</x:f>
        <x:v>0</x:v>
      </x:c>
    </x:row>
    <x:row r="282">
      <x:c r="A282" s="1" t="str">
        <x:v>T00277</x:v>
      </x:c>
      <x:c r="B282" s="9" t="n">
        <x:v>45771.55625</x:v>
      </x:c>
      <x:c r="C282" s="9" t="n">
        <x:v>45772.480416666665</x:v>
      </x:c>
      <x:c r="D282" s="9" t="n">
        <x:v>45775.635833333334</x:v>
      </x:c>
      <x:c r="E282" s="1" t="str">
        <x:v>Low</x:v>
      </x:c>
      <x:c r="F282" s="1" t="str">
        <x:v>WhatsApp</x:v>
      </x:c>
      <x:c r="G282" s="1" t="str">
        <x:v>Account access</x:v>
      </x:c>
      <x:c r="H282" s="1" t="n">
        <x:v>0</x:v>
      </x:c>
      <x:c r="I282" s="1"/>
      <x:c r="J282" s="1" t="n">
        <x:f>IF(E282="","",VLOOKUP(E282,'Guide'!$A$7:$C$10,2,FALSE))</x:f>
        <x:v>24</x:v>
      </x:c>
      <x:c r="K282" s="1" t="n">
        <x:f>IF(E282="","",VLOOKUP(E282,'Guide'!$A$7:$C$10,3,FALSE))</x:f>
        <x:v>120</x:v>
      </x:c>
      <x:c r="L282" s="10" t="n">
        <x:f>('Guide'!$B$4-B282)*24</x:f>
        <x:v>1618.649999999965</x:v>
      </x:c>
      <x:c r="M282" s="10" t="n">
        <x:f>IF(C282="","",ROUND((C282-B282)*24,6))</x:f>
        <x:v>22.18</x:v>
      </x:c>
      <x:c r="N282" s="10" t="n">
        <x:f>IF(D282="","",ROUND((D282-B282)*24,6))</x:f>
        <x:v>97.91</x:v>
      </x:c>
      <x:c r="O282" s="1" t="n">
        <x:f>IF(D282="",1,0)</x:f>
        <x:v>0</x:v>
      </x:c>
      <x:c r="P282" s="1" t="n">
        <x:f>IF(E282="",0,IF(OR(C282&lt;&gt;"",L282&gt;=J282),1,0))</x:f>
        <x:v>1</x:v>
      </x:c>
      <x:c r="Q282" s="1" t="n">
        <x:f>IF(AND(E282&lt;&gt;"",C282&lt;&gt;"",M282&lt;=J282),1,0)</x:f>
        <x:v>1</x:v>
      </x:c>
      <x:c r="R282" s="1" t="n">
        <x:f>P282-Q282</x:f>
        <x:v>0</x:v>
      </x:c>
      <x:c r="S282" s="1" t="n">
        <x:f>IF(E282="",0,IF(OR(D282&lt;&gt;"",L282&gt;=K282),1,0))</x:f>
        <x:v>1</x:v>
      </x:c>
      <x:c r="T282" s="1" t="n">
        <x:f>IF(AND(E282&lt;&gt;"",D282&lt;&gt;"",N282&lt;=K282),1,0)</x:f>
        <x:v>1</x:v>
      </x:c>
      <x:c r="U282" s="1" t="n">
        <x:f>S282-T282</x:f>
        <x:v>0</x:v>
      </x:c>
      <x:c r="V282" s="1" t="n">
        <x:f>IF(I282="",0,1)</x:f>
        <x:v>0</x:v>
      </x:c>
      <x:c r="W282" s="1" t="n">
        <x:f>IF(I282&gt;=4,1,0)</x:f>
        <x:v>0</x:v>
      </x:c>
      <x:c r="X282" s="1" t="n">
        <x:f>1-O282</x:f>
        <x:v>1</x:v>
      </x:c>
      <x:c r="Y282" s="1" t="n">
        <x:f>IF(AND(O282=1,L282&gt;168),1,0)</x:f>
        <x:v>0</x:v>
      </x:c>
    </x:row>
    <x:row r="283">
      <x:c r="A283" s="1" t="str">
        <x:v>T00278</x:v>
      </x:c>
      <x:c r="B283" s="9" t="n">
        <x:v>45716.46805555555</x:v>
      </x:c>
      <x:c r="C283" s="9" t="n">
        <x:v>45716.79347222222</x:v>
      </x:c>
      <x:c r="D283" s="9" t="n">
        <x:v>45722.501805555556</x:v>
      </x:c>
      <x:c r="E283" s="1" t="str">
        <x:v>Low</x:v>
      </x:c>
      <x:c r="F283" s="1" t="str">
        <x:v>Web chat</x:v>
      </x:c>
      <x:c r="G283" s="1" t="str">
        <x:v>Delivery</x:v>
      </x:c>
      <x:c r="H283" s="1" t="n">
        <x:v>0</x:v>
      </x:c>
      <x:c r="I283" s="1"/>
      <x:c r="J283" s="1" t="n">
        <x:f>IF(E283="","",VLOOKUP(E283,'Guide'!$A$7:$C$10,2,FALSE))</x:f>
        <x:v>24</x:v>
      </x:c>
      <x:c r="K283" s="1" t="n">
        <x:f>IF(E283="","",VLOOKUP(E283,'Guide'!$A$7:$C$10,3,FALSE))</x:f>
        <x:v>120</x:v>
      </x:c>
      <x:c r="L283" s="10" t="n">
        <x:f>('Guide'!$B$4-B283)*24</x:f>
        <x:v>2940.766666666721</x:v>
      </x:c>
      <x:c r="M283" s="10" t="n">
        <x:f>IF(C283="","",ROUND((C283-B283)*24,6))</x:f>
        <x:v>7.81</x:v>
      </x:c>
      <x:c r="N283" s="10" t="n">
        <x:f>IF(D283="","",ROUND((D283-B283)*24,6))</x:f>
        <x:v>144.81</x:v>
      </x:c>
      <x:c r="O283" s="1" t="n">
        <x:f>IF(D283="",1,0)</x:f>
        <x:v>0</x:v>
      </x:c>
      <x:c r="P283" s="1" t="n">
        <x:f>IF(E283="",0,IF(OR(C283&lt;&gt;"",L283&gt;=J283),1,0))</x:f>
        <x:v>1</x:v>
      </x:c>
      <x:c r="Q283" s="1" t="n">
        <x:f>IF(AND(E283&lt;&gt;"",C283&lt;&gt;"",M283&lt;=J283),1,0)</x:f>
        <x:v>1</x:v>
      </x:c>
      <x:c r="R283" s="1" t="n">
        <x:f>P283-Q283</x:f>
        <x:v>0</x:v>
      </x:c>
      <x:c r="S283" s="1" t="n">
        <x:f>IF(E283="",0,IF(OR(D283&lt;&gt;"",L283&gt;=K283),1,0))</x:f>
        <x:v>1</x:v>
      </x:c>
      <x:c r="T283" s="1" t="n">
        <x:f>IF(AND(E283&lt;&gt;"",D283&lt;&gt;"",N283&lt;=K283),1,0)</x:f>
        <x:v>0</x:v>
      </x:c>
      <x:c r="U283" s="1" t="n">
        <x:f>S283-T283</x:f>
        <x:v>1</x:v>
      </x:c>
      <x:c r="V283" s="1" t="n">
        <x:f>IF(I283="",0,1)</x:f>
        <x:v>0</x:v>
      </x:c>
      <x:c r="W283" s="1" t="n">
        <x:f>IF(I283&gt;=4,1,0)</x:f>
        <x:v>0</x:v>
      </x:c>
      <x:c r="X283" s="1" t="n">
        <x:f>1-O283</x:f>
        <x:v>1</x:v>
      </x:c>
      <x:c r="Y283" s="1" t="n">
        <x:f>IF(AND(O283=1,L283&gt;168),1,0)</x:f>
        <x:v>0</x:v>
      </x:c>
    </x:row>
    <x:row r="284">
      <x:c r="A284" s="1" t="str">
        <x:v>T00279</x:v>
      </x:c>
      <x:c r="B284" s="9" t="n">
        <x:v>45773.40972222222</x:v>
      </x:c>
      <x:c r="C284" s="9" t="n">
        <x:v>45773.69763888889</x:v>
      </x:c>
      <x:c r="D284" s="9" t="n">
        <x:v>45774.73388888889</x:v>
      </x:c>
      <x:c r="E284" s="1" t="str">
        <x:v>Normal</x:v>
      </x:c>
      <x:c r="F284" s="1" t="str">
        <x:v>WhatsApp</x:v>
      </x:c>
      <x:c r="G284" s="1" t="str">
        <x:v>Product information</x:v>
      </x:c>
      <x:c r="H284" s="1" t="n">
        <x:v>1</x:v>
      </x:c>
      <x:c r="I284" s="1"/>
      <x:c r="J284" s="1" t="n">
        <x:f>IF(E284="","",VLOOKUP(E284,'Guide'!$A$7:$C$10,2,FALSE))</x:f>
        <x:v>12</x:v>
      </x:c>
      <x:c r="K284" s="1" t="n">
        <x:f>IF(E284="","",VLOOKUP(E284,'Guide'!$A$7:$C$10,3,FALSE))</x:f>
        <x:v>72</x:v>
      </x:c>
      <x:c r="L284" s="10" t="n">
        <x:f>('Guide'!$B$4-B284)*24</x:f>
        <x:v>1574.1666666667443</x:v>
      </x:c>
      <x:c r="M284" s="10" t="n">
        <x:f>IF(C284="","",ROUND((C284-B284)*24,6))</x:f>
        <x:v>6.91</x:v>
      </x:c>
      <x:c r="N284" s="10" t="n">
        <x:f>IF(D284="","",ROUND((D284-B284)*24,6))</x:f>
        <x:v>31.78</x:v>
      </x:c>
      <x:c r="O284" s="1" t="n">
        <x:f>IF(D284="",1,0)</x:f>
        <x:v>0</x:v>
      </x:c>
      <x:c r="P284" s="1" t="n">
        <x:f>IF(E284="",0,IF(OR(C284&lt;&gt;"",L284&gt;=J284),1,0))</x:f>
        <x:v>1</x:v>
      </x:c>
      <x:c r="Q284" s="1" t="n">
        <x:f>IF(AND(E284&lt;&gt;"",C284&lt;&gt;"",M284&lt;=J284),1,0)</x:f>
        <x:v>1</x:v>
      </x:c>
      <x:c r="R284" s="1" t="n">
        <x:f>P284-Q284</x:f>
        <x:v>0</x:v>
      </x:c>
      <x:c r="S284" s="1" t="n">
        <x:f>IF(E284="",0,IF(OR(D284&lt;&gt;"",L284&gt;=K284),1,0))</x:f>
        <x:v>1</x:v>
      </x:c>
      <x:c r="T284" s="1" t="n">
        <x:f>IF(AND(E284&lt;&gt;"",D284&lt;&gt;"",N284&lt;=K284),1,0)</x:f>
        <x:v>1</x:v>
      </x:c>
      <x:c r="U284" s="1" t="n">
        <x:f>S284-T284</x:f>
        <x:v>0</x:v>
      </x:c>
      <x:c r="V284" s="1" t="n">
        <x:f>IF(I284="",0,1)</x:f>
        <x:v>0</x:v>
      </x:c>
      <x:c r="W284" s="1" t="n">
        <x:f>IF(I284&gt;=4,1,0)</x:f>
        <x:v>0</x:v>
      </x:c>
      <x:c r="X284" s="1" t="n">
        <x:f>1-O284</x:f>
        <x:v>1</x:v>
      </x:c>
      <x:c r="Y284" s="1" t="n">
        <x:f>IF(AND(O284=1,L284&gt;168),1,0)</x:f>
        <x:v>0</x:v>
      </x:c>
    </x:row>
    <x:row r="285">
      <x:c r="A285" s="1" t="str">
        <x:v>T00280</x:v>
      </x:c>
      <x:c r="B285" s="9" t="n">
        <x:v>45683.58472222222</x:v>
      </x:c>
      <x:c r="C285" s="9" t="n">
        <x:v>45683.797638888886</x:v>
      </x:c>
      <x:c r="D285" s="9" t="n">
        <x:v>45696.42638888889</x:v>
      </x:c>
      <x:c r="E285" s="1" t="str">
        <x:v>Normal</x:v>
      </x:c>
      <x:c r="F285" s="1" t="str">
        <x:v>WhatsApp</x:v>
      </x:c>
      <x:c r="G285" s="1" t="str">
        <x:v>Product information</x:v>
      </x:c>
      <x:c r="H285" s="1" t="n">
        <x:v>0</x:v>
      </x:c>
      <x:c r="I285" s="1" t="n">
        <x:v>5</x:v>
      </x:c>
      <x:c r="J285" s="1" t="n">
        <x:f>IF(E285="","",VLOOKUP(E285,'Guide'!$A$7:$C$10,2,FALSE))</x:f>
        <x:v>12</x:v>
      </x:c>
      <x:c r="K285" s="1" t="n">
        <x:f>IF(E285="","",VLOOKUP(E285,'Guide'!$A$7:$C$10,3,FALSE))</x:f>
        <x:v>72</x:v>
      </x:c>
      <x:c r="L285" s="10" t="n">
        <x:f>('Guide'!$B$4-B285)*24</x:f>
        <x:v>3729.9666666666744</x:v>
      </x:c>
      <x:c r="M285" s="10" t="n">
        <x:f>IF(C285="","",ROUND((C285-B285)*24,6))</x:f>
        <x:v>5.11</x:v>
      </x:c>
      <x:c r="N285" s="10" t="n">
        <x:f>IF(D285="","",ROUND((D285-B285)*24,6))</x:f>
        <x:v>308.2</x:v>
      </x:c>
      <x:c r="O285" s="1" t="n">
        <x:f>IF(D285="",1,0)</x:f>
        <x:v>0</x:v>
      </x:c>
      <x:c r="P285" s="1" t="n">
        <x:f>IF(E285="",0,IF(OR(C285&lt;&gt;"",L285&gt;=J285),1,0))</x:f>
        <x:v>1</x:v>
      </x:c>
      <x:c r="Q285" s="1" t="n">
        <x:f>IF(AND(E285&lt;&gt;"",C285&lt;&gt;"",M285&lt;=J285),1,0)</x:f>
        <x:v>1</x:v>
      </x:c>
      <x:c r="R285" s="1" t="n">
        <x:f>P285-Q285</x:f>
        <x:v>0</x:v>
      </x:c>
      <x:c r="S285" s="1" t="n">
        <x:f>IF(E285="",0,IF(OR(D285&lt;&gt;"",L285&gt;=K285),1,0))</x:f>
        <x:v>1</x:v>
      </x:c>
      <x:c r="T285" s="1" t="n">
        <x:f>IF(AND(E285&lt;&gt;"",D285&lt;&gt;"",N285&lt;=K285),1,0)</x:f>
        <x:v>0</x:v>
      </x:c>
      <x:c r="U285" s="1" t="n">
        <x:f>S285-T285</x:f>
        <x:v>1</x:v>
      </x:c>
      <x:c r="V285" s="1" t="n">
        <x:f>IF(I285="",0,1)</x:f>
        <x:v>1</x:v>
      </x:c>
      <x:c r="W285" s="1" t="n">
        <x:f>IF(I285&gt;=4,1,0)</x:f>
        <x:v>1</x:v>
      </x:c>
      <x:c r="X285" s="1" t="n">
        <x:f>1-O285</x:f>
        <x:v>1</x:v>
      </x:c>
      <x:c r="Y285" s="1" t="n">
        <x:f>IF(AND(O285=1,L285&gt;168),1,0)</x:f>
        <x:v>0</x:v>
      </x:c>
    </x:row>
    <x:row r="286">
      <x:c r="A286" s="1" t="str">
        <x:v>T00281</x:v>
      </x:c>
      <x:c r="B286" s="9" t="n">
        <x:v>45816.98541666667</x:v>
      </x:c>
      <x:c r="C286" s="9" t="n">
        <x:v>45817.083333333336</x:v>
      </x:c>
      <x:c r="D286" s="9"/>
      <x:c r="E286" s="1" t="str">
        <x:v>High</x:v>
      </x:c>
      <x:c r="F286" s="1" t="str">
        <x:v>WhatsApp</x:v>
      </x:c>
      <x:c r="G286" s="1" t="str">
        <x:v>Delivery</x:v>
      </x:c>
      <x:c r="H286" s="1" t="n">
        <x:v>0</x:v>
      </x:c>
      <x:c r="I286" s="1"/>
      <x:c r="J286" s="1" t="n">
        <x:f>IF(E286="","",VLOOKUP(E286,'Guide'!$A$7:$C$10,2,FALSE))</x:f>
        <x:v>4</x:v>
      </x:c>
      <x:c r="K286" s="1" t="n">
        <x:f>IF(E286="","",VLOOKUP(E286,'Guide'!$A$7:$C$10,3,FALSE))</x:f>
        <x:v>24</x:v>
      </x:c>
      <x:c r="L286" s="10" t="n">
        <x:f>('Guide'!$B$4-B286)*24</x:f>
        <x:v>528.3499999999185</x:v>
      </x:c>
      <x:c r="M286" s="10" t="n">
        <x:f>IF(C286="","",ROUND((C286-B286)*24,6))</x:f>
        <x:v>2.35</x:v>
      </x:c>
      <x:c r="N286" s="10" t="str">
        <x:f>IF(D286="","",ROUND((D286-B286)*24,6))</x:f>
      </x:c>
      <x:c r="O286" s="1" t="n">
        <x:f>IF(D286="",1,0)</x:f>
        <x:v>1</x:v>
      </x:c>
      <x:c r="P286" s="1" t="n">
        <x:f>IF(E286="",0,IF(OR(C286&lt;&gt;"",L286&gt;=J286),1,0))</x:f>
        <x:v>1</x:v>
      </x:c>
      <x:c r="Q286" s="1" t="n">
        <x:f>IF(AND(E286&lt;&gt;"",C286&lt;&gt;"",M286&lt;=J286),1,0)</x:f>
        <x:v>1</x:v>
      </x:c>
      <x:c r="R286" s="1" t="n">
        <x:f>P286-Q286</x:f>
        <x:v>0</x:v>
      </x:c>
      <x:c r="S286" s="1" t="n">
        <x:f>IF(E286="",0,IF(OR(D286&lt;&gt;"",L286&gt;=K286),1,0))</x:f>
        <x:v>1</x:v>
      </x:c>
      <x:c r="T286" s="1" t="n">
        <x:f>IF(AND(E286&lt;&gt;"",D286&lt;&gt;"",N286&lt;=K286),1,0)</x:f>
        <x:v>0</x:v>
      </x:c>
      <x:c r="U286" s="1" t="n">
        <x:f>S286-T286</x:f>
        <x:v>1</x:v>
      </x:c>
      <x:c r="V286" s="1" t="n">
        <x:f>IF(I286="",0,1)</x:f>
        <x:v>0</x:v>
      </x:c>
      <x:c r="W286" s="1" t="n">
        <x:f>IF(I286&gt;=4,1,0)</x:f>
        <x:v>0</x:v>
      </x:c>
      <x:c r="X286" s="1" t="n">
        <x:f>1-O286</x:f>
        <x:v>0</x:v>
      </x:c>
      <x:c r="Y286" s="1" t="n">
        <x:f>IF(AND(O286=1,L286&gt;168),1,0)</x:f>
        <x:v>1</x:v>
      </x:c>
    </x:row>
    <x:row r="287">
      <x:c r="A287" s="1" t="str">
        <x:v>T00282</x:v>
      </x:c>
      <x:c r="B287" s="9" t="n">
        <x:v>45670.26944444444</x:v>
      </x:c>
      <x:c r="C287" s="9" t="n">
        <x:v>45670.46111111111</x:v>
      </x:c>
      <x:c r="D287" s="9" t="n">
        <x:v>45670.802777777775</x:v>
      </x:c>
      <x:c r="E287" s="1" t="str">
        <x:v>High</x:v>
      </x:c>
      <x:c r="F287" s="1" t="str">
        <x:v>Email</x:v>
      </x:c>
      <x:c r="G287" s="1" t="str">
        <x:v>Billing</x:v>
      </x:c>
      <x:c r="H287" s="1" t="n">
        <x:v>0</x:v>
      </x:c>
      <x:c r="I287" s="1"/>
      <x:c r="J287" s="1" t="n">
        <x:f>IF(E287="","",VLOOKUP(E287,'Guide'!$A$7:$C$10,2,FALSE))</x:f>
        <x:v>4</x:v>
      </x:c>
      <x:c r="K287" s="1" t="n">
        <x:f>IF(E287="","",VLOOKUP(E287,'Guide'!$A$7:$C$10,3,FALSE))</x:f>
        <x:v>24</x:v>
      </x:c>
      <x:c r="L287" s="10" t="n">
        <x:f>('Guide'!$B$4-B287)*24</x:f>
        <x:v>4049.533333333384</x:v>
      </x:c>
      <x:c r="M287" s="10" t="n">
        <x:f>IF(C287="","",ROUND((C287-B287)*24,6))</x:f>
        <x:v>4.6</x:v>
      </x:c>
      <x:c r="N287" s="10" t="n">
        <x:f>IF(D287="","",ROUND((D287-B287)*24,6))</x:f>
        <x:v>12.8</x:v>
      </x:c>
      <x:c r="O287" s="1" t="n">
        <x:f>IF(D287="",1,0)</x:f>
        <x:v>0</x:v>
      </x:c>
      <x:c r="P287" s="1" t="n">
        <x:f>IF(E287="",0,IF(OR(C287&lt;&gt;"",L287&gt;=J287),1,0))</x:f>
        <x:v>1</x:v>
      </x:c>
      <x:c r="Q287" s="1" t="n">
        <x:f>IF(AND(E287&lt;&gt;"",C287&lt;&gt;"",M287&lt;=J287),1,0)</x:f>
        <x:v>0</x:v>
      </x:c>
      <x:c r="R287" s="1" t="n">
        <x:f>P287-Q287</x:f>
        <x:v>1</x:v>
      </x:c>
      <x:c r="S287" s="1" t="n">
        <x:f>IF(E287="",0,IF(OR(D287&lt;&gt;"",L287&gt;=K287),1,0))</x:f>
        <x:v>1</x:v>
      </x:c>
      <x:c r="T287" s="1" t="n">
        <x:f>IF(AND(E287&lt;&gt;"",D287&lt;&gt;"",N287&lt;=K287),1,0)</x:f>
        <x:v>1</x:v>
      </x:c>
      <x:c r="U287" s="1" t="n">
        <x:f>S287-T287</x:f>
        <x:v>0</x:v>
      </x:c>
      <x:c r="V287" s="1" t="n">
        <x:f>IF(I287="",0,1)</x:f>
        <x:v>0</x:v>
      </x:c>
      <x:c r="W287" s="1" t="n">
        <x:f>IF(I287&gt;=4,1,0)</x:f>
        <x:v>0</x:v>
      </x:c>
      <x:c r="X287" s="1" t="n">
        <x:f>1-O287</x:f>
        <x:v>1</x:v>
      </x:c>
      <x:c r="Y287" s="1" t="n">
        <x:f>IF(AND(O287=1,L287&gt;168),1,0)</x:f>
        <x:v>0</x:v>
      </x:c>
    </x:row>
    <x:row r="288">
      <x:c r="A288" s="1" t="str">
        <x:v>T00283</x:v>
      </x:c>
      <x:c r="B288" s="9" t="n">
        <x:v>45677.15833333333</x:v>
      </x:c>
      <x:c r="C288" s="9" t="n">
        <x:v>45677.17791666667</x:v>
      </x:c>
      <x:c r="D288" s="9" t="n">
        <x:v>45677.48291666667</x:v>
      </x:c>
      <x:c r="E288" s="1" t="str">
        <x:v>Urgent</x:v>
      </x:c>
      <x:c r="F288" s="1" t="str">
        <x:v>WhatsApp</x:v>
      </x:c>
      <x:c r="G288" s="1" t="str">
        <x:v>Delivery</x:v>
      </x:c>
      <x:c r="H288" s="1" t="n">
        <x:v>0</x:v>
      </x:c>
      <x:c r="I288" s="1" t="n">
        <x:v>5</x:v>
      </x:c>
      <x:c r="J288" s="1" t="n">
        <x:f>IF(E288="","",VLOOKUP(E288,'Guide'!$A$7:$C$10,2,FALSE))</x:f>
        <x:v>1</x:v>
      </x:c>
      <x:c r="K288" s="1" t="n">
        <x:f>IF(E288="","",VLOOKUP(E288,'Guide'!$A$7:$C$10,3,FALSE))</x:f>
        <x:v>8</x:v>
      </x:c>
      <x:c r="L288" s="10" t="n">
        <x:f>('Guide'!$B$4-B288)*24</x:f>
        <x:v>3884.2000000000116</x:v>
      </x:c>
      <x:c r="M288" s="10" t="n">
        <x:f>IF(C288="","",ROUND((C288-B288)*24,6))</x:f>
        <x:v>0.47</x:v>
      </x:c>
      <x:c r="N288" s="10" t="n">
        <x:f>IF(D288="","",ROUND((D288-B288)*24,6))</x:f>
        <x:v>7.79</x:v>
      </x:c>
      <x:c r="O288" s="1" t="n">
        <x:f>IF(D288="",1,0)</x:f>
        <x:v>0</x:v>
      </x:c>
      <x:c r="P288" s="1" t="n">
        <x:f>IF(E288="",0,IF(OR(C288&lt;&gt;"",L288&gt;=J288),1,0))</x:f>
        <x:v>1</x:v>
      </x:c>
      <x:c r="Q288" s="1" t="n">
        <x:f>IF(AND(E288&lt;&gt;"",C288&lt;&gt;"",M288&lt;=J288),1,0)</x:f>
        <x:v>1</x:v>
      </x:c>
      <x:c r="R288" s="1" t="n">
        <x:f>P288-Q288</x:f>
        <x:v>0</x:v>
      </x:c>
      <x:c r="S288" s="1" t="n">
        <x:f>IF(E288="",0,IF(OR(D288&lt;&gt;"",L288&gt;=K288),1,0))</x:f>
        <x:v>1</x:v>
      </x:c>
      <x:c r="T288" s="1" t="n">
        <x:f>IF(AND(E288&lt;&gt;"",D288&lt;&gt;"",N288&lt;=K288),1,0)</x:f>
        <x:v>1</x:v>
      </x:c>
      <x:c r="U288" s="1" t="n">
        <x:f>S288-T288</x:f>
        <x:v>0</x:v>
      </x:c>
      <x:c r="V288" s="1" t="n">
        <x:f>IF(I288="",0,1)</x:f>
        <x:v>1</x:v>
      </x:c>
      <x:c r="W288" s="1" t="n">
        <x:f>IF(I288&gt;=4,1,0)</x:f>
        <x:v>1</x:v>
      </x:c>
      <x:c r="X288" s="1" t="n">
        <x:f>1-O288</x:f>
        <x:v>1</x:v>
      </x:c>
      <x:c r="Y288" s="1" t="n">
        <x:f>IF(AND(O288=1,L288&gt;168),1,0)</x:f>
        <x:v>0</x:v>
      </x:c>
    </x:row>
    <x:row r="289">
      <x:c r="A289" s="1" t="str">
        <x:v>T00284</x:v>
      </x:c>
      <x:c r="B289" s="9" t="n">
        <x:v>45793.28611111111</x:v>
      </x:c>
      <x:c r="C289" s="9" t="n">
        <x:v>45793.34027777778</x:v>
      </x:c>
      <x:c r="D289" s="9" t="n">
        <x:v>45793.57069444445</x:v>
      </x:c>
      <x:c r="E289" s="1" t="str">
        <x:v>High</x:v>
      </x:c>
      <x:c r="F289" s="1" t="str">
        <x:v>Email</x:v>
      </x:c>
      <x:c r="G289" s="1" t="str">
        <x:v>Account access</x:v>
      </x:c>
      <x:c r="H289" s="1" t="n">
        <x:v>0</x:v>
      </x:c>
      <x:c r="I289" s="1"/>
      <x:c r="J289" s="1" t="n">
        <x:f>IF(E289="","",VLOOKUP(E289,'Guide'!$A$7:$C$10,2,FALSE))</x:f>
        <x:v>4</x:v>
      </x:c>
      <x:c r="K289" s="1" t="n">
        <x:f>IF(E289="","",VLOOKUP(E289,'Guide'!$A$7:$C$10,3,FALSE))</x:f>
        <x:v>24</x:v>
      </x:c>
      <x:c r="L289" s="10" t="n">
        <x:f>('Guide'!$B$4-B289)*24</x:f>
        <x:v>1097.1333333333023</x:v>
      </x:c>
      <x:c r="M289" s="10" t="n">
        <x:f>IF(C289="","",ROUND((C289-B289)*24,6))</x:f>
        <x:v>1.3</x:v>
      </x:c>
      <x:c r="N289" s="10" t="n">
        <x:f>IF(D289="","",ROUND((D289-B289)*24,6))</x:f>
        <x:v>6.83</x:v>
      </x:c>
      <x:c r="O289" s="1" t="n">
        <x:f>IF(D289="",1,0)</x:f>
        <x:v>0</x:v>
      </x:c>
      <x:c r="P289" s="1" t="n">
        <x:f>IF(E289="",0,IF(OR(C289&lt;&gt;"",L289&gt;=J289),1,0))</x:f>
        <x:v>1</x:v>
      </x:c>
      <x:c r="Q289" s="1" t="n">
        <x:f>IF(AND(E289&lt;&gt;"",C289&lt;&gt;"",M289&lt;=J289),1,0)</x:f>
        <x:v>1</x:v>
      </x:c>
      <x:c r="R289" s="1" t="n">
        <x:f>P289-Q289</x:f>
        <x:v>0</x:v>
      </x:c>
      <x:c r="S289" s="1" t="n">
        <x:f>IF(E289="",0,IF(OR(D289&lt;&gt;"",L289&gt;=K289),1,0))</x:f>
        <x:v>1</x:v>
      </x:c>
      <x:c r="T289" s="1" t="n">
        <x:f>IF(AND(E289&lt;&gt;"",D289&lt;&gt;"",N289&lt;=K289),1,0)</x:f>
        <x:v>1</x:v>
      </x:c>
      <x:c r="U289" s="1" t="n">
        <x:f>S289-T289</x:f>
        <x:v>0</x:v>
      </x:c>
      <x:c r="V289" s="1" t="n">
        <x:f>IF(I289="",0,1)</x:f>
        <x:v>0</x:v>
      </x:c>
      <x:c r="W289" s="1" t="n">
        <x:f>IF(I289&gt;=4,1,0)</x:f>
        <x:v>0</x:v>
      </x:c>
      <x:c r="X289" s="1" t="n">
        <x:f>1-O289</x:f>
        <x:v>1</x:v>
      </x:c>
      <x:c r="Y289" s="1" t="n">
        <x:f>IF(AND(O289=1,L289&gt;168),1,0)</x:f>
        <x:v>0</x:v>
      </x:c>
    </x:row>
    <x:row r="290">
      <x:c r="A290" s="1" t="str">
        <x:v>T00285</x:v>
      </x:c>
      <x:c r="B290" s="9" t="n">
        <x:v>45696.493055555555</x:v>
      </x:c>
      <x:c r="C290" s="9" t="n">
        <x:v>45697.688888888886</x:v>
      </x:c>
      <x:c r="D290" s="9" t="n">
        <x:v>45706.64472222222</x:v>
      </x:c>
      <x:c r="E290" s="1" t="str">
        <x:v>Low</x:v>
      </x:c>
      <x:c r="F290" s="1" t="str">
        <x:v>Email</x:v>
      </x:c>
      <x:c r="G290" s="1" t="str">
        <x:v>Account access</x:v>
      </x:c>
      <x:c r="H290" s="1" t="n">
        <x:v>0</x:v>
      </x:c>
      <x:c r="I290" s="1" t="n">
        <x:v>4</x:v>
      </x:c>
      <x:c r="J290" s="1" t="n">
        <x:f>IF(E290="","",VLOOKUP(E290,'Guide'!$A$7:$C$10,2,FALSE))</x:f>
        <x:v>24</x:v>
      </x:c>
      <x:c r="K290" s="1" t="n">
        <x:f>IF(E290="","",VLOOKUP(E290,'Guide'!$A$7:$C$10,3,FALSE))</x:f>
        <x:v>120</x:v>
      </x:c>
      <x:c r="L290" s="10" t="n">
        <x:f>('Guide'!$B$4-B290)*24</x:f>
        <x:v>3420.166666666686</x:v>
      </x:c>
      <x:c r="M290" s="10" t="n">
        <x:f>IF(C290="","",ROUND((C290-B290)*24,6))</x:f>
        <x:v>28.7</x:v>
      </x:c>
      <x:c r="N290" s="10" t="n">
        <x:f>IF(D290="","",ROUND((D290-B290)*24,6))</x:f>
        <x:v>243.64</x:v>
      </x:c>
      <x:c r="O290" s="1" t="n">
        <x:f>IF(D290="",1,0)</x:f>
        <x:v>0</x:v>
      </x:c>
      <x:c r="P290" s="1" t="n">
        <x:f>IF(E290="",0,IF(OR(C290&lt;&gt;"",L290&gt;=J290),1,0))</x:f>
        <x:v>1</x:v>
      </x:c>
      <x:c r="Q290" s="1" t="n">
        <x:f>IF(AND(E290&lt;&gt;"",C290&lt;&gt;"",M290&lt;=J290),1,0)</x:f>
        <x:v>0</x:v>
      </x:c>
      <x:c r="R290" s="1" t="n">
        <x:f>P290-Q290</x:f>
        <x:v>1</x:v>
      </x:c>
      <x:c r="S290" s="1" t="n">
        <x:f>IF(E290="",0,IF(OR(D290&lt;&gt;"",L290&gt;=K290),1,0))</x:f>
        <x:v>1</x:v>
      </x:c>
      <x:c r="T290" s="1" t="n">
        <x:f>IF(AND(E290&lt;&gt;"",D290&lt;&gt;"",N290&lt;=K290),1,0)</x:f>
        <x:v>0</x:v>
      </x:c>
      <x:c r="U290" s="1" t="n">
        <x:f>S290-T290</x:f>
        <x:v>1</x:v>
      </x:c>
      <x:c r="V290" s="1" t="n">
        <x:f>IF(I290="",0,1)</x:f>
        <x:v>1</x:v>
      </x:c>
      <x:c r="W290" s="1" t="n">
        <x:f>IF(I290&gt;=4,1,0)</x:f>
        <x:v>1</x:v>
      </x:c>
      <x:c r="X290" s="1" t="n">
        <x:f>1-O290</x:f>
        <x:v>1</x:v>
      </x:c>
      <x:c r="Y290" s="1" t="n">
        <x:f>IF(AND(O290=1,L290&gt;168),1,0)</x:f>
        <x:v>0</x:v>
      </x:c>
    </x:row>
    <x:row r="291">
      <x:c r="A291" s="1" t="str">
        <x:v>T00286</x:v>
      </x:c>
      <x:c r="B291" s="9" t="n">
        <x:v>45719.71875</x:v>
      </x:c>
      <x:c r="C291" s="9" t="n">
        <x:v>45719.82083333333</x:v>
      </x:c>
      <x:c r="D291" s="9" t="n">
        <x:v>45719.8475</x:v>
      </x:c>
      <x:c r="E291" s="1" t="str">
        <x:v>High</x:v>
      </x:c>
      <x:c r="F291" s="1" t="str">
        <x:v>WhatsApp</x:v>
      </x:c>
      <x:c r="G291" s="1" t="str">
        <x:v>Delivery</x:v>
      </x:c>
      <x:c r="H291" s="1" t="n">
        <x:v>0</x:v>
      </x:c>
      <x:c r="I291" s="1"/>
      <x:c r="J291" s="1" t="n">
        <x:f>IF(E291="","",VLOOKUP(E291,'Guide'!$A$7:$C$10,2,FALSE))</x:f>
        <x:v>4</x:v>
      </x:c>
      <x:c r="K291" s="1" t="n">
        <x:f>IF(E291="","",VLOOKUP(E291,'Guide'!$A$7:$C$10,3,FALSE))</x:f>
        <x:v>24</x:v>
      </x:c>
      <x:c r="L291" s="10" t="n">
        <x:f>('Guide'!$B$4-B291)*24</x:f>
        <x:v>2862.75</x:v>
      </x:c>
      <x:c r="M291" s="10" t="n">
        <x:f>IF(C291="","",ROUND((C291-B291)*24,6))</x:f>
        <x:v>2.45</x:v>
      </x:c>
      <x:c r="N291" s="10" t="n">
        <x:f>IF(D291="","",ROUND((D291-B291)*24,6))</x:f>
        <x:v>3.09</x:v>
      </x:c>
      <x:c r="O291" s="1" t="n">
        <x:f>IF(D291="",1,0)</x:f>
        <x:v>0</x:v>
      </x:c>
      <x:c r="P291" s="1" t="n">
        <x:f>IF(E291="",0,IF(OR(C291&lt;&gt;"",L291&gt;=J291),1,0))</x:f>
        <x:v>1</x:v>
      </x:c>
      <x:c r="Q291" s="1" t="n">
        <x:f>IF(AND(E291&lt;&gt;"",C291&lt;&gt;"",M291&lt;=J291),1,0)</x:f>
        <x:v>1</x:v>
      </x:c>
      <x:c r="R291" s="1" t="n">
        <x:f>P291-Q291</x:f>
        <x:v>0</x:v>
      </x:c>
      <x:c r="S291" s="1" t="n">
        <x:f>IF(E291="",0,IF(OR(D291&lt;&gt;"",L291&gt;=K291),1,0))</x:f>
        <x:v>1</x:v>
      </x:c>
      <x:c r="T291" s="1" t="n">
        <x:f>IF(AND(E291&lt;&gt;"",D291&lt;&gt;"",N291&lt;=K291),1,0)</x:f>
        <x:v>1</x:v>
      </x:c>
      <x:c r="U291" s="1" t="n">
        <x:f>S291-T291</x:f>
        <x:v>0</x:v>
      </x:c>
      <x:c r="V291" s="1" t="n">
        <x:f>IF(I291="",0,1)</x:f>
        <x:v>0</x:v>
      </x:c>
      <x:c r="W291" s="1" t="n">
        <x:f>IF(I291&gt;=4,1,0)</x:f>
        <x:v>0</x:v>
      </x:c>
      <x:c r="X291" s="1" t="n">
        <x:f>1-O291</x:f>
        <x:v>1</x:v>
      </x:c>
      <x:c r="Y291" s="1" t="n">
        <x:f>IF(AND(O291=1,L291&gt;168),1,0)</x:f>
        <x:v>0</x:v>
      </x:c>
    </x:row>
    <x:row r="292">
      <x:c r="A292" s="1" t="str">
        <x:v>T00287</x:v>
      </x:c>
      <x:c r="B292" s="9" t="n">
        <x:v>45664.11597222222</x:v>
      </x:c>
      <x:c r="C292" s="9" t="n">
        <x:v>45664.150555555556</x:v>
      </x:c>
      <x:c r="D292" s="9" t="n">
        <x:v>45667.59847222222</x:v>
      </x:c>
      <x:c r="E292" s="1" t="str">
        <x:v>Normal</x:v>
      </x:c>
      <x:c r="F292" s="1" t="str">
        <x:v>Web chat</x:v>
      </x:c>
      <x:c r="G292" s="1" t="str">
        <x:v>Account access</x:v>
      </x:c>
      <x:c r="H292" s="1" t="n">
        <x:v>0</x:v>
      </x:c>
      <x:c r="I292" s="1" t="n">
        <x:v>3</x:v>
      </x:c>
      <x:c r="J292" s="1" t="n">
        <x:f>IF(E292="","",VLOOKUP(E292,'Guide'!$A$7:$C$10,2,FALSE))</x:f>
        <x:v>12</x:v>
      </x:c>
      <x:c r="K292" s="1" t="n">
        <x:f>IF(E292="","",VLOOKUP(E292,'Guide'!$A$7:$C$10,3,FALSE))</x:f>
        <x:v>72</x:v>
      </x:c>
      <x:c r="L292" s="10" t="n">
        <x:f>('Guide'!$B$4-B292)*24</x:f>
        <x:v>4197.216666666674</x:v>
      </x:c>
      <x:c r="M292" s="10" t="n">
        <x:f>IF(C292="","",ROUND((C292-B292)*24,6))</x:f>
        <x:v>0.83</x:v>
      </x:c>
      <x:c r="N292" s="10" t="n">
        <x:f>IF(D292="","",ROUND((D292-B292)*24,6))</x:f>
        <x:v>83.58</x:v>
      </x:c>
      <x:c r="O292" s="1" t="n">
        <x:f>IF(D292="",1,0)</x:f>
        <x:v>0</x:v>
      </x:c>
      <x:c r="P292" s="1" t="n">
        <x:f>IF(E292="",0,IF(OR(C292&lt;&gt;"",L292&gt;=J292),1,0))</x:f>
        <x:v>1</x:v>
      </x:c>
      <x:c r="Q292" s="1" t="n">
        <x:f>IF(AND(E292&lt;&gt;"",C292&lt;&gt;"",M292&lt;=J292),1,0)</x:f>
        <x:v>1</x:v>
      </x:c>
      <x:c r="R292" s="1" t="n">
        <x:f>P292-Q292</x:f>
        <x:v>0</x:v>
      </x:c>
      <x:c r="S292" s="1" t="n">
        <x:f>IF(E292="",0,IF(OR(D292&lt;&gt;"",L292&gt;=K292),1,0))</x:f>
        <x:v>1</x:v>
      </x:c>
      <x:c r="T292" s="1" t="n">
        <x:f>IF(AND(E292&lt;&gt;"",D292&lt;&gt;"",N292&lt;=K292),1,0)</x:f>
        <x:v>0</x:v>
      </x:c>
      <x:c r="U292" s="1" t="n">
        <x:f>S292-T292</x:f>
        <x:v>1</x:v>
      </x:c>
      <x:c r="V292" s="1" t="n">
        <x:f>IF(I292="",0,1)</x:f>
        <x:v>1</x:v>
      </x:c>
      <x:c r="W292" s="1" t="n">
        <x:f>IF(I292&gt;=4,1,0)</x:f>
        <x:v>0</x:v>
      </x:c>
      <x:c r="X292" s="1" t="n">
        <x:f>1-O292</x:f>
        <x:v>1</x:v>
      </x:c>
      <x:c r="Y292" s="1" t="n">
        <x:f>IF(AND(O292=1,L292&gt;168),1,0)</x:f>
        <x:v>0</x:v>
      </x:c>
    </x:row>
    <x:row r="293">
      <x:c r="A293" s="1" t="str">
        <x:v>T00288</x:v>
      </x:c>
      <x:c r="B293" s="9" t="n">
        <x:v>45723.529861111114</x:v>
      </x:c>
      <x:c r="C293" s="9" t="n">
        <x:v>45723.62111111111</x:v>
      </x:c>
      <x:c r="D293" s="9" t="n">
        <x:v>45723.69944444444</x:v>
      </x:c>
      <x:c r="E293" s="1" t="str">
        <x:v>High</x:v>
      </x:c>
      <x:c r="F293" s="1" t="str">
        <x:v>WhatsApp</x:v>
      </x:c>
      <x:c r="G293" s="1" t="str">
        <x:v>Account access</x:v>
      </x:c>
      <x:c r="H293" s="1" t="n">
        <x:v>0</x:v>
      </x:c>
      <x:c r="I293" s="1"/>
      <x:c r="J293" s="1" t="n">
        <x:f>IF(E293="","",VLOOKUP(E293,'Guide'!$A$7:$C$10,2,FALSE))</x:f>
        <x:v>4</x:v>
      </x:c>
      <x:c r="K293" s="1" t="n">
        <x:f>IF(E293="","",VLOOKUP(E293,'Guide'!$A$7:$C$10,3,FALSE))</x:f>
        <x:v>24</x:v>
      </x:c>
      <x:c r="L293" s="10" t="n">
        <x:f>('Guide'!$B$4-B293)*24</x:f>
        <x:v>2771.2833333332674</x:v>
      </x:c>
      <x:c r="M293" s="10" t="n">
        <x:f>IF(C293="","",ROUND((C293-B293)*24,6))</x:f>
        <x:v>2.19</x:v>
      </x:c>
      <x:c r="N293" s="10" t="n">
        <x:f>IF(D293="","",ROUND((D293-B293)*24,6))</x:f>
        <x:v>4.07</x:v>
      </x:c>
      <x:c r="O293" s="1" t="n">
        <x:f>IF(D293="",1,0)</x:f>
        <x:v>0</x:v>
      </x:c>
      <x:c r="P293" s="1" t="n">
        <x:f>IF(E293="",0,IF(OR(C293&lt;&gt;"",L293&gt;=J293),1,0))</x:f>
        <x:v>1</x:v>
      </x:c>
      <x:c r="Q293" s="1" t="n">
        <x:f>IF(AND(E293&lt;&gt;"",C293&lt;&gt;"",M293&lt;=J293),1,0)</x:f>
        <x:v>1</x:v>
      </x:c>
      <x:c r="R293" s="1" t="n">
        <x:f>P293-Q293</x:f>
        <x:v>0</x:v>
      </x:c>
      <x:c r="S293" s="1" t="n">
        <x:f>IF(E293="",0,IF(OR(D293&lt;&gt;"",L293&gt;=K293),1,0))</x:f>
        <x:v>1</x:v>
      </x:c>
      <x:c r="T293" s="1" t="n">
        <x:f>IF(AND(E293&lt;&gt;"",D293&lt;&gt;"",N293&lt;=K293),1,0)</x:f>
        <x:v>1</x:v>
      </x:c>
      <x:c r="U293" s="1" t="n">
        <x:f>S293-T293</x:f>
        <x:v>0</x:v>
      </x:c>
      <x:c r="V293" s="1" t="n">
        <x:f>IF(I293="",0,1)</x:f>
        <x:v>0</x:v>
      </x:c>
      <x:c r="W293" s="1" t="n">
        <x:f>IF(I293&gt;=4,1,0)</x:f>
        <x:v>0</x:v>
      </x:c>
      <x:c r="X293" s="1" t="n">
        <x:f>1-O293</x:f>
        <x:v>1</x:v>
      </x:c>
      <x:c r="Y293" s="1" t="n">
        <x:f>IF(AND(O293=1,L293&gt;168),1,0)</x:f>
        <x:v>0</x:v>
      </x:c>
    </x:row>
    <x:row r="294">
      <x:c r="A294" s="1" t="str">
        <x:v>T00289</x:v>
      </x:c>
      <x:c r="B294" s="9" t="n">
        <x:v>45729.805555555555</x:v>
      </x:c>
      <x:c r="C294" s="9" t="n">
        <x:v>45730.06222222222</x:v>
      </x:c>
      <x:c r="D294" s="9" t="n">
        <x:v>45732.924722222226</x:v>
      </x:c>
      <x:c r="E294" s="1" t="str">
        <x:v>Normal</x:v>
      </x:c>
      <x:c r="F294" s="1" t="str">
        <x:v>Email</x:v>
      </x:c>
      <x:c r="G294" s="1" t="str">
        <x:v>Refund</x:v>
      </x:c>
      <x:c r="H294" s="1" t="n">
        <x:v>1</x:v>
      </x:c>
      <x:c r="I294" s="1"/>
      <x:c r="J294" s="1" t="n">
        <x:f>IF(E294="","",VLOOKUP(E294,'Guide'!$A$7:$C$10,2,FALSE))</x:f>
        <x:v>12</x:v>
      </x:c>
      <x:c r="K294" s="1" t="n">
        <x:f>IF(E294="","",VLOOKUP(E294,'Guide'!$A$7:$C$10,3,FALSE))</x:f>
        <x:v>72</x:v>
      </x:c>
      <x:c r="L294" s="10" t="n">
        <x:f>('Guide'!$B$4-B294)*24</x:f>
        <x:v>2620.666666666686</x:v>
      </x:c>
      <x:c r="M294" s="10" t="n">
        <x:f>IF(C294="","",ROUND((C294-B294)*24,6))</x:f>
        <x:v>6.16</x:v>
      </x:c>
      <x:c r="N294" s="10" t="n">
        <x:f>IF(D294="","",ROUND((D294-B294)*24,6))</x:f>
        <x:v>74.86</x:v>
      </x:c>
      <x:c r="O294" s="1" t="n">
        <x:f>IF(D294="",1,0)</x:f>
        <x:v>0</x:v>
      </x:c>
      <x:c r="P294" s="1" t="n">
        <x:f>IF(E294="",0,IF(OR(C294&lt;&gt;"",L294&gt;=J294),1,0))</x:f>
        <x:v>1</x:v>
      </x:c>
      <x:c r="Q294" s="1" t="n">
        <x:f>IF(AND(E294&lt;&gt;"",C294&lt;&gt;"",M294&lt;=J294),1,0)</x:f>
        <x:v>1</x:v>
      </x:c>
      <x:c r="R294" s="1" t="n">
        <x:f>P294-Q294</x:f>
        <x:v>0</x:v>
      </x:c>
      <x:c r="S294" s="1" t="n">
        <x:f>IF(E294="",0,IF(OR(D294&lt;&gt;"",L294&gt;=K294),1,0))</x:f>
        <x:v>1</x:v>
      </x:c>
      <x:c r="T294" s="1" t="n">
        <x:f>IF(AND(E294&lt;&gt;"",D294&lt;&gt;"",N294&lt;=K294),1,0)</x:f>
        <x:v>0</x:v>
      </x:c>
      <x:c r="U294" s="1" t="n">
        <x:f>S294-T294</x:f>
        <x:v>1</x:v>
      </x:c>
      <x:c r="V294" s="1" t="n">
        <x:f>IF(I294="",0,1)</x:f>
        <x:v>0</x:v>
      </x:c>
      <x:c r="W294" s="1" t="n">
        <x:f>IF(I294&gt;=4,1,0)</x:f>
        <x:v>0</x:v>
      </x:c>
      <x:c r="X294" s="1" t="n">
        <x:f>1-O294</x:f>
        <x:v>1</x:v>
      </x:c>
      <x:c r="Y294" s="1" t="n">
        <x:f>IF(AND(O294=1,L294&gt;168),1,0)</x:f>
        <x:v>0</x:v>
      </x:c>
    </x:row>
    <x:row r="295">
      <x:c r="A295" s="1" t="str">
        <x:v>T00290</x:v>
      </x:c>
      <x:c r="B295" s="9" t="n">
        <x:v>45791.92569444444</x:v>
      </x:c>
      <x:c r="C295" s="9" t="n">
        <x:v>45792.52652777778</x:v>
      </x:c>
      <x:c r="D295" s="9" t="n">
        <x:v>45795.14486111111</x:v>
      </x:c>
      <x:c r="E295" s="1" t="str">
        <x:v>Normal</x:v>
      </x:c>
      <x:c r="F295" s="1" t="str">
        <x:v>Email</x:v>
      </x:c>
      <x:c r="G295" s="1" t="str">
        <x:v>Account access</x:v>
      </x:c>
      <x:c r="H295" s="1" t="n">
        <x:v>0</x:v>
      </x:c>
      <x:c r="I295" s="1"/>
      <x:c r="J295" s="1" t="n">
        <x:f>IF(E295="","",VLOOKUP(E295,'Guide'!$A$7:$C$10,2,FALSE))</x:f>
        <x:v>12</x:v>
      </x:c>
      <x:c r="K295" s="1" t="n">
        <x:f>IF(E295="","",VLOOKUP(E295,'Guide'!$A$7:$C$10,3,FALSE))</x:f>
        <x:v>72</x:v>
      </x:c>
      <x:c r="L295" s="10" t="n">
        <x:f>('Guide'!$B$4-B295)*24</x:f>
        <x:v>1129.7833333333838</x:v>
      </x:c>
      <x:c r="M295" s="10" t="n">
        <x:f>IF(C295="","",ROUND((C295-B295)*24,6))</x:f>
        <x:v>14.42</x:v>
      </x:c>
      <x:c r="N295" s="10" t="n">
        <x:f>IF(D295="","",ROUND((D295-B295)*24,6))</x:f>
        <x:v>77.26</x:v>
      </x:c>
      <x:c r="O295" s="1" t="n">
        <x:f>IF(D295="",1,0)</x:f>
        <x:v>0</x:v>
      </x:c>
      <x:c r="P295" s="1" t="n">
        <x:f>IF(E295="",0,IF(OR(C295&lt;&gt;"",L295&gt;=J295),1,0))</x:f>
        <x:v>1</x:v>
      </x:c>
      <x:c r="Q295" s="1" t="n">
        <x:f>IF(AND(E295&lt;&gt;"",C295&lt;&gt;"",M295&lt;=J295),1,0)</x:f>
        <x:v>0</x:v>
      </x:c>
      <x:c r="R295" s="1" t="n">
        <x:f>P295-Q295</x:f>
        <x:v>1</x:v>
      </x:c>
      <x:c r="S295" s="1" t="n">
        <x:f>IF(E295="",0,IF(OR(D295&lt;&gt;"",L295&gt;=K295),1,0))</x:f>
        <x:v>1</x:v>
      </x:c>
      <x:c r="T295" s="1" t="n">
        <x:f>IF(AND(E295&lt;&gt;"",D295&lt;&gt;"",N295&lt;=K295),1,0)</x:f>
        <x:v>0</x:v>
      </x:c>
      <x:c r="U295" s="1" t="n">
        <x:f>S295-T295</x:f>
        <x:v>1</x:v>
      </x:c>
      <x:c r="V295" s="1" t="n">
        <x:f>IF(I295="",0,1)</x:f>
        <x:v>0</x:v>
      </x:c>
      <x:c r="W295" s="1" t="n">
        <x:f>IF(I295&gt;=4,1,0)</x:f>
        <x:v>0</x:v>
      </x:c>
      <x:c r="X295" s="1" t="n">
        <x:f>1-O295</x:f>
        <x:v>1</x:v>
      </x:c>
      <x:c r="Y295" s="1" t="n">
        <x:f>IF(AND(O295=1,L295&gt;168),1,0)</x:f>
        <x:v>0</x:v>
      </x:c>
    </x:row>
    <x:row r="296">
      <x:c r="A296" s="1" t="str">
        <x:v>T00291</x:v>
      </x:c>
      <x:c r="B296" s="9" t="n">
        <x:v>45807.66875</x:v>
      </x:c>
      <x:c r="C296" s="9" t="n">
        <x:v>45808.89833333333</x:v>
      </x:c>
      <x:c r="D296" s="9" t="n">
        <x:v>45808.9025</x:v>
      </x:c>
      <x:c r="E296" s="1" t="str">
        <x:v>Normal</x:v>
      </x:c>
      <x:c r="F296" s="1" t="str">
        <x:v>Email</x:v>
      </x:c>
      <x:c r="G296" s="1" t="str">
        <x:v>Product information</x:v>
      </x:c>
      <x:c r="H296" s="1" t="n">
        <x:v>1</x:v>
      </x:c>
      <x:c r="I296" s="1" t="n">
        <x:v>5</x:v>
      </x:c>
      <x:c r="J296" s="1" t="n">
        <x:f>IF(E296="","",VLOOKUP(E296,'Guide'!$A$7:$C$10,2,FALSE))</x:f>
        <x:v>12</x:v>
      </x:c>
      <x:c r="K296" s="1" t="n">
        <x:f>IF(E296="","",VLOOKUP(E296,'Guide'!$A$7:$C$10,3,FALSE))</x:f>
        <x:v>72</x:v>
      </x:c>
      <x:c r="L296" s="10" t="n">
        <x:f>('Guide'!$B$4-B296)*24</x:f>
        <x:v>751.9500000000698</x:v>
      </x:c>
      <x:c r="M296" s="10" t="n">
        <x:f>IF(C296="","",ROUND((C296-B296)*24,6))</x:f>
        <x:v>29.51</x:v>
      </x:c>
      <x:c r="N296" s="10" t="n">
        <x:f>IF(D296="","",ROUND((D296-B296)*24,6))</x:f>
        <x:v>29.61</x:v>
      </x:c>
      <x:c r="O296" s="1" t="n">
        <x:f>IF(D296="",1,0)</x:f>
        <x:v>0</x:v>
      </x:c>
      <x:c r="P296" s="1" t="n">
        <x:f>IF(E296="",0,IF(OR(C296&lt;&gt;"",L296&gt;=J296),1,0))</x:f>
        <x:v>1</x:v>
      </x:c>
      <x:c r="Q296" s="1" t="n">
        <x:f>IF(AND(E296&lt;&gt;"",C296&lt;&gt;"",M296&lt;=J296),1,0)</x:f>
        <x:v>0</x:v>
      </x:c>
      <x:c r="R296" s="1" t="n">
        <x:f>P296-Q296</x:f>
        <x:v>1</x:v>
      </x:c>
      <x:c r="S296" s="1" t="n">
        <x:f>IF(E296="",0,IF(OR(D296&lt;&gt;"",L296&gt;=K296),1,0))</x:f>
        <x:v>1</x:v>
      </x:c>
      <x:c r="T296" s="1" t="n">
        <x:f>IF(AND(E296&lt;&gt;"",D296&lt;&gt;"",N296&lt;=K296),1,0)</x:f>
        <x:v>1</x:v>
      </x:c>
      <x:c r="U296" s="1" t="n">
        <x:f>S296-T296</x:f>
        <x:v>0</x:v>
      </x:c>
      <x:c r="V296" s="1" t="n">
        <x:f>IF(I296="",0,1)</x:f>
        <x:v>1</x:v>
      </x:c>
      <x:c r="W296" s="1" t="n">
        <x:f>IF(I296&gt;=4,1,0)</x:f>
        <x:v>1</x:v>
      </x:c>
      <x:c r="X296" s="1" t="n">
        <x:f>1-O296</x:f>
        <x:v>1</x:v>
      </x:c>
      <x:c r="Y296" s="1" t="n">
        <x:f>IF(AND(O296=1,L296&gt;168),1,0)</x:f>
        <x:v>0</x:v>
      </x:c>
    </x:row>
    <x:row r="297">
      <x:c r="A297" s="1" t="str">
        <x:v>T00292</x:v>
      </x:c>
      <x:c r="B297" s="9" t="n">
        <x:v>45756.17152777778</x:v>
      </x:c>
      <x:c r="C297" s="9" t="n">
        <x:v>45756.311944444446</x:v>
      </x:c>
      <x:c r="D297" s="9" t="n">
        <x:v>45756.40277777778</x:v>
      </x:c>
      <x:c r="E297" s="1" t="str">
        <x:v>High</x:v>
      </x:c>
      <x:c r="F297" s="1" t="str">
        <x:v>WhatsApp</x:v>
      </x:c>
      <x:c r="G297" s="1" t="str">
        <x:v>Delivery</x:v>
      </x:c>
      <x:c r="H297" s="1" t="n">
        <x:v>0</x:v>
      </x:c>
      <x:c r="I297" s="1"/>
      <x:c r="J297" s="1" t="n">
        <x:f>IF(E297="","",VLOOKUP(E297,'Guide'!$A$7:$C$10,2,FALSE))</x:f>
        <x:v>4</x:v>
      </x:c>
      <x:c r="K297" s="1" t="n">
        <x:f>IF(E297="","",VLOOKUP(E297,'Guide'!$A$7:$C$10,3,FALSE))</x:f>
        <x:v>24</x:v>
      </x:c>
      <x:c r="L297" s="10" t="n">
        <x:f>('Guide'!$B$4-B297)*24</x:f>
        <x:v>1987.8833333333605</x:v>
      </x:c>
      <x:c r="M297" s="10" t="n">
        <x:f>IF(C297="","",ROUND((C297-B297)*24,6))</x:f>
        <x:v>3.37</x:v>
      </x:c>
      <x:c r="N297" s="10" t="n">
        <x:f>IF(D297="","",ROUND((D297-B297)*24,6))</x:f>
        <x:v>5.55</x:v>
      </x:c>
      <x:c r="O297" s="1" t="n">
        <x:f>IF(D297="",1,0)</x:f>
        <x:v>0</x:v>
      </x:c>
      <x:c r="P297" s="1" t="n">
        <x:f>IF(E297="",0,IF(OR(C297&lt;&gt;"",L297&gt;=J297),1,0))</x:f>
        <x:v>1</x:v>
      </x:c>
      <x:c r="Q297" s="1" t="n">
        <x:f>IF(AND(E297&lt;&gt;"",C297&lt;&gt;"",M297&lt;=J297),1,0)</x:f>
        <x:v>1</x:v>
      </x:c>
      <x:c r="R297" s="1" t="n">
        <x:f>P297-Q297</x:f>
        <x:v>0</x:v>
      </x:c>
      <x:c r="S297" s="1" t="n">
        <x:f>IF(E297="",0,IF(OR(D297&lt;&gt;"",L297&gt;=K297),1,0))</x:f>
        <x:v>1</x:v>
      </x:c>
      <x:c r="T297" s="1" t="n">
        <x:f>IF(AND(E297&lt;&gt;"",D297&lt;&gt;"",N297&lt;=K297),1,0)</x:f>
        <x:v>1</x:v>
      </x:c>
      <x:c r="U297" s="1" t="n">
        <x:f>S297-T297</x:f>
        <x:v>0</x:v>
      </x:c>
      <x:c r="V297" s="1" t="n">
        <x:f>IF(I297="",0,1)</x:f>
        <x:v>0</x:v>
      </x:c>
      <x:c r="W297" s="1" t="n">
        <x:f>IF(I297&gt;=4,1,0)</x:f>
        <x:v>0</x:v>
      </x:c>
      <x:c r="X297" s="1" t="n">
        <x:f>1-O297</x:f>
        <x:v>1</x:v>
      </x:c>
      <x:c r="Y297" s="1" t="n">
        <x:f>IF(AND(O297=1,L297&gt;168),1,0)</x:f>
        <x:v>0</x:v>
      </x:c>
    </x:row>
    <x:row r="298">
      <x:c r="A298" s="1" t="str">
        <x:v>T00293</x:v>
      </x:c>
      <x:c r="B298" s="9" t="n">
        <x:v>45793.16111111111</x:v>
      </x:c>
      <x:c r="C298" s="9" t="n">
        <x:v>45793.49236111111</x:v>
      </x:c>
      <x:c r="D298" s="9" t="n">
        <x:v>45795.366527777776</x:v>
      </x:c>
      <x:c r="E298" s="1" t="str">
        <x:v>Normal</x:v>
      </x:c>
      <x:c r="F298" s="1" t="str">
        <x:v>Web chat</x:v>
      </x:c>
      <x:c r="G298" s="1" t="str">
        <x:v>Product information</x:v>
      </x:c>
      <x:c r="H298" s="1" t="n">
        <x:v>1</x:v>
      </x:c>
      <x:c r="I298" s="1"/>
      <x:c r="J298" s="1" t="n">
        <x:f>IF(E298="","",VLOOKUP(E298,'Guide'!$A$7:$C$10,2,FALSE))</x:f>
        <x:v>12</x:v>
      </x:c>
      <x:c r="K298" s="1" t="n">
        <x:f>IF(E298="","",VLOOKUP(E298,'Guide'!$A$7:$C$10,3,FALSE))</x:f>
        <x:v>72</x:v>
      </x:c>
      <x:c r="L298" s="10" t="n">
        <x:f>('Guide'!$B$4-B298)*24</x:f>
        <x:v>1100.1333333333023</x:v>
      </x:c>
      <x:c r="M298" s="10" t="n">
        <x:f>IF(C298="","",ROUND((C298-B298)*24,6))</x:f>
        <x:v>7.95</x:v>
      </x:c>
      <x:c r="N298" s="10" t="n">
        <x:f>IF(D298="","",ROUND((D298-B298)*24,6))</x:f>
        <x:v>52.93</x:v>
      </x:c>
      <x:c r="O298" s="1" t="n">
        <x:f>IF(D298="",1,0)</x:f>
        <x:v>0</x:v>
      </x:c>
      <x:c r="P298" s="1" t="n">
        <x:f>IF(E298="",0,IF(OR(C298&lt;&gt;"",L298&gt;=J298),1,0))</x:f>
        <x:v>1</x:v>
      </x:c>
      <x:c r="Q298" s="1" t="n">
        <x:f>IF(AND(E298&lt;&gt;"",C298&lt;&gt;"",M298&lt;=J298),1,0)</x:f>
        <x:v>1</x:v>
      </x:c>
      <x:c r="R298" s="1" t="n">
        <x:f>P298-Q298</x:f>
        <x:v>0</x:v>
      </x:c>
      <x:c r="S298" s="1" t="n">
        <x:f>IF(E298="",0,IF(OR(D298&lt;&gt;"",L298&gt;=K298),1,0))</x:f>
        <x:v>1</x:v>
      </x:c>
      <x:c r="T298" s="1" t="n">
        <x:f>IF(AND(E298&lt;&gt;"",D298&lt;&gt;"",N298&lt;=K298),1,0)</x:f>
        <x:v>1</x:v>
      </x:c>
      <x:c r="U298" s="1" t="n">
        <x:f>S298-T298</x:f>
        <x:v>0</x:v>
      </x:c>
      <x:c r="V298" s="1" t="n">
        <x:f>IF(I298="",0,1)</x:f>
        <x:v>0</x:v>
      </x:c>
      <x:c r="W298" s="1" t="n">
        <x:f>IF(I298&gt;=4,1,0)</x:f>
        <x:v>0</x:v>
      </x:c>
      <x:c r="X298" s="1" t="n">
        <x:f>1-O298</x:f>
        <x:v>1</x:v>
      </x:c>
      <x:c r="Y298" s="1" t="n">
        <x:f>IF(AND(O298=1,L298&gt;168),1,0)</x:f>
        <x:v>0</x:v>
      </x:c>
    </x:row>
    <x:row r="299">
      <x:c r="A299" s="1" t="str">
        <x:v>T00294</x:v>
      </x:c>
      <x:c r="B299" s="9" t="n">
        <x:v>45685.731944444444</x:v>
      </x:c>
      <x:c r="C299" s="9" t="n">
        <x:v>45686.16694444444</x:v>
      </x:c>
      <x:c r="D299" s="9" t="n">
        <x:v>45691.56527777778</x:v>
      </x:c>
      <x:c r="E299" s="1" t="str">
        <x:v>Normal</x:v>
      </x:c>
      <x:c r="F299" s="1" t="str">
        <x:v>Email</x:v>
      </x:c>
      <x:c r="G299" s="1" t="str">
        <x:v>Refund</x:v>
      </x:c>
      <x:c r="H299" s="1" t="n">
        <x:v>0</x:v>
      </x:c>
      <x:c r="I299" s="1"/>
      <x:c r="J299" s="1" t="n">
        <x:f>IF(E299="","",VLOOKUP(E299,'Guide'!$A$7:$C$10,2,FALSE))</x:f>
        <x:v>12</x:v>
      </x:c>
      <x:c r="K299" s="1" t="n">
        <x:f>IF(E299="","",VLOOKUP(E299,'Guide'!$A$7:$C$10,3,FALSE))</x:f>
        <x:v>72</x:v>
      </x:c>
      <x:c r="L299" s="10" t="n">
        <x:f>('Guide'!$B$4-B299)*24</x:f>
        <x:v>3678.433333333349</x:v>
      </x:c>
      <x:c r="M299" s="10" t="n">
        <x:f>IF(C299="","",ROUND((C299-B299)*24,6))</x:f>
        <x:v>10.44</x:v>
      </x:c>
      <x:c r="N299" s="10" t="n">
        <x:f>IF(D299="","",ROUND((D299-B299)*24,6))</x:f>
        <x:v>140</x:v>
      </x:c>
      <x:c r="O299" s="1" t="n">
        <x:f>IF(D299="",1,0)</x:f>
        <x:v>0</x:v>
      </x:c>
      <x:c r="P299" s="1" t="n">
        <x:f>IF(E299="",0,IF(OR(C299&lt;&gt;"",L299&gt;=J299),1,0))</x:f>
        <x:v>1</x:v>
      </x:c>
      <x:c r="Q299" s="1" t="n">
        <x:f>IF(AND(E299&lt;&gt;"",C299&lt;&gt;"",M299&lt;=J299),1,0)</x:f>
        <x:v>1</x:v>
      </x:c>
      <x:c r="R299" s="1" t="n">
        <x:f>P299-Q299</x:f>
        <x:v>0</x:v>
      </x:c>
      <x:c r="S299" s="1" t="n">
        <x:f>IF(E299="",0,IF(OR(D299&lt;&gt;"",L299&gt;=K299),1,0))</x:f>
        <x:v>1</x:v>
      </x:c>
      <x:c r="T299" s="1" t="n">
        <x:f>IF(AND(E299&lt;&gt;"",D299&lt;&gt;"",N299&lt;=K299),1,0)</x:f>
        <x:v>0</x:v>
      </x:c>
      <x:c r="U299" s="1" t="n">
        <x:f>S299-T299</x:f>
        <x:v>1</x:v>
      </x:c>
      <x:c r="V299" s="1" t="n">
        <x:f>IF(I299="",0,1)</x:f>
        <x:v>0</x:v>
      </x:c>
      <x:c r="W299" s="1" t="n">
        <x:f>IF(I299&gt;=4,1,0)</x:f>
        <x:v>0</x:v>
      </x:c>
      <x:c r="X299" s="1" t="n">
        <x:f>1-O299</x:f>
        <x:v>1</x:v>
      </x:c>
      <x:c r="Y299" s="1" t="n">
        <x:f>IF(AND(O299=1,L299&gt;168),1,0)</x:f>
        <x:v>0</x:v>
      </x:c>
    </x:row>
    <x:row r="300">
      <x:c r="A300" s="1" t="str">
        <x:v>T00295</x:v>
      </x:c>
      <x:c r="B300" s="9" t="n">
        <x:v>45834.62569444445</x:v>
      </x:c>
      <x:c r="C300" s="9" t="n">
        <x:v>45834.710694444446</x:v>
      </x:c>
      <x:c r="D300" s="9" t="n">
        <x:v>45836.358611111114</x:v>
      </x:c>
      <x:c r="E300" s="1" t="str">
        <x:v>High</x:v>
      </x:c>
      <x:c r="F300" s="1" t="str">
        <x:v>Email</x:v>
      </x:c>
      <x:c r="G300" s="1" t="str">
        <x:v>Billing</x:v>
      </x:c>
      <x:c r="H300" s="1" t="n">
        <x:v>0</x:v>
      </x:c>
      <x:c r="I300" s="1"/>
      <x:c r="J300" s="1" t="n">
        <x:f>IF(E300="","",VLOOKUP(E300,'Guide'!$A$7:$C$10,2,FALSE))</x:f>
        <x:v>4</x:v>
      </x:c>
      <x:c r="K300" s="1" t="n">
        <x:f>IF(E300="","",VLOOKUP(E300,'Guide'!$A$7:$C$10,3,FALSE))</x:f>
        <x:v>24</x:v>
      </x:c>
      <x:c r="L300" s="10" t="n">
        <x:f>('Guide'!$B$4-B300)*24</x:f>
        <x:v>104.983333333279</x:v>
      </x:c>
      <x:c r="M300" s="10" t="n">
        <x:f>IF(C300="","",ROUND((C300-B300)*24,6))</x:f>
        <x:v>2.04</x:v>
      </x:c>
      <x:c r="N300" s="10" t="n">
        <x:f>IF(D300="","",ROUND((D300-B300)*24,6))</x:f>
        <x:v>41.59</x:v>
      </x:c>
      <x:c r="O300" s="1" t="n">
        <x:f>IF(D300="",1,0)</x:f>
        <x:v>0</x:v>
      </x:c>
      <x:c r="P300" s="1" t="n">
        <x:f>IF(E300="",0,IF(OR(C300&lt;&gt;"",L300&gt;=J300),1,0))</x:f>
        <x:v>1</x:v>
      </x:c>
      <x:c r="Q300" s="1" t="n">
        <x:f>IF(AND(E300&lt;&gt;"",C300&lt;&gt;"",M300&lt;=J300),1,0)</x:f>
        <x:v>1</x:v>
      </x:c>
      <x:c r="R300" s="1" t="n">
        <x:f>P300-Q300</x:f>
        <x:v>0</x:v>
      </x:c>
      <x:c r="S300" s="1" t="n">
        <x:f>IF(E300="",0,IF(OR(D300&lt;&gt;"",L300&gt;=K300),1,0))</x:f>
        <x:v>1</x:v>
      </x:c>
      <x:c r="T300" s="1" t="n">
        <x:f>IF(AND(E300&lt;&gt;"",D300&lt;&gt;"",N300&lt;=K300),1,0)</x:f>
        <x:v>0</x:v>
      </x:c>
      <x:c r="U300" s="1" t="n">
        <x:f>S300-T300</x:f>
        <x:v>1</x:v>
      </x:c>
      <x:c r="V300" s="1" t="n">
        <x:f>IF(I300="",0,1)</x:f>
        <x:v>0</x:v>
      </x:c>
      <x:c r="W300" s="1" t="n">
        <x:f>IF(I300&gt;=4,1,0)</x:f>
        <x:v>0</x:v>
      </x:c>
      <x:c r="X300" s="1" t="n">
        <x:f>1-O300</x:f>
        <x:v>1</x:v>
      </x:c>
      <x:c r="Y300" s="1" t="n">
        <x:f>IF(AND(O300=1,L300&gt;168),1,0)</x:f>
        <x:v>0</x:v>
      </x:c>
    </x:row>
    <x:row r="301">
      <x:c r="A301" s="1" t="str">
        <x:v>T00296</x:v>
      </x:c>
      <x:c r="B301" s="9" t="n">
        <x:v>45779.50208333333</x:v>
      </x:c>
      <x:c r="C301" s="9" t="n">
        <x:v>45780.051666666666</x:v>
      </x:c>
      <x:c r="D301" s="9" t="n">
        <x:v>45789.95208333333</x:v>
      </x:c>
      <x:c r="E301" s="1" t="str">
        <x:v>Normal</x:v>
      </x:c>
      <x:c r="F301" s="1" t="str">
        <x:v>WhatsApp</x:v>
      </x:c>
      <x:c r="G301" s="1" t="str">
        <x:v>Delivery</x:v>
      </x:c>
      <x:c r="H301" s="1" t="n">
        <x:v>0</x:v>
      </x:c>
      <x:c r="I301" s="1" t="n">
        <x:v>3</x:v>
      </x:c>
      <x:c r="J301" s="1" t="n">
        <x:f>IF(E301="","",VLOOKUP(E301,'Guide'!$A$7:$C$10,2,FALSE))</x:f>
        <x:v>12</x:v>
      </x:c>
      <x:c r="K301" s="1" t="n">
        <x:f>IF(E301="","",VLOOKUP(E301,'Guide'!$A$7:$C$10,3,FALSE))</x:f>
        <x:v>72</x:v>
      </x:c>
      <x:c r="L301" s="10" t="n">
        <x:f>('Guide'!$B$4-B301)*24</x:f>
        <x:v>1427.9500000000116</x:v>
      </x:c>
      <x:c r="M301" s="10" t="n">
        <x:f>IF(C301="","",ROUND((C301-B301)*24,6))</x:f>
        <x:v>13.19</x:v>
      </x:c>
      <x:c r="N301" s="10" t="n">
        <x:f>IF(D301="","",ROUND((D301-B301)*24,6))</x:f>
        <x:v>250.8</x:v>
      </x:c>
      <x:c r="O301" s="1" t="n">
        <x:f>IF(D301="",1,0)</x:f>
        <x:v>0</x:v>
      </x:c>
      <x:c r="P301" s="1" t="n">
        <x:f>IF(E301="",0,IF(OR(C301&lt;&gt;"",L301&gt;=J301),1,0))</x:f>
        <x:v>1</x:v>
      </x:c>
      <x:c r="Q301" s="1" t="n">
        <x:f>IF(AND(E301&lt;&gt;"",C301&lt;&gt;"",M301&lt;=J301),1,0)</x:f>
        <x:v>0</x:v>
      </x:c>
      <x:c r="R301" s="1" t="n">
        <x:f>P301-Q301</x:f>
        <x:v>1</x:v>
      </x:c>
      <x:c r="S301" s="1" t="n">
        <x:f>IF(E301="",0,IF(OR(D301&lt;&gt;"",L301&gt;=K301),1,0))</x:f>
        <x:v>1</x:v>
      </x:c>
      <x:c r="T301" s="1" t="n">
        <x:f>IF(AND(E301&lt;&gt;"",D301&lt;&gt;"",N301&lt;=K301),1,0)</x:f>
        <x:v>0</x:v>
      </x:c>
      <x:c r="U301" s="1" t="n">
        <x:f>S301-T301</x:f>
        <x:v>1</x:v>
      </x:c>
      <x:c r="V301" s="1" t="n">
        <x:f>IF(I301="",0,1)</x:f>
        <x:v>1</x:v>
      </x:c>
      <x:c r="W301" s="1" t="n">
        <x:f>IF(I301&gt;=4,1,0)</x:f>
        <x:v>0</x:v>
      </x:c>
      <x:c r="X301" s="1" t="n">
        <x:f>1-O301</x:f>
        <x:v>1</x:v>
      </x:c>
      <x:c r="Y301" s="1" t="n">
        <x:f>IF(AND(O301=1,L301&gt;168),1,0)</x:f>
        <x:v>0</x:v>
      </x:c>
    </x:row>
    <x:row r="302">
      <x:c r="A302" s="1" t="str">
        <x:v>T00297</x:v>
      </x:c>
      <x:c r="B302" s="9" t="n">
        <x:v>45816.402083333334</x:v>
      </x:c>
      <x:c r="C302" s="9" t="n">
        <x:v>45817.22041666666</x:v>
      </x:c>
      <x:c r="D302" s="9" t="n">
        <x:v>45818.49083333334</x:v>
      </x:c>
      <x:c r="E302" s="1" t="str">
        <x:v>Low</x:v>
      </x:c>
      <x:c r="F302" s="1" t="str">
        <x:v>Email</x:v>
      </x:c>
      <x:c r="G302" s="1" t="str">
        <x:v>Account access</x:v>
      </x:c>
      <x:c r="H302" s="1" t="n">
        <x:v>0</x:v>
      </x:c>
      <x:c r="I302" s="1" t="n">
        <x:v>5</x:v>
      </x:c>
      <x:c r="J302" s="1" t="n">
        <x:f>IF(E302="","",VLOOKUP(E302,'Guide'!$A$7:$C$10,2,FALSE))</x:f>
        <x:v>24</x:v>
      </x:c>
      <x:c r="K302" s="1" t="n">
        <x:f>IF(E302="","",VLOOKUP(E302,'Guide'!$A$7:$C$10,3,FALSE))</x:f>
        <x:v>120</x:v>
      </x:c>
      <x:c r="L302" s="10" t="n">
        <x:f>('Guide'!$B$4-B302)*24</x:f>
        <x:v>542.3499999999767</x:v>
      </x:c>
      <x:c r="M302" s="10" t="n">
        <x:f>IF(C302="","",ROUND((C302-B302)*24,6))</x:f>
        <x:v>19.64</x:v>
      </x:c>
      <x:c r="N302" s="10" t="n">
        <x:f>IF(D302="","",ROUND((D302-B302)*24,6))</x:f>
        <x:v>50.13</x:v>
      </x:c>
      <x:c r="O302" s="1" t="n">
        <x:f>IF(D302="",1,0)</x:f>
        <x:v>0</x:v>
      </x:c>
      <x:c r="P302" s="1" t="n">
        <x:f>IF(E302="",0,IF(OR(C302&lt;&gt;"",L302&gt;=J302),1,0))</x:f>
        <x:v>1</x:v>
      </x:c>
      <x:c r="Q302" s="1" t="n">
        <x:f>IF(AND(E302&lt;&gt;"",C302&lt;&gt;"",M302&lt;=J302),1,0)</x:f>
        <x:v>1</x:v>
      </x:c>
      <x:c r="R302" s="1" t="n">
        <x:f>P302-Q302</x:f>
        <x:v>0</x:v>
      </x:c>
      <x:c r="S302" s="1" t="n">
        <x:f>IF(E302="",0,IF(OR(D302&lt;&gt;"",L302&gt;=K302),1,0))</x:f>
        <x:v>1</x:v>
      </x:c>
      <x:c r="T302" s="1" t="n">
        <x:f>IF(AND(E302&lt;&gt;"",D302&lt;&gt;"",N302&lt;=K302),1,0)</x:f>
        <x:v>1</x:v>
      </x:c>
      <x:c r="U302" s="1" t="n">
        <x:f>S302-T302</x:f>
        <x:v>0</x:v>
      </x:c>
      <x:c r="V302" s="1" t="n">
        <x:f>IF(I302="",0,1)</x:f>
        <x:v>1</x:v>
      </x:c>
      <x:c r="W302" s="1" t="n">
        <x:f>IF(I302&gt;=4,1,0)</x:f>
        <x:v>1</x:v>
      </x:c>
      <x:c r="X302" s="1" t="n">
        <x:f>1-O302</x:f>
        <x:v>1</x:v>
      </x:c>
      <x:c r="Y302" s="1" t="n">
        <x:f>IF(AND(O302=1,L302&gt;168),1,0)</x:f>
        <x:v>0</x:v>
      </x:c>
    </x:row>
    <x:row r="303">
      <x:c r="A303" s="1" t="str">
        <x:v>T00298</x:v>
      </x:c>
      <x:c r="B303" s="9" t="n">
        <x:v>45744.69583333333</x:v>
      </x:c>
      <x:c r="C303" s="9" t="n">
        <x:v>45744.96041666667</x:v>
      </x:c>
      <x:c r="D303" s="9" t="n">
        <x:v>45746.25958333333</x:v>
      </x:c>
      <x:c r="E303" s="1" t="str">
        <x:v>Normal</x:v>
      </x:c>
      <x:c r="F303" s="1" t="str">
        <x:v>Email</x:v>
      </x:c>
      <x:c r="G303" s="1" t="str">
        <x:v>Product information</x:v>
      </x:c>
      <x:c r="H303" s="1" t="n">
        <x:v>0</x:v>
      </x:c>
      <x:c r="I303" s="1" t="n">
        <x:v>4</x:v>
      </x:c>
      <x:c r="J303" s="1" t="n">
        <x:f>IF(E303="","",VLOOKUP(E303,'Guide'!$A$7:$C$10,2,FALSE))</x:f>
        <x:v>12</x:v>
      </x:c>
      <x:c r="K303" s="1" t="n">
        <x:f>IF(E303="","",VLOOKUP(E303,'Guide'!$A$7:$C$10,3,FALSE))</x:f>
        <x:v>72</x:v>
      </x:c>
      <x:c r="L303" s="10" t="n">
        <x:f>('Guide'!$B$4-B303)*24</x:f>
        <x:v>2263.3000000000466</x:v>
      </x:c>
      <x:c r="M303" s="10" t="n">
        <x:f>IF(C303="","",ROUND((C303-B303)*24,6))</x:f>
        <x:v>6.35</x:v>
      </x:c>
      <x:c r="N303" s="10" t="n">
        <x:f>IF(D303="","",ROUND((D303-B303)*24,6))</x:f>
        <x:v>37.53</x:v>
      </x:c>
      <x:c r="O303" s="1" t="n">
        <x:f>IF(D303="",1,0)</x:f>
        <x:v>0</x:v>
      </x:c>
      <x:c r="P303" s="1" t="n">
        <x:f>IF(E303="",0,IF(OR(C303&lt;&gt;"",L303&gt;=J303),1,0))</x:f>
        <x:v>1</x:v>
      </x:c>
      <x:c r="Q303" s="1" t="n">
        <x:f>IF(AND(E303&lt;&gt;"",C303&lt;&gt;"",M303&lt;=J303),1,0)</x:f>
        <x:v>1</x:v>
      </x:c>
      <x:c r="R303" s="1" t="n">
        <x:f>P303-Q303</x:f>
        <x:v>0</x:v>
      </x:c>
      <x:c r="S303" s="1" t="n">
        <x:f>IF(E303="",0,IF(OR(D303&lt;&gt;"",L303&gt;=K303),1,0))</x:f>
        <x:v>1</x:v>
      </x:c>
      <x:c r="T303" s="1" t="n">
        <x:f>IF(AND(E303&lt;&gt;"",D303&lt;&gt;"",N303&lt;=K303),1,0)</x:f>
        <x:v>1</x:v>
      </x:c>
      <x:c r="U303" s="1" t="n">
        <x:f>S303-T303</x:f>
        <x:v>0</x:v>
      </x:c>
      <x:c r="V303" s="1" t="n">
        <x:f>IF(I303="",0,1)</x:f>
        <x:v>1</x:v>
      </x:c>
      <x:c r="W303" s="1" t="n">
        <x:f>IF(I303&gt;=4,1,0)</x:f>
        <x:v>1</x:v>
      </x:c>
      <x:c r="X303" s="1" t="n">
        <x:f>1-O303</x:f>
        <x:v>1</x:v>
      </x:c>
      <x:c r="Y303" s="1" t="n">
        <x:f>IF(AND(O303=1,L303&gt;168),1,0)</x:f>
        <x:v>0</x:v>
      </x:c>
    </x:row>
    <x:row r="304">
      <x:c r="A304" s="1" t="str">
        <x:v>T00299</x:v>
      </x:c>
      <x:c r="B304" s="9" t="n">
        <x:v>45804.10138888889</x:v>
      </x:c>
      <x:c r="C304" s="9" t="n">
        <x:v>45805.032222222224</x:v>
      </x:c>
      <x:c r="D304" s="9" t="n">
        <x:v>45807.89013888889</x:v>
      </x:c>
      <x:c r="E304" s="1" t="str">
        <x:v>Normal</x:v>
      </x:c>
      <x:c r="F304" s="1" t="str">
        <x:v>Email</x:v>
      </x:c>
      <x:c r="G304" s="1" t="str">
        <x:v>Product information</x:v>
      </x:c>
      <x:c r="H304" s="1" t="n">
        <x:v>0</x:v>
      </x:c>
      <x:c r="I304" s="1"/>
      <x:c r="J304" s="1" t="n">
        <x:f>IF(E304="","",VLOOKUP(E304,'Guide'!$A$7:$C$10,2,FALSE))</x:f>
        <x:v>12</x:v>
      </x:c>
      <x:c r="K304" s="1" t="n">
        <x:f>IF(E304="","",VLOOKUP(E304,'Guide'!$A$7:$C$10,3,FALSE))</x:f>
        <x:v>72</x:v>
      </x:c>
      <x:c r="L304" s="10" t="n">
        <x:f>('Guide'!$B$4-B304)*24</x:f>
        <x:v>837.5666666665929</x:v>
      </x:c>
      <x:c r="M304" s="10" t="n">
        <x:f>IF(C304="","",ROUND((C304-B304)*24,6))</x:f>
        <x:v>22.34</x:v>
      </x:c>
      <x:c r="N304" s="10" t="n">
        <x:f>IF(D304="","",ROUND((D304-B304)*24,6))</x:f>
        <x:v>90.93</x:v>
      </x:c>
      <x:c r="O304" s="1" t="n">
        <x:f>IF(D304="",1,0)</x:f>
        <x:v>0</x:v>
      </x:c>
      <x:c r="P304" s="1" t="n">
        <x:f>IF(E304="",0,IF(OR(C304&lt;&gt;"",L304&gt;=J304),1,0))</x:f>
        <x:v>1</x:v>
      </x:c>
      <x:c r="Q304" s="1" t="n">
        <x:f>IF(AND(E304&lt;&gt;"",C304&lt;&gt;"",M304&lt;=J304),1,0)</x:f>
        <x:v>0</x:v>
      </x:c>
      <x:c r="R304" s="1" t="n">
        <x:f>P304-Q304</x:f>
        <x:v>1</x:v>
      </x:c>
      <x:c r="S304" s="1" t="n">
        <x:f>IF(E304="",0,IF(OR(D304&lt;&gt;"",L304&gt;=K304),1,0))</x:f>
        <x:v>1</x:v>
      </x:c>
      <x:c r="T304" s="1" t="n">
        <x:f>IF(AND(E304&lt;&gt;"",D304&lt;&gt;"",N304&lt;=K304),1,0)</x:f>
        <x:v>0</x:v>
      </x:c>
      <x:c r="U304" s="1" t="n">
        <x:f>S304-T304</x:f>
        <x:v>1</x:v>
      </x:c>
      <x:c r="V304" s="1" t="n">
        <x:f>IF(I304="",0,1)</x:f>
        <x:v>0</x:v>
      </x:c>
      <x:c r="W304" s="1" t="n">
        <x:f>IF(I304&gt;=4,1,0)</x:f>
        <x:v>0</x:v>
      </x:c>
      <x:c r="X304" s="1" t="n">
        <x:f>1-O304</x:f>
        <x:v>1</x:v>
      </x:c>
      <x:c r="Y304" s="1" t="n">
        <x:f>IF(AND(O304=1,L304&gt;168),1,0)</x:f>
        <x:v>0</x:v>
      </x:c>
    </x:row>
    <x:row r="305">
      <x:c r="A305" s="1" t="str">
        <x:v>T00300</x:v>
      </x:c>
      <x:c r="B305" s="9" t="n">
        <x:v>45745.02916666667</x:v>
      </x:c>
      <x:c r="C305" s="9" t="n">
        <x:v>45745.19541666667</x:v>
      </x:c>
      <x:c r="D305" s="9" t="n">
        <x:v>45747.17625</x:v>
      </x:c>
      <x:c r="E305" s="1" t="str">
        <x:v>Normal</x:v>
      </x:c>
      <x:c r="F305" s="1" t="str">
        <x:v>WhatsApp</x:v>
      </x:c>
      <x:c r="G305" s="1" t="str">
        <x:v>Product information</x:v>
      </x:c>
      <x:c r="H305" s="1" t="n">
        <x:v>0</x:v>
      </x:c>
      <x:c r="I305" s="1"/>
      <x:c r="J305" s="1" t="n">
        <x:f>IF(E305="","",VLOOKUP(E305,'Guide'!$A$7:$C$10,2,FALSE))</x:f>
        <x:v>12</x:v>
      </x:c>
      <x:c r="K305" s="1" t="n">
        <x:f>IF(E305="","",VLOOKUP(E305,'Guide'!$A$7:$C$10,3,FALSE))</x:f>
        <x:v>72</x:v>
      </x:c>
      <x:c r="L305" s="10" t="n">
        <x:f>('Guide'!$B$4-B305)*24</x:f>
        <x:v>2255.2999999999884</x:v>
      </x:c>
      <x:c r="M305" s="10" t="n">
        <x:f>IF(C305="","",ROUND((C305-B305)*24,6))</x:f>
        <x:v>3.99</x:v>
      </x:c>
      <x:c r="N305" s="10" t="n">
        <x:f>IF(D305="","",ROUND((D305-B305)*24,6))</x:f>
        <x:v>51.53</x:v>
      </x:c>
      <x:c r="O305" s="1" t="n">
        <x:f>IF(D305="",1,0)</x:f>
        <x:v>0</x:v>
      </x:c>
      <x:c r="P305" s="1" t="n">
        <x:f>IF(E305="",0,IF(OR(C305&lt;&gt;"",L305&gt;=J305),1,0))</x:f>
        <x:v>1</x:v>
      </x:c>
      <x:c r="Q305" s="1" t="n">
        <x:f>IF(AND(E305&lt;&gt;"",C305&lt;&gt;"",M305&lt;=J305),1,0)</x:f>
        <x:v>1</x:v>
      </x:c>
      <x:c r="R305" s="1" t="n">
        <x:f>P305-Q305</x:f>
        <x:v>0</x:v>
      </x:c>
      <x:c r="S305" s="1" t="n">
        <x:f>IF(E305="",0,IF(OR(D305&lt;&gt;"",L305&gt;=K305),1,0))</x:f>
        <x:v>1</x:v>
      </x:c>
      <x:c r="T305" s="1" t="n">
        <x:f>IF(AND(E305&lt;&gt;"",D305&lt;&gt;"",N305&lt;=K305),1,0)</x:f>
        <x:v>1</x:v>
      </x:c>
      <x:c r="U305" s="1" t="n">
        <x:f>S305-T305</x:f>
        <x:v>0</x:v>
      </x:c>
      <x:c r="V305" s="1" t="n">
        <x:f>IF(I305="",0,1)</x:f>
        <x:v>0</x:v>
      </x:c>
      <x:c r="W305" s="1" t="n">
        <x:f>IF(I305&gt;=4,1,0)</x:f>
        <x:v>0</x:v>
      </x:c>
      <x:c r="X305" s="1" t="n">
        <x:f>1-O305</x:f>
        <x:v>1</x:v>
      </x:c>
      <x:c r="Y305" s="1" t="n">
        <x:f>IF(AND(O305=1,L305&gt;168),1,0)</x:f>
        <x:v>0</x:v>
      </x:c>
    </x:row>
    <x:row r="306">
      <x:c r="A306" s="1" t="str">
        <x:v>T00301</x:v>
      </x:c>
      <x:c r="B306" s="9" t="n">
        <x:v>45832.540972222225</x:v>
      </x:c>
      <x:c r="C306" s="9" t="n">
        <x:v>45832.80305555555</x:v>
      </x:c>
      <x:c r="D306" s="9" t="n">
        <x:v>45835.35972222222</x:v>
      </x:c>
      <x:c r="E306" s="1" t="str">
        <x:v>Normal</x:v>
      </x:c>
      <x:c r="F306" s="1" t="str">
        <x:v>Web chat</x:v>
      </x:c>
      <x:c r="G306" s="1" t="str">
        <x:v>Refund</x:v>
      </x:c>
      <x:c r="H306" s="1" t="n">
        <x:v>0</x:v>
      </x:c>
      <x:c r="I306" s="1"/>
      <x:c r="J306" s="1" t="n">
        <x:f>IF(E306="","",VLOOKUP(E306,'Guide'!$A$7:$C$10,2,FALSE))</x:f>
        <x:v>12</x:v>
      </x:c>
      <x:c r="K306" s="1" t="n">
        <x:f>IF(E306="","",VLOOKUP(E306,'Guide'!$A$7:$C$10,3,FALSE))</x:f>
        <x:v>72</x:v>
      </x:c>
      <x:c r="L306" s="10" t="n">
        <x:f>('Guide'!$B$4-B306)*24</x:f>
        <x:v>155.01666666660458</x:v>
      </x:c>
      <x:c r="M306" s="10" t="n">
        <x:f>IF(C306="","",ROUND((C306-B306)*24,6))</x:f>
        <x:v>6.29</x:v>
      </x:c>
      <x:c r="N306" s="10" t="n">
        <x:f>IF(D306="","",ROUND((D306-B306)*24,6))</x:f>
        <x:v>67.65</x:v>
      </x:c>
      <x:c r="O306" s="1" t="n">
        <x:f>IF(D306="",1,0)</x:f>
        <x:v>0</x:v>
      </x:c>
      <x:c r="P306" s="1" t="n">
        <x:f>IF(E306="",0,IF(OR(C306&lt;&gt;"",L306&gt;=J306),1,0))</x:f>
        <x:v>1</x:v>
      </x:c>
      <x:c r="Q306" s="1" t="n">
        <x:f>IF(AND(E306&lt;&gt;"",C306&lt;&gt;"",M306&lt;=J306),1,0)</x:f>
        <x:v>1</x:v>
      </x:c>
      <x:c r="R306" s="1" t="n">
        <x:f>P306-Q306</x:f>
        <x:v>0</x:v>
      </x:c>
      <x:c r="S306" s="1" t="n">
        <x:f>IF(E306="",0,IF(OR(D306&lt;&gt;"",L306&gt;=K306),1,0))</x:f>
        <x:v>1</x:v>
      </x:c>
      <x:c r="T306" s="1" t="n">
        <x:f>IF(AND(E306&lt;&gt;"",D306&lt;&gt;"",N306&lt;=K306),1,0)</x:f>
        <x:v>1</x:v>
      </x:c>
      <x:c r="U306" s="1" t="n">
        <x:f>S306-T306</x:f>
        <x:v>0</x:v>
      </x:c>
      <x:c r="V306" s="1" t="n">
        <x:f>IF(I306="",0,1)</x:f>
        <x:v>0</x:v>
      </x:c>
      <x:c r="W306" s="1" t="n">
        <x:f>IF(I306&gt;=4,1,0)</x:f>
        <x:v>0</x:v>
      </x:c>
      <x:c r="X306" s="1" t="n">
        <x:f>1-O306</x:f>
        <x:v>1</x:v>
      </x:c>
      <x:c r="Y306" s="1" t="n">
        <x:f>IF(AND(O306=1,L306&gt;168),1,0)</x:f>
        <x:v>0</x:v>
      </x:c>
    </x:row>
    <x:row r="307">
      <x:c r="A307" s="1" t="str">
        <x:v>T00302</x:v>
      </x:c>
      <x:c r="B307" s="9" t="n">
        <x:v>45688.02847222222</x:v>
      </x:c>
      <x:c r="C307" s="9" t="n">
        <x:v>45688.90263888889</x:v>
      </x:c>
      <x:c r="D307" s="9" t="n">
        <x:v>45696.40180555556</x:v>
      </x:c>
      <x:c r="E307" s="1" t="str">
        <x:v>Normal</x:v>
      </x:c>
      <x:c r="F307" s="1" t="str">
        <x:v>Email</x:v>
      </x:c>
      <x:c r="G307" s="1" t="str">
        <x:v>Refund</x:v>
      </x:c>
      <x:c r="H307" s="1" t="n">
        <x:v>1</x:v>
      </x:c>
      <x:c r="I307" s="1" t="n">
        <x:v>3</x:v>
      </x:c>
      <x:c r="J307" s="1" t="n">
        <x:f>IF(E307="","",VLOOKUP(E307,'Guide'!$A$7:$C$10,2,FALSE))</x:f>
        <x:v>12</x:v>
      </x:c>
      <x:c r="K307" s="1" t="n">
        <x:f>IF(E307="","",VLOOKUP(E307,'Guide'!$A$7:$C$10,3,FALSE))</x:f>
        <x:v>72</x:v>
      </x:c>
      <x:c r="L307" s="10" t="n">
        <x:f>('Guide'!$B$4-B307)*24</x:f>
        <x:v>3623.3166666667094</x:v>
      </x:c>
      <x:c r="M307" s="10" t="n">
        <x:f>IF(C307="","",ROUND((C307-B307)*24,6))</x:f>
        <x:v>20.98</x:v>
      </x:c>
      <x:c r="N307" s="10" t="n">
        <x:f>IF(D307="","",ROUND((D307-B307)*24,6))</x:f>
        <x:v>200.96</x:v>
      </x:c>
      <x:c r="O307" s="1" t="n">
        <x:f>IF(D307="",1,0)</x:f>
        <x:v>0</x:v>
      </x:c>
      <x:c r="P307" s="1" t="n">
        <x:f>IF(E307="",0,IF(OR(C307&lt;&gt;"",L307&gt;=J307),1,0))</x:f>
        <x:v>1</x:v>
      </x:c>
      <x:c r="Q307" s="1" t="n">
        <x:f>IF(AND(E307&lt;&gt;"",C307&lt;&gt;"",M307&lt;=J307),1,0)</x:f>
        <x:v>0</x:v>
      </x:c>
      <x:c r="R307" s="1" t="n">
        <x:f>P307-Q307</x:f>
        <x:v>1</x:v>
      </x:c>
      <x:c r="S307" s="1" t="n">
        <x:f>IF(E307="",0,IF(OR(D307&lt;&gt;"",L307&gt;=K307),1,0))</x:f>
        <x:v>1</x:v>
      </x:c>
      <x:c r="T307" s="1" t="n">
        <x:f>IF(AND(E307&lt;&gt;"",D307&lt;&gt;"",N307&lt;=K307),1,0)</x:f>
        <x:v>0</x:v>
      </x:c>
      <x:c r="U307" s="1" t="n">
        <x:f>S307-T307</x:f>
        <x:v>1</x:v>
      </x:c>
      <x:c r="V307" s="1" t="n">
        <x:f>IF(I307="",0,1)</x:f>
        <x:v>1</x:v>
      </x:c>
      <x:c r="W307" s="1" t="n">
        <x:f>IF(I307&gt;=4,1,0)</x:f>
        <x:v>0</x:v>
      </x:c>
      <x:c r="X307" s="1" t="n">
        <x:f>1-O307</x:f>
        <x:v>1</x:v>
      </x:c>
      <x:c r="Y307" s="1" t="n">
        <x:f>IF(AND(O307=1,L307&gt;168),1,0)</x:f>
        <x:v>0</x:v>
      </x:c>
    </x:row>
    <x:row r="308">
      <x:c r="A308" s="1" t="str">
        <x:v>T00303</x:v>
      </x:c>
      <x:c r="B308" s="9" t="n">
        <x:v>45719.25</x:v>
      </x:c>
      <x:c r="C308" s="9" t="n">
        <x:v>45719.505</x:v>
      </x:c>
      <x:c r="D308" s="9" t="n">
        <x:v>45720.28791666667</x:v>
      </x:c>
      <x:c r="E308" s="1" t="str">
        <x:v>Normal</x:v>
      </x:c>
      <x:c r="F308" s="1" t="str">
        <x:v>Email</x:v>
      </x:c>
      <x:c r="G308" s="1" t="str">
        <x:v>Delivery</x:v>
      </x:c>
      <x:c r="H308" s="1" t="n">
        <x:v>0</x:v>
      </x:c>
      <x:c r="I308" s="1"/>
      <x:c r="J308" s="1" t="n">
        <x:f>IF(E308="","",VLOOKUP(E308,'Guide'!$A$7:$C$10,2,FALSE))</x:f>
        <x:v>12</x:v>
      </x:c>
      <x:c r="K308" s="1" t="n">
        <x:f>IF(E308="","",VLOOKUP(E308,'Guide'!$A$7:$C$10,3,FALSE))</x:f>
        <x:v>72</x:v>
      </x:c>
      <x:c r="L308" s="10" t="n">
        <x:f>('Guide'!$B$4-B308)*24</x:f>
        <x:v>2874</x:v>
      </x:c>
      <x:c r="M308" s="10" t="n">
        <x:f>IF(C308="","",ROUND((C308-B308)*24,6))</x:f>
        <x:v>6.12</x:v>
      </x:c>
      <x:c r="N308" s="10" t="n">
        <x:f>IF(D308="","",ROUND((D308-B308)*24,6))</x:f>
        <x:v>24.91</x:v>
      </x:c>
      <x:c r="O308" s="1" t="n">
        <x:f>IF(D308="",1,0)</x:f>
        <x:v>0</x:v>
      </x:c>
      <x:c r="P308" s="1" t="n">
        <x:f>IF(E308="",0,IF(OR(C308&lt;&gt;"",L308&gt;=J308),1,0))</x:f>
        <x:v>1</x:v>
      </x:c>
      <x:c r="Q308" s="1" t="n">
        <x:f>IF(AND(E308&lt;&gt;"",C308&lt;&gt;"",M308&lt;=J308),1,0)</x:f>
        <x:v>1</x:v>
      </x:c>
      <x:c r="R308" s="1" t="n">
        <x:f>P308-Q308</x:f>
        <x:v>0</x:v>
      </x:c>
      <x:c r="S308" s="1" t="n">
        <x:f>IF(E308="",0,IF(OR(D308&lt;&gt;"",L308&gt;=K308),1,0))</x:f>
        <x:v>1</x:v>
      </x:c>
      <x:c r="T308" s="1" t="n">
        <x:f>IF(AND(E308&lt;&gt;"",D308&lt;&gt;"",N308&lt;=K308),1,0)</x:f>
        <x:v>1</x:v>
      </x:c>
      <x:c r="U308" s="1" t="n">
        <x:f>S308-T308</x:f>
        <x:v>0</x:v>
      </x:c>
      <x:c r="V308" s="1" t="n">
        <x:f>IF(I308="",0,1)</x:f>
        <x:v>0</x:v>
      </x:c>
      <x:c r="W308" s="1" t="n">
        <x:f>IF(I308&gt;=4,1,0)</x:f>
        <x:v>0</x:v>
      </x:c>
      <x:c r="X308" s="1" t="n">
        <x:f>1-O308</x:f>
        <x:v>1</x:v>
      </x:c>
      <x:c r="Y308" s="1" t="n">
        <x:f>IF(AND(O308=1,L308&gt;168),1,0)</x:f>
        <x:v>0</x:v>
      </x:c>
    </x:row>
    <x:row r="309">
      <x:c r="A309" s="1" t="str">
        <x:v>T00304</x:v>
      </x:c>
      <x:c r="B309" s="9" t="n">
        <x:v>45738.854166666664</x:v>
      </x:c>
      <x:c r="C309" s="9" t="n">
        <x:v>45739.35208333333</x:v>
      </x:c>
      <x:c r="D309" s="9" t="n">
        <x:v>45741.605833333335</x:v>
      </x:c>
      <x:c r="E309" s="1" t="str">
        <x:v>Low</x:v>
      </x:c>
      <x:c r="F309" s="1" t="str">
        <x:v>WhatsApp</x:v>
      </x:c>
      <x:c r="G309" s="1" t="str">
        <x:v>Account access</x:v>
      </x:c>
      <x:c r="H309" s="1" t="n">
        <x:v>0</x:v>
      </x:c>
      <x:c r="I309" s="1"/>
      <x:c r="J309" s="1" t="n">
        <x:f>IF(E309="","",VLOOKUP(E309,'Guide'!$A$7:$C$10,2,FALSE))</x:f>
        <x:v>24</x:v>
      </x:c>
      <x:c r="K309" s="1" t="n">
        <x:f>IF(E309="","",VLOOKUP(E309,'Guide'!$A$7:$C$10,3,FALSE))</x:f>
        <x:v>120</x:v>
      </x:c>
      <x:c r="L309" s="10" t="n">
        <x:f>('Guide'!$B$4-B309)*24</x:f>
        <x:v>2403.500000000058</x:v>
      </x:c>
      <x:c r="M309" s="10" t="n">
        <x:f>IF(C309="","",ROUND((C309-B309)*24,6))</x:f>
        <x:v>11.95</x:v>
      </x:c>
      <x:c r="N309" s="10" t="n">
        <x:f>IF(D309="","",ROUND((D309-B309)*24,6))</x:f>
        <x:v>66.04</x:v>
      </x:c>
      <x:c r="O309" s="1" t="n">
        <x:f>IF(D309="",1,0)</x:f>
        <x:v>0</x:v>
      </x:c>
      <x:c r="P309" s="1" t="n">
        <x:f>IF(E309="",0,IF(OR(C309&lt;&gt;"",L309&gt;=J309),1,0))</x:f>
        <x:v>1</x:v>
      </x:c>
      <x:c r="Q309" s="1" t="n">
        <x:f>IF(AND(E309&lt;&gt;"",C309&lt;&gt;"",M309&lt;=J309),1,0)</x:f>
        <x:v>1</x:v>
      </x:c>
      <x:c r="R309" s="1" t="n">
        <x:f>P309-Q309</x:f>
        <x:v>0</x:v>
      </x:c>
      <x:c r="S309" s="1" t="n">
        <x:f>IF(E309="",0,IF(OR(D309&lt;&gt;"",L309&gt;=K309),1,0))</x:f>
        <x:v>1</x:v>
      </x:c>
      <x:c r="T309" s="1" t="n">
        <x:f>IF(AND(E309&lt;&gt;"",D309&lt;&gt;"",N309&lt;=K309),1,0)</x:f>
        <x:v>1</x:v>
      </x:c>
      <x:c r="U309" s="1" t="n">
        <x:f>S309-T309</x:f>
        <x:v>0</x:v>
      </x:c>
      <x:c r="V309" s="1" t="n">
        <x:f>IF(I309="",0,1)</x:f>
        <x:v>0</x:v>
      </x:c>
      <x:c r="W309" s="1" t="n">
        <x:f>IF(I309&gt;=4,1,0)</x:f>
        <x:v>0</x:v>
      </x:c>
      <x:c r="X309" s="1" t="n">
        <x:f>1-O309</x:f>
        <x:v>1</x:v>
      </x:c>
      <x:c r="Y309" s="1" t="n">
        <x:f>IF(AND(O309=1,L309&gt;168),1,0)</x:f>
        <x:v>0</x:v>
      </x:c>
    </x:row>
    <x:row r="310">
      <x:c r="A310" s="1" t="str">
        <x:v>T00305</x:v>
      </x:c>
      <x:c r="B310" s="9" t="n">
        <x:v>45669.611805555556</x:v>
      </x:c>
      <x:c r="C310" s="9" t="n">
        <x:v>45670.111805555556</x:v>
      </x:c>
      <x:c r="D310" s="9" t="n">
        <x:v>45671.008888888886</x:v>
      </x:c>
      <x:c r="E310" s="1" t="str">
        <x:v>Normal</x:v>
      </x:c>
      <x:c r="F310" s="1" t="str">
        <x:v>Email</x:v>
      </x:c>
      <x:c r="G310" s="1" t="str">
        <x:v>Refund</x:v>
      </x:c>
      <x:c r="H310" s="1" t="n">
        <x:v>1</x:v>
      </x:c>
      <x:c r="I310" s="1"/>
      <x:c r="J310" s="1" t="n">
        <x:f>IF(E310="","",VLOOKUP(E310,'Guide'!$A$7:$C$10,2,FALSE))</x:f>
        <x:v>12</x:v>
      </x:c>
      <x:c r="K310" s="1" t="n">
        <x:f>IF(E310="","",VLOOKUP(E310,'Guide'!$A$7:$C$10,3,FALSE))</x:f>
        <x:v>72</x:v>
      </x:c>
      <x:c r="L310" s="10" t="n">
        <x:f>('Guide'!$B$4-B310)*24</x:f>
        <x:v>4065.316666666651</x:v>
      </x:c>
      <x:c r="M310" s="10" t="n">
        <x:f>IF(C310="","",ROUND((C310-B310)*24,6))</x:f>
        <x:v>12</x:v>
      </x:c>
      <x:c r="N310" s="10" t="n">
        <x:f>IF(D310="","",ROUND((D310-B310)*24,6))</x:f>
        <x:v>33.53</x:v>
      </x:c>
      <x:c r="O310" s="1" t="n">
        <x:f>IF(D310="",1,0)</x:f>
        <x:v>0</x:v>
      </x:c>
      <x:c r="P310" s="1" t="n">
        <x:f>IF(E310="",0,IF(OR(C310&lt;&gt;"",L310&gt;=J310),1,0))</x:f>
        <x:v>1</x:v>
      </x:c>
      <x:c r="Q310" s="1" t="n">
        <x:f>IF(AND(E310&lt;&gt;"",C310&lt;&gt;"",M310&lt;=J310),1,0)</x:f>
        <x:v>1</x:v>
      </x:c>
      <x:c r="R310" s="1" t="n">
        <x:f>P310-Q310</x:f>
        <x:v>0</x:v>
      </x:c>
      <x:c r="S310" s="1" t="n">
        <x:f>IF(E310="",0,IF(OR(D310&lt;&gt;"",L310&gt;=K310),1,0))</x:f>
        <x:v>1</x:v>
      </x:c>
      <x:c r="T310" s="1" t="n">
        <x:f>IF(AND(E310&lt;&gt;"",D310&lt;&gt;"",N310&lt;=K310),1,0)</x:f>
        <x:v>1</x:v>
      </x:c>
      <x:c r="U310" s="1" t="n">
        <x:f>S310-T310</x:f>
        <x:v>0</x:v>
      </x:c>
      <x:c r="V310" s="1" t="n">
        <x:f>IF(I310="",0,1)</x:f>
        <x:v>0</x:v>
      </x:c>
      <x:c r="W310" s="1" t="n">
        <x:f>IF(I310&gt;=4,1,0)</x:f>
        <x:v>0</x:v>
      </x:c>
      <x:c r="X310" s="1" t="n">
        <x:f>1-O310</x:f>
        <x:v>1</x:v>
      </x:c>
      <x:c r="Y310" s="1" t="n">
        <x:f>IF(AND(O310=1,L310&gt;168),1,0)</x:f>
        <x:v>0</x:v>
      </x:c>
    </x:row>
    <x:row r="311">
      <x:c r="A311" s="1" t="str">
        <x:v>T00306</x:v>
      </x:c>
      <x:c r="B311" s="9" t="n">
        <x:v>45767.20486111111</x:v>
      </x:c>
      <x:c r="C311" s="9" t="n">
        <x:v>45767.849444444444</x:v>
      </x:c>
      <x:c r="D311" s="9" t="n">
        <x:v>45769.70111111111</x:v>
      </x:c>
      <x:c r="E311" s="1" t="str">
        <x:v>Normal</x:v>
      </x:c>
      <x:c r="F311" s="1" t="str">
        <x:v>WhatsApp</x:v>
      </x:c>
      <x:c r="G311" s="1" t="str">
        <x:v>Account access</x:v>
      </x:c>
      <x:c r="H311" s="1" t="n">
        <x:v>0</x:v>
      </x:c>
      <x:c r="I311" s="1" t="n">
        <x:v>5</x:v>
      </x:c>
      <x:c r="J311" s="1" t="n">
        <x:f>IF(E311="","",VLOOKUP(E311,'Guide'!$A$7:$C$10,2,FALSE))</x:f>
        <x:v>12</x:v>
      </x:c>
      <x:c r="K311" s="1" t="n">
        <x:f>IF(E311="","",VLOOKUP(E311,'Guide'!$A$7:$C$10,3,FALSE))</x:f>
        <x:v>72</x:v>
      </x:c>
      <x:c r="L311" s="10" t="n">
        <x:f>('Guide'!$B$4-B311)*24</x:f>
        <x:v>1723.0833333333721</x:v>
      </x:c>
      <x:c r="M311" s="10" t="n">
        <x:f>IF(C311="","",ROUND((C311-B311)*24,6))</x:f>
        <x:v>15.47</x:v>
      </x:c>
      <x:c r="N311" s="10" t="n">
        <x:f>IF(D311="","",ROUND((D311-B311)*24,6))</x:f>
        <x:v>59.91</x:v>
      </x:c>
      <x:c r="O311" s="1" t="n">
        <x:f>IF(D311="",1,0)</x:f>
        <x:v>0</x:v>
      </x:c>
      <x:c r="P311" s="1" t="n">
        <x:f>IF(E311="",0,IF(OR(C311&lt;&gt;"",L311&gt;=J311),1,0))</x:f>
        <x:v>1</x:v>
      </x:c>
      <x:c r="Q311" s="1" t="n">
        <x:f>IF(AND(E311&lt;&gt;"",C311&lt;&gt;"",M311&lt;=J311),1,0)</x:f>
        <x:v>0</x:v>
      </x:c>
      <x:c r="R311" s="1" t="n">
        <x:f>P311-Q311</x:f>
        <x:v>1</x:v>
      </x:c>
      <x:c r="S311" s="1" t="n">
        <x:f>IF(E311="",0,IF(OR(D311&lt;&gt;"",L311&gt;=K311),1,0))</x:f>
        <x:v>1</x:v>
      </x:c>
      <x:c r="T311" s="1" t="n">
        <x:f>IF(AND(E311&lt;&gt;"",D311&lt;&gt;"",N311&lt;=K311),1,0)</x:f>
        <x:v>1</x:v>
      </x:c>
      <x:c r="U311" s="1" t="n">
        <x:f>S311-T311</x:f>
        <x:v>0</x:v>
      </x:c>
      <x:c r="V311" s="1" t="n">
        <x:f>IF(I311="",0,1)</x:f>
        <x:v>1</x:v>
      </x:c>
      <x:c r="W311" s="1" t="n">
        <x:f>IF(I311&gt;=4,1,0)</x:f>
        <x:v>1</x:v>
      </x:c>
      <x:c r="X311" s="1" t="n">
        <x:f>1-O311</x:f>
        <x:v>1</x:v>
      </x:c>
      <x:c r="Y311" s="1" t="n">
        <x:f>IF(AND(O311=1,L311&gt;168),1,0)</x:f>
        <x:v>0</x:v>
      </x:c>
    </x:row>
    <x:row r="312">
      <x:c r="A312" s="1" t="str">
        <x:v>T00307</x:v>
      </x:c>
      <x:c r="B312" s="9" t="n">
        <x:v>45831.93541666667</x:v>
      </x:c>
      <x:c r="C312" s="9" t="n">
        <x:v>45832.01625</x:v>
      </x:c>
      <x:c r="D312" s="9"/>
      <x:c r="E312" s="1" t="str">
        <x:v>High</x:v>
      </x:c>
      <x:c r="F312" s="1" t="str">
        <x:v>WhatsApp</x:v>
      </x:c>
      <x:c r="G312" s="1" t="str">
        <x:v>Delivery</x:v>
      </x:c>
      <x:c r="H312" s="1" t="n">
        <x:v>0</x:v>
      </x:c>
      <x:c r="I312" s="1"/>
      <x:c r="J312" s="1" t="n">
        <x:f>IF(E312="","",VLOOKUP(E312,'Guide'!$A$7:$C$10,2,FALSE))</x:f>
        <x:v>4</x:v>
      </x:c>
      <x:c r="K312" s="1" t="n">
        <x:f>IF(E312="","",VLOOKUP(E312,'Guide'!$A$7:$C$10,3,FALSE))</x:f>
        <x:v>24</x:v>
      </x:c>
      <x:c r="L312" s="10" t="n">
        <x:f>('Guide'!$B$4-B312)*24</x:f>
        <x:v>169.54999999998836</x:v>
      </x:c>
      <x:c r="M312" s="10" t="n">
        <x:f>IF(C312="","",ROUND((C312-B312)*24,6))</x:f>
        <x:v>1.94</x:v>
      </x:c>
      <x:c r="N312" s="10" t="str">
        <x:f>IF(D312="","",ROUND((D312-B312)*24,6))</x:f>
      </x:c>
      <x:c r="O312" s="1" t="n">
        <x:f>IF(D312="",1,0)</x:f>
        <x:v>1</x:v>
      </x:c>
      <x:c r="P312" s="1" t="n">
        <x:f>IF(E312="",0,IF(OR(C312&lt;&gt;"",L312&gt;=J312),1,0))</x:f>
        <x:v>1</x:v>
      </x:c>
      <x:c r="Q312" s="1" t="n">
        <x:f>IF(AND(E312&lt;&gt;"",C312&lt;&gt;"",M312&lt;=J312),1,0)</x:f>
        <x:v>1</x:v>
      </x:c>
      <x:c r="R312" s="1" t="n">
        <x:f>P312-Q312</x:f>
        <x:v>0</x:v>
      </x:c>
      <x:c r="S312" s="1" t="n">
        <x:f>IF(E312="",0,IF(OR(D312&lt;&gt;"",L312&gt;=K312),1,0))</x:f>
        <x:v>1</x:v>
      </x:c>
      <x:c r="T312" s="1" t="n">
        <x:f>IF(AND(E312&lt;&gt;"",D312&lt;&gt;"",N312&lt;=K312),1,0)</x:f>
        <x:v>0</x:v>
      </x:c>
      <x:c r="U312" s="1" t="n">
        <x:f>S312-T312</x:f>
        <x:v>1</x:v>
      </x:c>
      <x:c r="V312" s="1" t="n">
        <x:f>IF(I312="",0,1)</x:f>
        <x:v>0</x:v>
      </x:c>
      <x:c r="W312" s="1" t="n">
        <x:f>IF(I312&gt;=4,1,0)</x:f>
        <x:v>0</x:v>
      </x:c>
      <x:c r="X312" s="1" t="n">
        <x:f>1-O312</x:f>
        <x:v>0</x:v>
      </x:c>
      <x:c r="Y312" s="1" t="n">
        <x:f>IF(AND(O312=1,L312&gt;168),1,0)</x:f>
        <x:v>1</x:v>
      </x:c>
    </x:row>
    <x:row r="313">
      <x:c r="A313" s="1" t="str">
        <x:v>T00308</x:v>
      </x:c>
      <x:c r="B313" s="9" t="n">
        <x:v>45679.73541666667</x:v>
      </x:c>
      <x:c r="C313" s="9" t="n">
        <x:v>45680.53875</x:v>
      </x:c>
      <x:c r="D313" s="9" t="n">
        <x:v>45681.957916666666</x:v>
      </x:c>
      <x:c r="E313" s="1" t="str">
        <x:v>Normal</x:v>
      </x:c>
      <x:c r="F313" s="1" t="str">
        <x:v>WhatsApp</x:v>
      </x:c>
      <x:c r="G313" s="1" t="str">
        <x:v>Billing</x:v>
      </x:c>
      <x:c r="H313" s="1" t="n">
        <x:v>0</x:v>
      </x:c>
      <x:c r="I313" s="1"/>
      <x:c r="J313" s="1" t="n">
        <x:f>IF(E313="","",VLOOKUP(E313,'Guide'!$A$7:$C$10,2,FALSE))</x:f>
        <x:v>12</x:v>
      </x:c>
      <x:c r="K313" s="1" t="n">
        <x:f>IF(E313="","",VLOOKUP(E313,'Guide'!$A$7:$C$10,3,FALSE))</x:f>
        <x:v>72</x:v>
      </x:c>
      <x:c r="L313" s="10" t="n">
        <x:f>('Guide'!$B$4-B313)*24</x:f>
        <x:v>3822.3499999999185</x:v>
      </x:c>
      <x:c r="M313" s="10" t="n">
        <x:f>IF(C313="","",ROUND((C313-B313)*24,6))</x:f>
        <x:v>19.28</x:v>
      </x:c>
      <x:c r="N313" s="10" t="n">
        <x:f>IF(D313="","",ROUND((D313-B313)*24,6))</x:f>
        <x:v>53.34</x:v>
      </x:c>
      <x:c r="O313" s="1" t="n">
        <x:f>IF(D313="",1,0)</x:f>
        <x:v>0</x:v>
      </x:c>
      <x:c r="P313" s="1" t="n">
        <x:f>IF(E313="",0,IF(OR(C313&lt;&gt;"",L313&gt;=J313),1,0))</x:f>
        <x:v>1</x:v>
      </x:c>
      <x:c r="Q313" s="1" t="n">
        <x:f>IF(AND(E313&lt;&gt;"",C313&lt;&gt;"",M313&lt;=J313),1,0)</x:f>
        <x:v>0</x:v>
      </x:c>
      <x:c r="R313" s="1" t="n">
        <x:f>P313-Q313</x:f>
        <x:v>1</x:v>
      </x:c>
      <x:c r="S313" s="1" t="n">
        <x:f>IF(E313="",0,IF(OR(D313&lt;&gt;"",L313&gt;=K313),1,0))</x:f>
        <x:v>1</x:v>
      </x:c>
      <x:c r="T313" s="1" t="n">
        <x:f>IF(AND(E313&lt;&gt;"",D313&lt;&gt;"",N313&lt;=K313),1,0)</x:f>
        <x:v>1</x:v>
      </x:c>
      <x:c r="U313" s="1" t="n">
        <x:f>S313-T313</x:f>
        <x:v>0</x:v>
      </x:c>
      <x:c r="V313" s="1" t="n">
        <x:f>IF(I313="",0,1)</x:f>
        <x:v>0</x:v>
      </x:c>
      <x:c r="W313" s="1" t="n">
        <x:f>IF(I313&gt;=4,1,0)</x:f>
        <x:v>0</x:v>
      </x:c>
      <x:c r="X313" s="1" t="n">
        <x:f>1-O313</x:f>
        <x:v>1</x:v>
      </x:c>
      <x:c r="Y313" s="1" t="n">
        <x:f>IF(AND(O313=1,L313&gt;168),1,0)</x:f>
        <x:v>0</x:v>
      </x:c>
    </x:row>
    <x:row r="314">
      <x:c r="A314" s="1" t="str">
        <x:v>T00309</x:v>
      </x:c>
      <x:c r="B314" s="9" t="n">
        <x:v>45757.13055555556</x:v>
      </x:c>
      <x:c r="C314" s="9" t="n">
        <x:v>45757.189722222225</x:v>
      </x:c>
      <x:c r="D314" s="9" t="n">
        <x:v>45757.40972222222</x:v>
      </x:c>
      <x:c r="E314" s="1" t="str">
        <x:v>High</x:v>
      </x:c>
      <x:c r="F314" s="1" t="str">
        <x:v>Web chat</x:v>
      </x:c>
      <x:c r="G314" s="1" t="str">
        <x:v>Product information</x:v>
      </x:c>
      <x:c r="H314" s="1" t="n">
        <x:v>1</x:v>
      </x:c>
      <x:c r="I314" s="1" t="n">
        <x:v>5</x:v>
      </x:c>
      <x:c r="J314" s="1" t="n">
        <x:f>IF(E314="","",VLOOKUP(E314,'Guide'!$A$7:$C$10,2,FALSE))</x:f>
        <x:v>4</x:v>
      </x:c>
      <x:c r="K314" s="1" t="n">
        <x:f>IF(E314="","",VLOOKUP(E314,'Guide'!$A$7:$C$10,3,FALSE))</x:f>
        <x:v>24</x:v>
      </x:c>
      <x:c r="L314" s="10" t="n">
        <x:f>('Guide'!$B$4-B314)*24</x:f>
        <x:v>1964.8666666665813</x:v>
      </x:c>
      <x:c r="M314" s="10" t="n">
        <x:f>IF(C314="","",ROUND((C314-B314)*24,6))</x:f>
        <x:v>1.42</x:v>
      </x:c>
      <x:c r="N314" s="10" t="n">
        <x:f>IF(D314="","",ROUND((D314-B314)*24,6))</x:f>
        <x:v>6.7</x:v>
      </x:c>
      <x:c r="O314" s="1" t="n">
        <x:f>IF(D314="",1,0)</x:f>
        <x:v>0</x:v>
      </x:c>
      <x:c r="P314" s="1" t="n">
        <x:f>IF(E314="",0,IF(OR(C314&lt;&gt;"",L314&gt;=J314),1,0))</x:f>
        <x:v>1</x:v>
      </x:c>
      <x:c r="Q314" s="1" t="n">
        <x:f>IF(AND(E314&lt;&gt;"",C314&lt;&gt;"",M314&lt;=J314),1,0)</x:f>
        <x:v>1</x:v>
      </x:c>
      <x:c r="R314" s="1" t="n">
        <x:f>P314-Q314</x:f>
        <x:v>0</x:v>
      </x:c>
      <x:c r="S314" s="1" t="n">
        <x:f>IF(E314="",0,IF(OR(D314&lt;&gt;"",L314&gt;=K314),1,0))</x:f>
        <x:v>1</x:v>
      </x:c>
      <x:c r="T314" s="1" t="n">
        <x:f>IF(AND(E314&lt;&gt;"",D314&lt;&gt;"",N314&lt;=K314),1,0)</x:f>
        <x:v>1</x:v>
      </x:c>
      <x:c r="U314" s="1" t="n">
        <x:f>S314-T314</x:f>
        <x:v>0</x:v>
      </x:c>
      <x:c r="V314" s="1" t="n">
        <x:f>IF(I314="",0,1)</x:f>
        <x:v>1</x:v>
      </x:c>
      <x:c r="W314" s="1" t="n">
        <x:f>IF(I314&gt;=4,1,0)</x:f>
        <x:v>1</x:v>
      </x:c>
      <x:c r="X314" s="1" t="n">
        <x:f>1-O314</x:f>
        <x:v>1</x:v>
      </x:c>
      <x:c r="Y314" s="1" t="n">
        <x:f>IF(AND(O314=1,L314&gt;168),1,0)</x:f>
        <x:v>0</x:v>
      </x:c>
    </x:row>
    <x:row r="315">
      <x:c r="A315" s="1" t="str">
        <x:v>T00310</x:v>
      </x:c>
      <x:c r="B315" s="9" t="n">
        <x:v>45835.13263888889</x:v>
      </x:c>
      <x:c r="C315" s="9" t="n">
        <x:v>45835.99972222222</x:v>
      </x:c>
      <x:c r="D315" s="9" t="n">
        <x:v>45836.00388888889</x:v>
      </x:c>
      <x:c r="E315" s="1" t="str">
        <x:v>Normal</x:v>
      </x:c>
      <x:c r="F315" s="1" t="str">
        <x:v>Email</x:v>
      </x:c>
      <x:c r="G315" s="1" t="str">
        <x:v>Refund</x:v>
      </x:c>
      <x:c r="H315" s="1" t="n">
        <x:v>0</x:v>
      </x:c>
      <x:c r="I315" s="1" t="n">
        <x:v>3</x:v>
      </x:c>
      <x:c r="J315" s="1" t="n">
        <x:f>IF(E315="","",VLOOKUP(E315,'Guide'!$A$7:$C$10,2,FALSE))</x:f>
        <x:v>12</x:v>
      </x:c>
      <x:c r="K315" s="1" t="n">
        <x:f>IF(E315="","",VLOOKUP(E315,'Guide'!$A$7:$C$10,3,FALSE))</x:f>
        <x:v>72</x:v>
      </x:c>
      <x:c r="L315" s="10" t="n">
        <x:f>('Guide'!$B$4-B315)*24</x:f>
        <x:v>92.81666666659294</x:v>
      </x:c>
      <x:c r="M315" s="10" t="n">
        <x:f>IF(C315="","",ROUND((C315-B315)*24,6))</x:f>
        <x:v>20.81</x:v>
      </x:c>
      <x:c r="N315" s="10" t="n">
        <x:f>IF(D315="","",ROUND((D315-B315)*24,6))</x:f>
        <x:v>20.91</x:v>
      </x:c>
      <x:c r="O315" s="1" t="n">
        <x:f>IF(D315="",1,0)</x:f>
        <x:v>0</x:v>
      </x:c>
      <x:c r="P315" s="1" t="n">
        <x:f>IF(E315="",0,IF(OR(C315&lt;&gt;"",L315&gt;=J315),1,0))</x:f>
        <x:v>1</x:v>
      </x:c>
      <x:c r="Q315" s="1" t="n">
        <x:f>IF(AND(E315&lt;&gt;"",C315&lt;&gt;"",M315&lt;=J315),1,0)</x:f>
        <x:v>0</x:v>
      </x:c>
      <x:c r="R315" s="1" t="n">
        <x:f>P315-Q315</x:f>
        <x:v>1</x:v>
      </x:c>
      <x:c r="S315" s="1" t="n">
        <x:f>IF(E315="",0,IF(OR(D315&lt;&gt;"",L315&gt;=K315),1,0))</x:f>
        <x:v>1</x:v>
      </x:c>
      <x:c r="T315" s="1" t="n">
        <x:f>IF(AND(E315&lt;&gt;"",D315&lt;&gt;"",N315&lt;=K315),1,0)</x:f>
        <x:v>1</x:v>
      </x:c>
      <x:c r="U315" s="1" t="n">
        <x:f>S315-T315</x:f>
        <x:v>0</x:v>
      </x:c>
      <x:c r="V315" s="1" t="n">
        <x:f>IF(I315="",0,1)</x:f>
        <x:v>1</x:v>
      </x:c>
      <x:c r="W315" s="1" t="n">
        <x:f>IF(I315&gt;=4,1,0)</x:f>
        <x:v>0</x:v>
      </x:c>
      <x:c r="X315" s="1" t="n">
        <x:f>1-O315</x:f>
        <x:v>1</x:v>
      </x:c>
      <x:c r="Y315" s="1" t="n">
        <x:f>IF(AND(O315=1,L315&gt;168),1,0)</x:f>
        <x:v>0</x:v>
      </x:c>
    </x:row>
    <x:row r="316">
      <x:c r="A316" s="1" t="str">
        <x:v>T00311</x:v>
      </x:c>
      <x:c r="B316" s="9" t="n">
        <x:v>45727.2375</x:v>
      </x:c>
      <x:c r="C316" s="9" t="n">
        <x:v>45728.12375</x:v>
      </x:c>
      <x:c r="D316" s="9"/>
      <x:c r="E316" s="1" t="str">
        <x:v>Normal</x:v>
      </x:c>
      <x:c r="F316" s="1" t="str">
        <x:v>Email</x:v>
      </x:c>
      <x:c r="G316" s="1" t="str">
        <x:v>Billing</x:v>
      </x:c>
      <x:c r="H316" s="1" t="n">
        <x:v>0</x:v>
      </x:c>
      <x:c r="I316" s="1"/>
      <x:c r="J316" s="1" t="n">
        <x:f>IF(E316="","",VLOOKUP(E316,'Guide'!$A$7:$C$10,2,FALSE))</x:f>
        <x:v>12</x:v>
      </x:c>
      <x:c r="K316" s="1" t="n">
        <x:f>IF(E316="","",VLOOKUP(E316,'Guide'!$A$7:$C$10,3,FALSE))</x:f>
        <x:v>72</x:v>
      </x:c>
      <x:c r="L316" s="10" t="n">
        <x:f>('Guide'!$B$4-B316)*24</x:f>
        <x:v>2682.29999999993</x:v>
      </x:c>
      <x:c r="M316" s="10" t="n">
        <x:f>IF(C316="","",ROUND((C316-B316)*24,6))</x:f>
        <x:v>21.27</x:v>
      </x:c>
      <x:c r="N316" s="10" t="str">
        <x:f>IF(D316="","",ROUND((D316-B316)*24,6))</x:f>
      </x:c>
      <x:c r="O316" s="1" t="n">
        <x:f>IF(D316="",1,0)</x:f>
        <x:v>1</x:v>
      </x:c>
      <x:c r="P316" s="1" t="n">
        <x:f>IF(E316="",0,IF(OR(C316&lt;&gt;"",L316&gt;=J316),1,0))</x:f>
        <x:v>1</x:v>
      </x:c>
      <x:c r="Q316" s="1" t="n">
        <x:f>IF(AND(E316&lt;&gt;"",C316&lt;&gt;"",M316&lt;=J316),1,0)</x:f>
        <x:v>0</x:v>
      </x:c>
      <x:c r="R316" s="1" t="n">
        <x:f>P316-Q316</x:f>
        <x:v>1</x:v>
      </x:c>
      <x:c r="S316" s="1" t="n">
        <x:f>IF(E316="",0,IF(OR(D316&lt;&gt;"",L316&gt;=K316),1,0))</x:f>
        <x:v>1</x:v>
      </x:c>
      <x:c r="T316" s="1" t="n">
        <x:f>IF(AND(E316&lt;&gt;"",D316&lt;&gt;"",N316&lt;=K316),1,0)</x:f>
        <x:v>0</x:v>
      </x:c>
      <x:c r="U316" s="1" t="n">
        <x:f>S316-T316</x:f>
        <x:v>1</x:v>
      </x:c>
      <x:c r="V316" s="1" t="n">
        <x:f>IF(I316="",0,1)</x:f>
        <x:v>0</x:v>
      </x:c>
      <x:c r="W316" s="1" t="n">
        <x:f>IF(I316&gt;=4,1,0)</x:f>
        <x:v>0</x:v>
      </x:c>
      <x:c r="X316" s="1" t="n">
        <x:f>1-O316</x:f>
        <x:v>0</x:v>
      </x:c>
      <x:c r="Y316" s="1" t="n">
        <x:f>IF(AND(O316=1,L316&gt;168),1,0)</x:f>
        <x:v>1</x:v>
      </x:c>
    </x:row>
    <x:row r="317">
      <x:c r="A317" s="1" t="str">
        <x:v>T00312</x:v>
      </x:c>
      <x:c r="B317" s="9" t="n">
        <x:v>45828.00555555556</x:v>
      </x:c>
      <x:c r="C317" s="9" t="n">
        <x:v>45829.06638888889</x:v>
      </x:c>
      <x:c r="D317" s="9" t="n">
        <x:v>45829.070555555554</x:v>
      </x:c>
      <x:c r="E317" s="1" t="str">
        <x:v>Low</x:v>
      </x:c>
      <x:c r="F317" s="1" t="str">
        <x:v>Email</x:v>
      </x:c>
      <x:c r="G317" s="1" t="str">
        <x:v>Billing</x:v>
      </x:c>
      <x:c r="H317" s="1" t="n">
        <x:v>0</x:v>
      </x:c>
      <x:c r="I317" s="1"/>
      <x:c r="J317" s="1" t="n">
        <x:f>IF(E317="","",VLOOKUP(E317,'Guide'!$A$7:$C$10,2,FALSE))</x:f>
        <x:v>24</x:v>
      </x:c>
      <x:c r="K317" s="1" t="n">
        <x:f>IF(E317="","",VLOOKUP(E317,'Guide'!$A$7:$C$10,3,FALSE))</x:f>
        <x:v>120</x:v>
      </x:c>
      <x:c r="L317" s="10" t="n">
        <x:f>('Guide'!$B$4-B317)*24</x:f>
        <x:v>263.8666666665813</x:v>
      </x:c>
      <x:c r="M317" s="10" t="n">
        <x:f>IF(C317="","",ROUND((C317-B317)*24,6))</x:f>
        <x:v>25.46</x:v>
      </x:c>
      <x:c r="N317" s="10" t="n">
        <x:f>IF(D317="","",ROUND((D317-B317)*24,6))</x:f>
        <x:v>25.56</x:v>
      </x:c>
      <x:c r="O317" s="1" t="n">
        <x:f>IF(D317="",1,0)</x:f>
        <x:v>0</x:v>
      </x:c>
      <x:c r="P317" s="1" t="n">
        <x:f>IF(E317="",0,IF(OR(C317&lt;&gt;"",L317&gt;=J317),1,0))</x:f>
        <x:v>1</x:v>
      </x:c>
      <x:c r="Q317" s="1" t="n">
        <x:f>IF(AND(E317&lt;&gt;"",C317&lt;&gt;"",M317&lt;=J317),1,0)</x:f>
        <x:v>0</x:v>
      </x:c>
      <x:c r="R317" s="1" t="n">
        <x:f>P317-Q317</x:f>
        <x:v>1</x:v>
      </x:c>
      <x:c r="S317" s="1" t="n">
        <x:f>IF(E317="",0,IF(OR(D317&lt;&gt;"",L317&gt;=K317),1,0))</x:f>
        <x:v>1</x:v>
      </x:c>
      <x:c r="T317" s="1" t="n">
        <x:f>IF(AND(E317&lt;&gt;"",D317&lt;&gt;"",N317&lt;=K317),1,0)</x:f>
        <x:v>1</x:v>
      </x:c>
      <x:c r="U317" s="1" t="n">
        <x:f>S317-T317</x:f>
        <x:v>0</x:v>
      </x:c>
      <x:c r="V317" s="1" t="n">
        <x:f>IF(I317="",0,1)</x:f>
        <x:v>0</x:v>
      </x:c>
      <x:c r="W317" s="1" t="n">
        <x:f>IF(I317&gt;=4,1,0)</x:f>
        <x:v>0</x:v>
      </x:c>
      <x:c r="X317" s="1" t="n">
        <x:f>1-O317</x:f>
        <x:v>1</x:v>
      </x:c>
      <x:c r="Y317" s="1" t="n">
        <x:f>IF(AND(O317=1,L317&gt;168),1,0)</x:f>
        <x:v>0</x:v>
      </x:c>
    </x:row>
    <x:row r="318">
      <x:c r="A318" s="1" t="str">
        <x:v>T00313</x:v>
      </x:c>
      <x:c r="B318" s="9" t="n">
        <x:v>45680.436111111114</x:v>
      </x:c>
      <x:c r="C318" s="9" t="n">
        <x:v>45680.73111111111</x:v>
      </x:c>
      <x:c r="D318" s="9" t="n">
        <x:v>45681.86361111111</x:v>
      </x:c>
      <x:c r="E318" s="1" t="str">
        <x:v>High</x:v>
      </x:c>
      <x:c r="F318" s="1" t="str">
        <x:v>Email</x:v>
      </x:c>
      <x:c r="G318" s="1" t="str">
        <x:v>Refund</x:v>
      </x:c>
      <x:c r="H318" s="1" t="n">
        <x:v>0</x:v>
      </x:c>
      <x:c r="I318" s="1" t="n">
        <x:v>4</x:v>
      </x:c>
      <x:c r="J318" s="1" t="n">
        <x:f>IF(E318="","",VLOOKUP(E318,'Guide'!$A$7:$C$10,2,FALSE))</x:f>
        <x:v>4</x:v>
      </x:c>
      <x:c r="K318" s="1" t="n">
        <x:f>IF(E318="","",VLOOKUP(E318,'Guide'!$A$7:$C$10,3,FALSE))</x:f>
        <x:v>24</x:v>
      </x:c>
      <x:c r="L318" s="10" t="n">
        <x:f>('Guide'!$B$4-B318)*24</x:f>
        <x:v>3805.5333333332674</x:v>
      </x:c>
      <x:c r="M318" s="10" t="n">
        <x:f>IF(C318="","",ROUND((C318-B318)*24,6))</x:f>
        <x:v>7.08</x:v>
      </x:c>
      <x:c r="N318" s="10" t="n">
        <x:f>IF(D318="","",ROUND((D318-B318)*24,6))</x:f>
        <x:v>34.26</x:v>
      </x:c>
      <x:c r="O318" s="1" t="n">
        <x:f>IF(D318="",1,0)</x:f>
        <x:v>0</x:v>
      </x:c>
      <x:c r="P318" s="1" t="n">
        <x:f>IF(E318="",0,IF(OR(C318&lt;&gt;"",L318&gt;=J318),1,0))</x:f>
        <x:v>1</x:v>
      </x:c>
      <x:c r="Q318" s="1" t="n">
        <x:f>IF(AND(E318&lt;&gt;"",C318&lt;&gt;"",M318&lt;=J318),1,0)</x:f>
        <x:v>0</x:v>
      </x:c>
      <x:c r="R318" s="1" t="n">
        <x:f>P318-Q318</x:f>
        <x:v>1</x:v>
      </x:c>
      <x:c r="S318" s="1" t="n">
        <x:f>IF(E318="",0,IF(OR(D318&lt;&gt;"",L318&gt;=K318),1,0))</x:f>
        <x:v>1</x:v>
      </x:c>
      <x:c r="T318" s="1" t="n">
        <x:f>IF(AND(E318&lt;&gt;"",D318&lt;&gt;"",N318&lt;=K318),1,0)</x:f>
        <x:v>0</x:v>
      </x:c>
      <x:c r="U318" s="1" t="n">
        <x:f>S318-T318</x:f>
        <x:v>1</x:v>
      </x:c>
      <x:c r="V318" s="1" t="n">
        <x:f>IF(I318="",0,1)</x:f>
        <x:v>1</x:v>
      </x:c>
      <x:c r="W318" s="1" t="n">
        <x:f>IF(I318&gt;=4,1,0)</x:f>
        <x:v>1</x:v>
      </x:c>
      <x:c r="X318" s="1" t="n">
        <x:f>1-O318</x:f>
        <x:v>1</x:v>
      </x:c>
      <x:c r="Y318" s="1" t="n">
        <x:f>IF(AND(O318=1,L318&gt;168),1,0)</x:f>
        <x:v>0</x:v>
      </x:c>
    </x:row>
    <x:row r="319">
      <x:c r="A319" s="1" t="str">
        <x:v>T00314</x:v>
      </x:c>
      <x:c r="B319" s="9" t="n">
        <x:v>45756.81805555556</x:v>
      </x:c>
      <x:c r="C319" s="9" t="n">
        <x:v>45757.29263888889</x:v>
      </x:c>
      <x:c r="D319" s="9" t="n">
        <x:v>45760.47138888889</x:v>
      </x:c>
      <x:c r="E319" s="1" t="str">
        <x:v>Normal</x:v>
      </x:c>
      <x:c r="F319" s="1" t="str">
        <x:v>Email</x:v>
      </x:c>
      <x:c r="G319" s="1" t="str">
        <x:v>Billing</x:v>
      </x:c>
      <x:c r="H319" s="1" t="n">
        <x:v>0</x:v>
      </x:c>
      <x:c r="I319" s="1"/>
      <x:c r="J319" s="1" t="n">
        <x:f>IF(E319="","",VLOOKUP(E319,'Guide'!$A$7:$C$10,2,FALSE))</x:f>
        <x:v>12</x:v>
      </x:c>
      <x:c r="K319" s="1" t="n">
        <x:f>IF(E319="","",VLOOKUP(E319,'Guide'!$A$7:$C$10,3,FALSE))</x:f>
        <x:v>72</x:v>
      </x:c>
      <x:c r="L319" s="10" t="n">
        <x:f>('Guide'!$B$4-B319)*24</x:f>
        <x:v>1972.3666666665813</x:v>
      </x:c>
      <x:c r="M319" s="10" t="n">
        <x:f>IF(C319="","",ROUND((C319-B319)*24,6))</x:f>
        <x:v>11.39</x:v>
      </x:c>
      <x:c r="N319" s="10" t="n">
        <x:f>IF(D319="","",ROUND((D319-B319)*24,6))</x:f>
        <x:v>87.68</x:v>
      </x:c>
      <x:c r="O319" s="1" t="n">
        <x:f>IF(D319="",1,0)</x:f>
        <x:v>0</x:v>
      </x:c>
      <x:c r="P319" s="1" t="n">
        <x:f>IF(E319="",0,IF(OR(C319&lt;&gt;"",L319&gt;=J319),1,0))</x:f>
        <x:v>1</x:v>
      </x:c>
      <x:c r="Q319" s="1" t="n">
        <x:f>IF(AND(E319&lt;&gt;"",C319&lt;&gt;"",M319&lt;=J319),1,0)</x:f>
        <x:v>1</x:v>
      </x:c>
      <x:c r="R319" s="1" t="n">
        <x:f>P319-Q319</x:f>
        <x:v>0</x:v>
      </x:c>
      <x:c r="S319" s="1" t="n">
        <x:f>IF(E319="",0,IF(OR(D319&lt;&gt;"",L319&gt;=K319),1,0))</x:f>
        <x:v>1</x:v>
      </x:c>
      <x:c r="T319" s="1" t="n">
        <x:f>IF(AND(E319&lt;&gt;"",D319&lt;&gt;"",N319&lt;=K319),1,0)</x:f>
        <x:v>0</x:v>
      </x:c>
      <x:c r="U319" s="1" t="n">
        <x:f>S319-T319</x:f>
        <x:v>1</x:v>
      </x:c>
      <x:c r="V319" s="1" t="n">
        <x:f>IF(I319="",0,1)</x:f>
        <x:v>0</x:v>
      </x:c>
      <x:c r="W319" s="1" t="n">
        <x:f>IF(I319&gt;=4,1,0)</x:f>
        <x:v>0</x:v>
      </x:c>
      <x:c r="X319" s="1" t="n">
        <x:f>1-O319</x:f>
        <x:v>1</x:v>
      </x:c>
      <x:c r="Y319" s="1" t="n">
        <x:f>IF(AND(O319=1,L319&gt;168),1,0)</x:f>
        <x:v>0</x:v>
      </x:c>
    </x:row>
    <x:row r="320">
      <x:c r="A320" s="1" t="str">
        <x:v>T00315</x:v>
      </x:c>
      <x:c r="B320" s="9" t="n">
        <x:v>45727.64444444444</x:v>
      </x:c>
      <x:c r="C320" s="9" t="n">
        <x:v>45727.76194444444</x:v>
      </x:c>
      <x:c r="D320" s="9" t="n">
        <x:v>45728.35986111111</x:v>
      </x:c>
      <x:c r="E320" s="1" t="str">
        <x:v>High</x:v>
      </x:c>
      <x:c r="F320" s="1" t="str">
        <x:v>WhatsApp</x:v>
      </x:c>
      <x:c r="G320" s="1" t="str">
        <x:v>Billing</x:v>
      </x:c>
      <x:c r="H320" s="1" t="n">
        <x:v>1</x:v>
      </x:c>
      <x:c r="I320" s="1"/>
      <x:c r="J320" s="1" t="n">
        <x:f>IF(E320="","",VLOOKUP(E320,'Guide'!$A$7:$C$10,2,FALSE))</x:f>
        <x:v>4</x:v>
      </x:c>
      <x:c r="K320" s="1" t="n">
        <x:f>IF(E320="","",VLOOKUP(E320,'Guide'!$A$7:$C$10,3,FALSE))</x:f>
        <x:v>24</x:v>
      </x:c>
      <x:c r="L320" s="10" t="n">
        <x:f>('Guide'!$B$4-B320)*24</x:f>
        <x:v>2672.533333333384</x:v>
      </x:c>
      <x:c r="M320" s="10" t="n">
        <x:f>IF(C320="","",ROUND((C320-B320)*24,6))</x:f>
        <x:v>2.82</x:v>
      </x:c>
      <x:c r="N320" s="10" t="n">
        <x:f>IF(D320="","",ROUND((D320-B320)*24,6))</x:f>
        <x:v>17.17</x:v>
      </x:c>
      <x:c r="O320" s="1" t="n">
        <x:f>IF(D320="",1,0)</x:f>
        <x:v>0</x:v>
      </x:c>
      <x:c r="P320" s="1" t="n">
        <x:f>IF(E320="",0,IF(OR(C320&lt;&gt;"",L320&gt;=J320),1,0))</x:f>
        <x:v>1</x:v>
      </x:c>
      <x:c r="Q320" s="1" t="n">
        <x:f>IF(AND(E320&lt;&gt;"",C320&lt;&gt;"",M320&lt;=J320),1,0)</x:f>
        <x:v>1</x:v>
      </x:c>
      <x:c r="R320" s="1" t="n">
        <x:f>P320-Q320</x:f>
        <x:v>0</x:v>
      </x:c>
      <x:c r="S320" s="1" t="n">
        <x:f>IF(E320="",0,IF(OR(D320&lt;&gt;"",L320&gt;=K320),1,0))</x:f>
        <x:v>1</x:v>
      </x:c>
      <x:c r="T320" s="1" t="n">
        <x:f>IF(AND(E320&lt;&gt;"",D320&lt;&gt;"",N320&lt;=K320),1,0)</x:f>
        <x:v>1</x:v>
      </x:c>
      <x:c r="U320" s="1" t="n">
        <x:f>S320-T320</x:f>
        <x:v>0</x:v>
      </x:c>
      <x:c r="V320" s="1" t="n">
        <x:f>IF(I320="",0,1)</x:f>
        <x:v>0</x:v>
      </x:c>
      <x:c r="W320" s="1" t="n">
        <x:f>IF(I320&gt;=4,1,0)</x:f>
        <x:v>0</x:v>
      </x:c>
      <x:c r="X320" s="1" t="n">
        <x:f>1-O320</x:f>
        <x:v>1</x:v>
      </x:c>
      <x:c r="Y320" s="1" t="n">
        <x:f>IF(AND(O320=1,L320&gt;168),1,0)</x:f>
        <x:v>0</x:v>
      </x:c>
    </x:row>
    <x:row r="321">
      <x:c r="A321" s="1" t="str">
        <x:v>T00316</x:v>
      </x:c>
      <x:c r="B321" s="9" t="n">
        <x:v>45794.407638888886</x:v>
      </x:c>
      <x:c r="C321" s="9" t="n">
        <x:v>45794.59097222222</x:v>
      </x:c>
      <x:c r="D321" s="9" t="n">
        <x:v>45800.29347222222</x:v>
      </x:c>
      <x:c r="E321" s="1" t="str">
        <x:v>High</x:v>
      </x:c>
      <x:c r="F321" s="1" t="str">
        <x:v>WhatsApp</x:v>
      </x:c>
      <x:c r="G321" s="1" t="str">
        <x:v>Account access</x:v>
      </x:c>
      <x:c r="H321" s="1" t="n">
        <x:v>1</x:v>
      </x:c>
      <x:c r="I321" s="1"/>
      <x:c r="J321" s="1" t="n">
        <x:f>IF(E321="","",VLOOKUP(E321,'Guide'!$A$7:$C$10,2,FALSE))</x:f>
        <x:v>4</x:v>
      </x:c>
      <x:c r="K321" s="1" t="n">
        <x:f>IF(E321="","",VLOOKUP(E321,'Guide'!$A$7:$C$10,3,FALSE))</x:f>
        <x:v>24</x:v>
      </x:c>
      <x:c r="L321" s="10" t="n">
        <x:f>('Guide'!$B$4-B321)*24</x:f>
        <x:v>1070.2166666667326</x:v>
      </x:c>
      <x:c r="M321" s="10" t="n">
        <x:f>IF(C321="","",ROUND((C321-B321)*24,6))</x:f>
        <x:v>4.4</x:v>
      </x:c>
      <x:c r="N321" s="10" t="n">
        <x:f>IF(D321="","",ROUND((D321-B321)*24,6))</x:f>
        <x:v>141.26</x:v>
      </x:c>
      <x:c r="O321" s="1" t="n">
        <x:f>IF(D321="",1,0)</x:f>
        <x:v>0</x:v>
      </x:c>
      <x:c r="P321" s="1" t="n">
        <x:f>IF(E321="",0,IF(OR(C321&lt;&gt;"",L321&gt;=J321),1,0))</x:f>
        <x:v>1</x:v>
      </x:c>
      <x:c r="Q321" s="1" t="n">
        <x:f>IF(AND(E321&lt;&gt;"",C321&lt;&gt;"",M321&lt;=J321),1,0)</x:f>
        <x:v>0</x:v>
      </x:c>
      <x:c r="R321" s="1" t="n">
        <x:f>P321-Q321</x:f>
        <x:v>1</x:v>
      </x:c>
      <x:c r="S321" s="1" t="n">
        <x:f>IF(E321="",0,IF(OR(D321&lt;&gt;"",L321&gt;=K321),1,0))</x:f>
        <x:v>1</x:v>
      </x:c>
      <x:c r="T321" s="1" t="n">
        <x:f>IF(AND(E321&lt;&gt;"",D321&lt;&gt;"",N321&lt;=K321),1,0)</x:f>
        <x:v>0</x:v>
      </x:c>
      <x:c r="U321" s="1" t="n">
        <x:f>S321-T321</x:f>
        <x:v>1</x:v>
      </x:c>
      <x:c r="V321" s="1" t="n">
        <x:f>IF(I321="",0,1)</x:f>
        <x:v>0</x:v>
      </x:c>
      <x:c r="W321" s="1" t="n">
        <x:f>IF(I321&gt;=4,1,0)</x:f>
        <x:v>0</x:v>
      </x:c>
      <x:c r="X321" s="1" t="n">
        <x:f>1-O321</x:f>
        <x:v>1</x:v>
      </x:c>
      <x:c r="Y321" s="1" t="n">
        <x:f>IF(AND(O321=1,L321&gt;168),1,0)</x:f>
        <x:v>0</x:v>
      </x:c>
    </x:row>
    <x:row r="322">
      <x:c r="A322" s="1" t="str">
        <x:v>T00317</x:v>
      </x:c>
      <x:c r="B322" s="9" t="n">
        <x:v>45779.225694444445</x:v>
      </x:c>
      <x:c r="C322" s="9" t="n">
        <x:v>45782.00277777778</x:v>
      </x:c>
      <x:c r="D322" s="9" t="n">
        <x:v>45782.006944444445</x:v>
      </x:c>
      <x:c r="E322" s="1" t="str">
        <x:v>Low</x:v>
      </x:c>
      <x:c r="F322" s="1" t="str">
        <x:v>Email</x:v>
      </x:c>
      <x:c r="G322" s="1" t="str">
        <x:v>Billing</x:v>
      </x:c>
      <x:c r="H322" s="1" t="n">
        <x:v>0</x:v>
      </x:c>
      <x:c r="I322" s="1" t="n">
        <x:v>5</x:v>
      </x:c>
      <x:c r="J322" s="1" t="n">
        <x:f>IF(E322="","",VLOOKUP(E322,'Guide'!$A$7:$C$10,2,FALSE))</x:f>
        <x:v>24</x:v>
      </x:c>
      <x:c r="K322" s="1" t="n">
        <x:f>IF(E322="","",VLOOKUP(E322,'Guide'!$A$7:$C$10,3,FALSE))</x:f>
        <x:v>120</x:v>
      </x:c>
      <x:c r="L322" s="10" t="n">
        <x:f>('Guide'!$B$4-B322)*24</x:f>
        <x:v>1434.583333333314</x:v>
      </x:c>
      <x:c r="M322" s="10" t="n">
        <x:f>IF(C322="","",ROUND((C322-B322)*24,6))</x:f>
        <x:v>66.65</x:v>
      </x:c>
      <x:c r="N322" s="10" t="n">
        <x:f>IF(D322="","",ROUND((D322-B322)*24,6))</x:f>
        <x:v>66.75</x:v>
      </x:c>
      <x:c r="O322" s="1" t="n">
        <x:f>IF(D322="",1,0)</x:f>
        <x:v>0</x:v>
      </x:c>
      <x:c r="P322" s="1" t="n">
        <x:f>IF(E322="",0,IF(OR(C322&lt;&gt;"",L322&gt;=J322),1,0))</x:f>
        <x:v>1</x:v>
      </x:c>
      <x:c r="Q322" s="1" t="n">
        <x:f>IF(AND(E322&lt;&gt;"",C322&lt;&gt;"",M322&lt;=J322),1,0)</x:f>
        <x:v>0</x:v>
      </x:c>
      <x:c r="R322" s="1" t="n">
        <x:f>P322-Q322</x:f>
        <x:v>1</x:v>
      </x:c>
      <x:c r="S322" s="1" t="n">
        <x:f>IF(E322="",0,IF(OR(D322&lt;&gt;"",L322&gt;=K322),1,0))</x:f>
        <x:v>1</x:v>
      </x:c>
      <x:c r="T322" s="1" t="n">
        <x:f>IF(AND(E322&lt;&gt;"",D322&lt;&gt;"",N322&lt;=K322),1,0)</x:f>
        <x:v>1</x:v>
      </x:c>
      <x:c r="U322" s="1" t="n">
        <x:f>S322-T322</x:f>
        <x:v>0</x:v>
      </x:c>
      <x:c r="V322" s="1" t="n">
        <x:f>IF(I322="",0,1)</x:f>
        <x:v>1</x:v>
      </x:c>
      <x:c r="W322" s="1" t="n">
        <x:f>IF(I322&gt;=4,1,0)</x:f>
        <x:v>1</x:v>
      </x:c>
      <x:c r="X322" s="1" t="n">
        <x:f>1-O322</x:f>
        <x:v>1</x:v>
      </x:c>
      <x:c r="Y322" s="1" t="n">
        <x:f>IF(AND(O322=1,L322&gt;168),1,0)</x:f>
        <x:v>0</x:v>
      </x:c>
    </x:row>
    <x:row r="323">
      <x:c r="A323" s="1" t="str">
        <x:v>T00318</x:v>
      </x:c>
      <x:c r="B323" s="9" t="n">
        <x:v>45705.152083333334</x:v>
      </x:c>
      <x:c r="C323" s="9" t="n">
        <x:v>45705.815</x:v>
      </x:c>
      <x:c r="D323" s="9" t="n">
        <x:v>45710.58083333333</x:v>
      </x:c>
      <x:c r="E323" s="1" t="str">
        <x:v>Low</x:v>
      </x:c>
      <x:c r="F323" s="1" t="str">
        <x:v>Email</x:v>
      </x:c>
      <x:c r="G323" s="1" t="str">
        <x:v>Account access</x:v>
      </x:c>
      <x:c r="H323" s="1" t="n">
        <x:v>0</x:v>
      </x:c>
      <x:c r="I323" s="1" t="n">
        <x:v>3</x:v>
      </x:c>
      <x:c r="J323" s="1" t="n">
        <x:f>IF(E323="","",VLOOKUP(E323,'Guide'!$A$7:$C$10,2,FALSE))</x:f>
        <x:v>24</x:v>
      </x:c>
      <x:c r="K323" s="1" t="n">
        <x:f>IF(E323="","",VLOOKUP(E323,'Guide'!$A$7:$C$10,3,FALSE))</x:f>
        <x:v>120</x:v>
      </x:c>
      <x:c r="L323" s="10" t="n">
        <x:f>('Guide'!$B$4-B323)*24</x:f>
        <x:v>3212.3499999999767</x:v>
      </x:c>
      <x:c r="M323" s="10" t="n">
        <x:f>IF(C323="","",ROUND((C323-B323)*24,6))</x:f>
        <x:v>15.91</x:v>
      </x:c>
      <x:c r="N323" s="10" t="n">
        <x:f>IF(D323="","",ROUND((D323-B323)*24,6))</x:f>
        <x:v>130.29</x:v>
      </x:c>
      <x:c r="O323" s="1" t="n">
        <x:f>IF(D323="",1,0)</x:f>
        <x:v>0</x:v>
      </x:c>
      <x:c r="P323" s="1" t="n">
        <x:f>IF(E323="",0,IF(OR(C323&lt;&gt;"",L323&gt;=J323),1,0))</x:f>
        <x:v>1</x:v>
      </x:c>
      <x:c r="Q323" s="1" t="n">
        <x:f>IF(AND(E323&lt;&gt;"",C323&lt;&gt;"",M323&lt;=J323),1,0)</x:f>
        <x:v>1</x:v>
      </x:c>
      <x:c r="R323" s="1" t="n">
        <x:f>P323-Q323</x:f>
        <x:v>0</x:v>
      </x:c>
      <x:c r="S323" s="1" t="n">
        <x:f>IF(E323="",0,IF(OR(D323&lt;&gt;"",L323&gt;=K323),1,0))</x:f>
        <x:v>1</x:v>
      </x:c>
      <x:c r="T323" s="1" t="n">
        <x:f>IF(AND(E323&lt;&gt;"",D323&lt;&gt;"",N323&lt;=K323),1,0)</x:f>
        <x:v>0</x:v>
      </x:c>
      <x:c r="U323" s="1" t="n">
        <x:f>S323-T323</x:f>
        <x:v>1</x:v>
      </x:c>
      <x:c r="V323" s="1" t="n">
        <x:f>IF(I323="",0,1)</x:f>
        <x:v>1</x:v>
      </x:c>
      <x:c r="W323" s="1" t="n">
        <x:f>IF(I323&gt;=4,1,0)</x:f>
        <x:v>0</x:v>
      </x:c>
      <x:c r="X323" s="1" t="n">
        <x:f>1-O323</x:f>
        <x:v>1</x:v>
      </x:c>
      <x:c r="Y323" s="1" t="n">
        <x:f>IF(AND(O323=1,L323&gt;168),1,0)</x:f>
        <x:v>0</x:v>
      </x:c>
    </x:row>
    <x:row r="324">
      <x:c r="A324" s="1" t="str">
        <x:v>T00319</x:v>
      </x:c>
      <x:c r="B324" s="9" t="n">
        <x:v>45788.42013888889</x:v>
      </x:c>
      <x:c r="C324" s="9" t="n">
        <x:v>45788.611805555556</x:v>
      </x:c>
      <x:c r="D324" s="9" t="n">
        <x:v>45788.61597222222</x:v>
      </x:c>
      <x:c r="E324" s="1" t="str">
        <x:v>Urgent</x:v>
      </x:c>
      <x:c r="F324" s="1" t="str">
        <x:v>Email</x:v>
      </x:c>
      <x:c r="G324" s="1" t="str">
        <x:v>Product information</x:v>
      </x:c>
      <x:c r="H324" s="1" t="n">
        <x:v>0</x:v>
      </x:c>
      <x:c r="I324" s="1" t="n">
        <x:v>3</x:v>
      </x:c>
      <x:c r="J324" s="1" t="n">
        <x:f>IF(E324="","",VLOOKUP(E324,'Guide'!$A$7:$C$10,2,FALSE))</x:f>
        <x:v>1</x:v>
      </x:c>
      <x:c r="K324" s="1" t="n">
        <x:f>IF(E324="","",VLOOKUP(E324,'Guide'!$A$7:$C$10,3,FALSE))</x:f>
        <x:v>8</x:v>
      </x:c>
      <x:c r="L324" s="10" t="n">
        <x:f>('Guide'!$B$4-B324)*24</x:f>
        <x:v>1213.9166666666279</x:v>
      </x:c>
      <x:c r="M324" s="10" t="n">
        <x:f>IF(C324="","",ROUND((C324-B324)*24,6))</x:f>
        <x:v>4.6</x:v>
      </x:c>
      <x:c r="N324" s="10" t="n">
        <x:f>IF(D324="","",ROUND((D324-B324)*24,6))</x:f>
        <x:v>4.7</x:v>
      </x:c>
      <x:c r="O324" s="1" t="n">
        <x:f>IF(D324="",1,0)</x:f>
        <x:v>0</x:v>
      </x:c>
      <x:c r="P324" s="1" t="n">
        <x:f>IF(E324="",0,IF(OR(C324&lt;&gt;"",L324&gt;=J324),1,0))</x:f>
        <x:v>1</x:v>
      </x:c>
      <x:c r="Q324" s="1" t="n">
        <x:f>IF(AND(E324&lt;&gt;"",C324&lt;&gt;"",M324&lt;=J324),1,0)</x:f>
        <x:v>0</x:v>
      </x:c>
      <x:c r="R324" s="1" t="n">
        <x:f>P324-Q324</x:f>
        <x:v>1</x:v>
      </x:c>
      <x:c r="S324" s="1" t="n">
        <x:f>IF(E324="",0,IF(OR(D324&lt;&gt;"",L324&gt;=K324),1,0))</x:f>
        <x:v>1</x:v>
      </x:c>
      <x:c r="T324" s="1" t="n">
        <x:f>IF(AND(E324&lt;&gt;"",D324&lt;&gt;"",N324&lt;=K324),1,0)</x:f>
        <x:v>1</x:v>
      </x:c>
      <x:c r="U324" s="1" t="n">
        <x:f>S324-T324</x:f>
        <x:v>0</x:v>
      </x:c>
      <x:c r="V324" s="1" t="n">
        <x:f>IF(I324="",0,1)</x:f>
        <x:v>1</x:v>
      </x:c>
      <x:c r="W324" s="1" t="n">
        <x:f>IF(I324&gt;=4,1,0)</x:f>
        <x:v>0</x:v>
      </x:c>
      <x:c r="X324" s="1" t="n">
        <x:f>1-O324</x:f>
        <x:v>1</x:v>
      </x:c>
      <x:c r="Y324" s="1" t="n">
        <x:f>IF(AND(O324=1,L324&gt;168),1,0)</x:f>
        <x:v>0</x:v>
      </x:c>
    </x:row>
    <x:row r="325">
      <x:c r="A325" s="1" t="str">
        <x:v>T00320</x:v>
      </x:c>
      <x:c r="B325" s="9" t="n">
        <x:v>45731.17361111111</x:v>
      </x:c>
      <x:c r="C325" s="9" t="n">
        <x:v>45731.37652777778</x:v>
      </x:c>
      <x:c r="D325" s="9" t="n">
        <x:v>45731.65319444444</x:v>
      </x:c>
      <x:c r="E325" s="1" t="str">
        <x:v>Urgent</x:v>
      </x:c>
      <x:c r="F325" s="1" t="str">
        <x:v>Email</x:v>
      </x:c>
      <x:c r="G325" s="1" t="str">
        <x:v>Delivery</x:v>
      </x:c>
      <x:c r="H325" s="1" t="n">
        <x:v>0</x:v>
      </x:c>
      <x:c r="I325" s="1"/>
      <x:c r="J325" s="1" t="n">
        <x:f>IF(E325="","",VLOOKUP(E325,'Guide'!$A$7:$C$10,2,FALSE))</x:f>
        <x:v>1</x:v>
      </x:c>
      <x:c r="K325" s="1" t="n">
        <x:f>IF(E325="","",VLOOKUP(E325,'Guide'!$A$7:$C$10,3,FALSE))</x:f>
        <x:v>8</x:v>
      </x:c>
      <x:c r="L325" s="10" t="n">
        <x:f>('Guide'!$B$4-B325)*24</x:f>
        <x:v>2587.833333333372</x:v>
      </x:c>
      <x:c r="M325" s="10" t="n">
        <x:f>IF(C325="","",ROUND((C325-B325)*24,6))</x:f>
        <x:v>4.87</x:v>
      </x:c>
      <x:c r="N325" s="10" t="n">
        <x:f>IF(D325="","",ROUND((D325-B325)*24,6))</x:f>
        <x:v>11.51</x:v>
      </x:c>
      <x:c r="O325" s="1" t="n">
        <x:f>IF(D325="",1,0)</x:f>
        <x:v>0</x:v>
      </x:c>
      <x:c r="P325" s="1" t="n">
        <x:f>IF(E325="",0,IF(OR(C325&lt;&gt;"",L325&gt;=J325),1,0))</x:f>
        <x:v>1</x:v>
      </x:c>
      <x:c r="Q325" s="1" t="n">
        <x:f>IF(AND(E325&lt;&gt;"",C325&lt;&gt;"",M325&lt;=J325),1,0)</x:f>
        <x:v>0</x:v>
      </x:c>
      <x:c r="R325" s="1" t="n">
        <x:f>P325-Q325</x:f>
        <x:v>1</x:v>
      </x:c>
      <x:c r="S325" s="1" t="n">
        <x:f>IF(E325="",0,IF(OR(D325&lt;&gt;"",L325&gt;=K325),1,0))</x:f>
        <x:v>1</x:v>
      </x:c>
      <x:c r="T325" s="1" t="n">
        <x:f>IF(AND(E325&lt;&gt;"",D325&lt;&gt;"",N325&lt;=K325),1,0)</x:f>
        <x:v>0</x:v>
      </x:c>
      <x:c r="U325" s="1" t="n">
        <x:f>S325-T325</x:f>
        <x:v>1</x:v>
      </x:c>
      <x:c r="V325" s="1" t="n">
        <x:f>IF(I325="",0,1)</x:f>
        <x:v>0</x:v>
      </x:c>
      <x:c r="W325" s="1" t="n">
        <x:f>IF(I325&gt;=4,1,0)</x:f>
        <x:v>0</x:v>
      </x:c>
      <x:c r="X325" s="1" t="n">
        <x:f>1-O325</x:f>
        <x:v>1</x:v>
      </x:c>
      <x:c r="Y325" s="1" t="n">
        <x:f>IF(AND(O325=1,L325&gt;168),1,0)</x:f>
        <x:v>0</x:v>
      </x:c>
    </x:row>
    <x:row r="326">
      <x:c r="A326" s="1" t="str">
        <x:v>T00321</x:v>
      </x:c>
      <x:c r="B326" s="9" t="n">
        <x:v>45821.3875</x:v>
      </x:c>
      <x:c r="C326" s="9" t="n">
        <x:v>45822.03125</x:v>
      </x:c>
      <x:c r="D326" s="9" t="n">
        <x:v>45823.43208333333</x:v>
      </x:c>
      <x:c r="E326" s="1" t="str">
        <x:v>Normal</x:v>
      </x:c>
      <x:c r="F326" s="1" t="str">
        <x:v>WhatsApp</x:v>
      </x:c>
      <x:c r="G326" s="1" t="str">
        <x:v>Delivery</x:v>
      </x:c>
      <x:c r="H326" s="1" t="n">
        <x:v>1</x:v>
      </x:c>
      <x:c r="I326" s="1"/>
      <x:c r="J326" s="1" t="n">
        <x:f>IF(E326="","",VLOOKUP(E326,'Guide'!$A$7:$C$10,2,FALSE))</x:f>
        <x:v>12</x:v>
      </x:c>
      <x:c r="K326" s="1" t="n">
        <x:f>IF(E326="","",VLOOKUP(E326,'Guide'!$A$7:$C$10,3,FALSE))</x:f>
        <x:v>72</x:v>
      </x:c>
      <x:c r="L326" s="10" t="n">
        <x:f>('Guide'!$B$4-B326)*24</x:f>
        <x:v>422.70000000006985</x:v>
      </x:c>
      <x:c r="M326" s="10" t="n">
        <x:f>IF(C326="","",ROUND((C326-B326)*24,6))</x:f>
        <x:v>15.45</x:v>
      </x:c>
      <x:c r="N326" s="10" t="n">
        <x:f>IF(D326="","",ROUND((D326-B326)*24,6))</x:f>
        <x:v>49.07</x:v>
      </x:c>
      <x:c r="O326" s="1" t="n">
        <x:f>IF(D326="",1,0)</x:f>
        <x:v>0</x:v>
      </x:c>
      <x:c r="P326" s="1" t="n">
        <x:f>IF(E326="",0,IF(OR(C326&lt;&gt;"",L326&gt;=J326),1,0))</x:f>
        <x:v>1</x:v>
      </x:c>
      <x:c r="Q326" s="1" t="n">
        <x:f>IF(AND(E326&lt;&gt;"",C326&lt;&gt;"",M326&lt;=J326),1,0)</x:f>
        <x:v>0</x:v>
      </x:c>
      <x:c r="R326" s="1" t="n">
        <x:f>P326-Q326</x:f>
        <x:v>1</x:v>
      </x:c>
      <x:c r="S326" s="1" t="n">
        <x:f>IF(E326="",0,IF(OR(D326&lt;&gt;"",L326&gt;=K326),1,0))</x:f>
        <x:v>1</x:v>
      </x:c>
      <x:c r="T326" s="1" t="n">
        <x:f>IF(AND(E326&lt;&gt;"",D326&lt;&gt;"",N326&lt;=K326),1,0)</x:f>
        <x:v>1</x:v>
      </x:c>
      <x:c r="U326" s="1" t="n">
        <x:f>S326-T326</x:f>
        <x:v>0</x:v>
      </x:c>
      <x:c r="V326" s="1" t="n">
        <x:f>IF(I326="",0,1)</x:f>
        <x:v>0</x:v>
      </x:c>
      <x:c r="W326" s="1" t="n">
        <x:f>IF(I326&gt;=4,1,0)</x:f>
        <x:v>0</x:v>
      </x:c>
      <x:c r="X326" s="1" t="n">
        <x:f>1-O326</x:f>
        <x:v>1</x:v>
      </x:c>
      <x:c r="Y326" s="1" t="n">
        <x:f>IF(AND(O326=1,L326&gt;168),1,0)</x:f>
        <x:v>0</x:v>
      </x:c>
    </x:row>
    <x:row r="327">
      <x:c r="A327" s="1" t="str">
        <x:v>T00322</x:v>
      </x:c>
      <x:c r="B327" s="9" t="n">
        <x:v>45826.979166666664</x:v>
      </x:c>
      <x:c r="C327" s="9" t="n">
        <x:v>45827.11</x:v>
      </x:c>
      <x:c r="D327" s="9" t="n">
        <x:v>45830.316666666666</x:v>
      </x:c>
      <x:c r="E327" s="1" t="str">
        <x:v>Normal</x:v>
      </x:c>
      <x:c r="F327" s="1" t="str">
        <x:v>Email</x:v>
      </x:c>
      <x:c r="G327" s="1" t="str">
        <x:v>Product information</x:v>
      </x:c>
      <x:c r="H327" s="1" t="n">
        <x:v>0</x:v>
      </x:c>
      <x:c r="I327" s="1"/>
      <x:c r="J327" s="1" t="n">
        <x:f>IF(E327="","",VLOOKUP(E327,'Guide'!$A$7:$C$10,2,FALSE))</x:f>
        <x:v>12</x:v>
      </x:c>
      <x:c r="K327" s="1" t="n">
        <x:f>IF(E327="","",VLOOKUP(E327,'Guide'!$A$7:$C$10,3,FALSE))</x:f>
        <x:v>72</x:v>
      </x:c>
      <x:c r="L327" s="10" t="n">
        <x:f>('Guide'!$B$4-B327)*24</x:f>
        <x:v>288.5000000000582</x:v>
      </x:c>
      <x:c r="M327" s="10" t="n">
        <x:f>IF(C327="","",ROUND((C327-B327)*24,6))</x:f>
        <x:v>3.14</x:v>
      </x:c>
      <x:c r="N327" s="10" t="n">
        <x:f>IF(D327="","",ROUND((D327-B327)*24,6))</x:f>
        <x:v>80.1</x:v>
      </x:c>
      <x:c r="O327" s="1" t="n">
        <x:f>IF(D327="",1,0)</x:f>
        <x:v>0</x:v>
      </x:c>
      <x:c r="P327" s="1" t="n">
        <x:f>IF(E327="",0,IF(OR(C327&lt;&gt;"",L327&gt;=J327),1,0))</x:f>
        <x:v>1</x:v>
      </x:c>
      <x:c r="Q327" s="1" t="n">
        <x:f>IF(AND(E327&lt;&gt;"",C327&lt;&gt;"",M327&lt;=J327),1,0)</x:f>
        <x:v>1</x:v>
      </x:c>
      <x:c r="R327" s="1" t="n">
        <x:f>P327-Q327</x:f>
        <x:v>0</x:v>
      </x:c>
      <x:c r="S327" s="1" t="n">
        <x:f>IF(E327="",0,IF(OR(D327&lt;&gt;"",L327&gt;=K327),1,0))</x:f>
        <x:v>1</x:v>
      </x:c>
      <x:c r="T327" s="1" t="n">
        <x:f>IF(AND(E327&lt;&gt;"",D327&lt;&gt;"",N327&lt;=K327),1,0)</x:f>
        <x:v>0</x:v>
      </x:c>
      <x:c r="U327" s="1" t="n">
        <x:f>S327-T327</x:f>
        <x:v>1</x:v>
      </x:c>
      <x:c r="V327" s="1" t="n">
        <x:f>IF(I327="",0,1)</x:f>
        <x:v>0</x:v>
      </x:c>
      <x:c r="W327" s="1" t="n">
        <x:f>IF(I327&gt;=4,1,0)</x:f>
        <x:v>0</x:v>
      </x:c>
      <x:c r="X327" s="1" t="n">
        <x:f>1-O327</x:f>
        <x:v>1</x:v>
      </x:c>
      <x:c r="Y327" s="1" t="n">
        <x:f>IF(AND(O327=1,L327&gt;168),1,0)</x:f>
        <x:v>0</x:v>
      </x:c>
    </x:row>
    <x:row r="328">
      <x:c r="A328" s="1" t="str">
        <x:v>T00323</x:v>
      </x:c>
      <x:c r="B328" s="9" t="n">
        <x:v>45825.61041666667</x:v>
      </x:c>
      <x:c r="C328" s="9" t="n">
        <x:v>45826.181666666664</x:v>
      </x:c>
      <x:c r="D328" s="9" t="n">
        <x:v>45828.5975</x:v>
      </x:c>
      <x:c r="E328" s="1" t="str">
        <x:v>Low</x:v>
      </x:c>
      <x:c r="F328" s="1" t="str">
        <x:v>WhatsApp</x:v>
      </x:c>
      <x:c r="G328" s="1" t="str">
        <x:v>Delivery</x:v>
      </x:c>
      <x:c r="H328" s="1" t="n">
        <x:v>1</x:v>
      </x:c>
      <x:c r="I328" s="1"/>
      <x:c r="J328" s="1" t="n">
        <x:f>IF(E328="","",VLOOKUP(E328,'Guide'!$A$7:$C$10,2,FALSE))</x:f>
        <x:v>24</x:v>
      </x:c>
      <x:c r="K328" s="1" t="n">
        <x:f>IF(E328="","",VLOOKUP(E328,'Guide'!$A$7:$C$10,3,FALSE))</x:f>
        <x:v>120</x:v>
      </x:c>
      <x:c r="L328" s="10" t="n">
        <x:f>('Guide'!$B$4-B328)*24</x:f>
        <x:v>321.3499999999185</x:v>
      </x:c>
      <x:c r="M328" s="10" t="n">
        <x:f>IF(C328="","",ROUND((C328-B328)*24,6))</x:f>
        <x:v>13.71</x:v>
      </x:c>
      <x:c r="N328" s="10" t="n">
        <x:f>IF(D328="","",ROUND((D328-B328)*24,6))</x:f>
        <x:v>71.69</x:v>
      </x:c>
      <x:c r="O328" s="1" t="n">
        <x:f>IF(D328="",1,0)</x:f>
        <x:v>0</x:v>
      </x:c>
      <x:c r="P328" s="1" t="n">
        <x:f>IF(E328="",0,IF(OR(C328&lt;&gt;"",L328&gt;=J328),1,0))</x:f>
        <x:v>1</x:v>
      </x:c>
      <x:c r="Q328" s="1" t="n">
        <x:f>IF(AND(E328&lt;&gt;"",C328&lt;&gt;"",M328&lt;=J328),1,0)</x:f>
        <x:v>1</x:v>
      </x:c>
      <x:c r="R328" s="1" t="n">
        <x:f>P328-Q328</x:f>
        <x:v>0</x:v>
      </x:c>
      <x:c r="S328" s="1" t="n">
        <x:f>IF(E328="",0,IF(OR(D328&lt;&gt;"",L328&gt;=K328),1,0))</x:f>
        <x:v>1</x:v>
      </x:c>
      <x:c r="T328" s="1" t="n">
        <x:f>IF(AND(E328&lt;&gt;"",D328&lt;&gt;"",N328&lt;=K328),1,0)</x:f>
        <x:v>1</x:v>
      </x:c>
      <x:c r="U328" s="1" t="n">
        <x:f>S328-T328</x:f>
        <x:v>0</x:v>
      </x:c>
      <x:c r="V328" s="1" t="n">
        <x:f>IF(I328="",0,1)</x:f>
        <x:v>0</x:v>
      </x:c>
      <x:c r="W328" s="1" t="n">
        <x:f>IF(I328&gt;=4,1,0)</x:f>
        <x:v>0</x:v>
      </x:c>
      <x:c r="X328" s="1" t="n">
        <x:f>1-O328</x:f>
        <x:v>1</x:v>
      </x:c>
      <x:c r="Y328" s="1" t="n">
        <x:f>IF(AND(O328=1,L328&gt;168),1,0)</x:f>
        <x:v>0</x:v>
      </x:c>
    </x:row>
    <x:row r="329">
      <x:c r="A329" s="1" t="str">
        <x:v>T00324</x:v>
      </x:c>
      <x:c r="B329" s="9" t="n">
        <x:v>45678.245833333334</x:v>
      </x:c>
      <x:c r="C329" s="9" t="n">
        <x:v>45680.02166666667</x:v>
      </x:c>
      <x:c r="D329" s="9" t="n">
        <x:v>45710.26375</x:v>
      </x:c>
      <x:c r="E329" s="1" t="str">
        <x:v>Low</x:v>
      </x:c>
      <x:c r="F329" s="1" t="str">
        <x:v>Email</x:v>
      </x:c>
      <x:c r="G329" s="1" t="str">
        <x:v>Refund</x:v>
      </x:c>
      <x:c r="H329" s="1" t="n">
        <x:v>0</x:v>
      </x:c>
      <x:c r="I329" s="1"/>
      <x:c r="J329" s="1" t="n">
        <x:f>IF(E329="","",VLOOKUP(E329,'Guide'!$A$7:$C$10,2,FALSE))</x:f>
        <x:v>24</x:v>
      </x:c>
      <x:c r="K329" s="1" t="n">
        <x:f>IF(E329="","",VLOOKUP(E329,'Guide'!$A$7:$C$10,3,FALSE))</x:f>
        <x:v>120</x:v>
      </x:c>
      <x:c r="L329" s="10" t="n">
        <x:f>('Guide'!$B$4-B329)*24</x:f>
        <x:v>3858.0999999999767</x:v>
      </x:c>
      <x:c r="M329" s="10" t="n">
        <x:f>IF(C329="","",ROUND((C329-B329)*24,6))</x:f>
        <x:v>42.62</x:v>
      </x:c>
      <x:c r="N329" s="10" t="n">
        <x:f>IF(D329="","",ROUND((D329-B329)*24,6))</x:f>
        <x:v>768.43</x:v>
      </x:c>
      <x:c r="O329" s="1" t="n">
        <x:f>IF(D329="",1,0)</x:f>
        <x:v>0</x:v>
      </x:c>
      <x:c r="P329" s="1" t="n">
        <x:f>IF(E329="",0,IF(OR(C329&lt;&gt;"",L329&gt;=J329),1,0))</x:f>
        <x:v>1</x:v>
      </x:c>
      <x:c r="Q329" s="1" t="n">
        <x:f>IF(AND(E329&lt;&gt;"",C329&lt;&gt;"",M329&lt;=J329),1,0)</x:f>
        <x:v>0</x:v>
      </x:c>
      <x:c r="R329" s="1" t="n">
        <x:f>P329-Q329</x:f>
        <x:v>1</x:v>
      </x:c>
      <x:c r="S329" s="1" t="n">
        <x:f>IF(E329="",0,IF(OR(D329&lt;&gt;"",L329&gt;=K329),1,0))</x:f>
        <x:v>1</x:v>
      </x:c>
      <x:c r="T329" s="1" t="n">
        <x:f>IF(AND(E329&lt;&gt;"",D329&lt;&gt;"",N329&lt;=K329),1,0)</x:f>
        <x:v>0</x:v>
      </x:c>
      <x:c r="U329" s="1" t="n">
        <x:f>S329-T329</x:f>
        <x:v>1</x:v>
      </x:c>
      <x:c r="V329" s="1" t="n">
        <x:f>IF(I329="",0,1)</x:f>
        <x:v>0</x:v>
      </x:c>
      <x:c r="W329" s="1" t="n">
        <x:f>IF(I329&gt;=4,1,0)</x:f>
        <x:v>0</x:v>
      </x:c>
      <x:c r="X329" s="1" t="n">
        <x:f>1-O329</x:f>
        <x:v>1</x:v>
      </x:c>
      <x:c r="Y329" s="1" t="n">
        <x:f>IF(AND(O329=1,L329&gt;168),1,0)</x:f>
        <x:v>0</x:v>
      </x:c>
    </x:row>
    <x:row r="330">
      <x:c r="A330" s="1" t="str">
        <x:v>T00325</x:v>
      </x:c>
      <x:c r="B330" s="9" t="n">
        <x:v>45687.885416666664</x:v>
      </x:c>
      <x:c r="C330" s="9" t="n">
        <x:v>45688.15541666667</x:v>
      </x:c>
      <x:c r="D330" s="9" t="n">
        <x:v>45689.855</x:v>
      </x:c>
      <x:c r="E330" s="1" t="str">
        <x:v>Normal</x:v>
      </x:c>
      <x:c r="F330" s="1" t="str">
        <x:v>Email</x:v>
      </x:c>
      <x:c r="G330" s="1" t="str">
        <x:v>Billing</x:v>
      </x:c>
      <x:c r="H330" s="1" t="n">
        <x:v>1</x:v>
      </x:c>
      <x:c r="I330" s="1"/>
      <x:c r="J330" s="1" t="n">
        <x:f>IF(E330="","",VLOOKUP(E330,'Guide'!$A$7:$C$10,2,FALSE))</x:f>
        <x:v>12</x:v>
      </x:c>
      <x:c r="K330" s="1" t="n">
        <x:f>IF(E330="","",VLOOKUP(E330,'Guide'!$A$7:$C$10,3,FALSE))</x:f>
        <x:v>72</x:v>
      </x:c>
      <x:c r="L330" s="10" t="n">
        <x:f>('Guide'!$B$4-B330)*24</x:f>
        <x:v>3626.750000000058</x:v>
      </x:c>
      <x:c r="M330" s="10" t="n">
        <x:f>IF(C330="","",ROUND((C330-B330)*24,6))</x:f>
        <x:v>6.48</x:v>
      </x:c>
      <x:c r="N330" s="10" t="n">
        <x:f>IF(D330="","",ROUND((D330-B330)*24,6))</x:f>
        <x:v>47.27</x:v>
      </x:c>
      <x:c r="O330" s="1" t="n">
        <x:f>IF(D330="",1,0)</x:f>
        <x:v>0</x:v>
      </x:c>
      <x:c r="P330" s="1" t="n">
        <x:f>IF(E330="",0,IF(OR(C330&lt;&gt;"",L330&gt;=J330),1,0))</x:f>
        <x:v>1</x:v>
      </x:c>
      <x:c r="Q330" s="1" t="n">
        <x:f>IF(AND(E330&lt;&gt;"",C330&lt;&gt;"",M330&lt;=J330),1,0)</x:f>
        <x:v>1</x:v>
      </x:c>
      <x:c r="R330" s="1" t="n">
        <x:f>P330-Q330</x:f>
        <x:v>0</x:v>
      </x:c>
      <x:c r="S330" s="1" t="n">
        <x:f>IF(E330="",0,IF(OR(D330&lt;&gt;"",L330&gt;=K330),1,0))</x:f>
        <x:v>1</x:v>
      </x:c>
      <x:c r="T330" s="1" t="n">
        <x:f>IF(AND(E330&lt;&gt;"",D330&lt;&gt;"",N330&lt;=K330),1,0)</x:f>
        <x:v>1</x:v>
      </x:c>
      <x:c r="U330" s="1" t="n">
        <x:f>S330-T330</x:f>
        <x:v>0</x:v>
      </x:c>
      <x:c r="V330" s="1" t="n">
        <x:f>IF(I330="",0,1)</x:f>
        <x:v>0</x:v>
      </x:c>
      <x:c r="W330" s="1" t="n">
        <x:f>IF(I330&gt;=4,1,0)</x:f>
        <x:v>0</x:v>
      </x:c>
      <x:c r="X330" s="1" t="n">
        <x:f>1-O330</x:f>
        <x:v>1</x:v>
      </x:c>
      <x:c r="Y330" s="1" t="n">
        <x:f>IF(AND(O330=1,L330&gt;168),1,0)</x:f>
        <x:v>0</x:v>
      </x:c>
    </x:row>
    <x:row r="331">
      <x:c r="A331" s="1" t="str">
        <x:v>T00326</x:v>
      </x:c>
      <x:c r="B331" s="9" t="n">
        <x:v>45738.725</x:v>
      </x:c>
      <x:c r="C331" s="9" t="n">
        <x:v>45739.895</x:v>
      </x:c>
      <x:c r="D331" s="9" t="n">
        <x:v>45739.89916666667</x:v>
      </x:c>
      <x:c r="E331" s="1" t="str">
        <x:v>Normal</x:v>
      </x:c>
      <x:c r="F331" s="1" t="str">
        <x:v>Email</x:v>
      </x:c>
      <x:c r="G331" s="1" t="str">
        <x:v>Account access</x:v>
      </x:c>
      <x:c r="H331" s="1" t="n">
        <x:v>0</x:v>
      </x:c>
      <x:c r="I331" s="1" t="n">
        <x:v>5</x:v>
      </x:c>
      <x:c r="J331" s="1" t="n">
        <x:f>IF(E331="","",VLOOKUP(E331,'Guide'!$A$7:$C$10,2,FALSE))</x:f>
        <x:v>12</x:v>
      </x:c>
      <x:c r="K331" s="1" t="n">
        <x:f>IF(E331="","",VLOOKUP(E331,'Guide'!$A$7:$C$10,3,FALSE))</x:f>
        <x:v>72</x:v>
      </x:c>
      <x:c r="L331" s="10" t="n">
        <x:f>('Guide'!$B$4-B331)*24</x:f>
        <x:v>2406.600000000035</x:v>
      </x:c>
      <x:c r="M331" s="10" t="n">
        <x:f>IF(C331="","",ROUND((C331-B331)*24,6))</x:f>
        <x:v>28.08</x:v>
      </x:c>
      <x:c r="N331" s="10" t="n">
        <x:f>IF(D331="","",ROUND((D331-B331)*24,6))</x:f>
        <x:v>28.18</x:v>
      </x:c>
      <x:c r="O331" s="1" t="n">
        <x:f>IF(D331="",1,0)</x:f>
        <x:v>0</x:v>
      </x:c>
      <x:c r="P331" s="1" t="n">
        <x:f>IF(E331="",0,IF(OR(C331&lt;&gt;"",L331&gt;=J331),1,0))</x:f>
        <x:v>1</x:v>
      </x:c>
      <x:c r="Q331" s="1" t="n">
        <x:f>IF(AND(E331&lt;&gt;"",C331&lt;&gt;"",M331&lt;=J331),1,0)</x:f>
        <x:v>0</x:v>
      </x:c>
      <x:c r="R331" s="1" t="n">
        <x:f>P331-Q331</x:f>
        <x:v>1</x:v>
      </x:c>
      <x:c r="S331" s="1" t="n">
        <x:f>IF(E331="",0,IF(OR(D331&lt;&gt;"",L331&gt;=K331),1,0))</x:f>
        <x:v>1</x:v>
      </x:c>
      <x:c r="T331" s="1" t="n">
        <x:f>IF(AND(E331&lt;&gt;"",D331&lt;&gt;"",N331&lt;=K331),1,0)</x:f>
        <x:v>1</x:v>
      </x:c>
      <x:c r="U331" s="1" t="n">
        <x:f>S331-T331</x:f>
        <x:v>0</x:v>
      </x:c>
      <x:c r="V331" s="1" t="n">
        <x:f>IF(I331="",0,1)</x:f>
        <x:v>1</x:v>
      </x:c>
      <x:c r="W331" s="1" t="n">
        <x:f>IF(I331&gt;=4,1,0)</x:f>
        <x:v>1</x:v>
      </x:c>
      <x:c r="X331" s="1" t="n">
        <x:f>1-O331</x:f>
        <x:v>1</x:v>
      </x:c>
      <x:c r="Y331" s="1" t="n">
        <x:f>IF(AND(O331=1,L331&gt;168),1,0)</x:f>
        <x:v>0</x:v>
      </x:c>
    </x:row>
    <x:row r="332">
      <x:c r="A332" s="1" t="str">
        <x:v>T00327</x:v>
      </x:c>
      <x:c r="B332" s="9" t="n">
        <x:v>45826.39027777778</x:v>
      </x:c>
      <x:c r="C332" s="9" t="n">
        <x:v>45826.40819444445</x:v>
      </x:c>
      <x:c r="D332" s="9" t="n">
        <x:v>45826.49694444444</x:v>
      </x:c>
      <x:c r="E332" s="1" t="str">
        <x:v>Urgent</x:v>
      </x:c>
      <x:c r="F332" s="1" t="str">
        <x:v>Web chat</x:v>
      </x:c>
      <x:c r="G332" s="1" t="str">
        <x:v>Account access</x:v>
      </x:c>
      <x:c r="H332" s="1" t="n">
        <x:v>0</x:v>
      </x:c>
      <x:c r="I332" s="1"/>
      <x:c r="J332" s="1" t="n">
        <x:f>IF(E332="","",VLOOKUP(E332,'Guide'!$A$7:$C$10,2,FALSE))</x:f>
        <x:v>1</x:v>
      </x:c>
      <x:c r="K332" s="1" t="n">
        <x:f>IF(E332="","",VLOOKUP(E332,'Guide'!$A$7:$C$10,3,FALSE))</x:f>
        <x:v>8</x:v>
      </x:c>
      <x:c r="L332" s="10" t="n">
        <x:f>('Guide'!$B$4-B332)*24</x:f>
        <x:v>302.6333333333605</x:v>
      </x:c>
      <x:c r="M332" s="10" t="n">
        <x:f>IF(C332="","",ROUND((C332-B332)*24,6))</x:f>
        <x:v>0.43</x:v>
      </x:c>
      <x:c r="N332" s="10" t="n">
        <x:f>IF(D332="","",ROUND((D332-B332)*24,6))</x:f>
        <x:v>2.56</x:v>
      </x:c>
      <x:c r="O332" s="1" t="n">
        <x:f>IF(D332="",1,0)</x:f>
        <x:v>0</x:v>
      </x:c>
      <x:c r="P332" s="1" t="n">
        <x:f>IF(E332="",0,IF(OR(C332&lt;&gt;"",L332&gt;=J332),1,0))</x:f>
        <x:v>1</x:v>
      </x:c>
      <x:c r="Q332" s="1" t="n">
        <x:f>IF(AND(E332&lt;&gt;"",C332&lt;&gt;"",M332&lt;=J332),1,0)</x:f>
        <x:v>1</x:v>
      </x:c>
      <x:c r="R332" s="1" t="n">
        <x:f>P332-Q332</x:f>
        <x:v>0</x:v>
      </x:c>
      <x:c r="S332" s="1" t="n">
        <x:f>IF(E332="",0,IF(OR(D332&lt;&gt;"",L332&gt;=K332),1,0))</x:f>
        <x:v>1</x:v>
      </x:c>
      <x:c r="T332" s="1" t="n">
        <x:f>IF(AND(E332&lt;&gt;"",D332&lt;&gt;"",N332&lt;=K332),1,0)</x:f>
        <x:v>1</x:v>
      </x:c>
      <x:c r="U332" s="1" t="n">
        <x:f>S332-T332</x:f>
        <x:v>0</x:v>
      </x:c>
      <x:c r="V332" s="1" t="n">
        <x:f>IF(I332="",0,1)</x:f>
        <x:v>0</x:v>
      </x:c>
      <x:c r="W332" s="1" t="n">
        <x:f>IF(I332&gt;=4,1,0)</x:f>
        <x:v>0</x:v>
      </x:c>
      <x:c r="X332" s="1" t="n">
        <x:f>1-O332</x:f>
        <x:v>1</x:v>
      </x:c>
      <x:c r="Y332" s="1" t="n">
        <x:f>IF(AND(O332=1,L332&gt;168),1,0)</x:f>
        <x:v>0</x:v>
      </x:c>
    </x:row>
    <x:row r="333">
      <x:c r="A333" s="1" t="str">
        <x:v>T00328</x:v>
      </x:c>
      <x:c r="B333" s="9" t="n">
        <x:v>45805.933333333334</x:v>
      </x:c>
      <x:c r="C333" s="9" t="n">
        <x:v>45806.205</x:v>
      </x:c>
      <x:c r="D333" s="9" t="n">
        <x:v>45817.11125</x:v>
      </x:c>
      <x:c r="E333" s="1" t="str">
        <x:v>Low</x:v>
      </x:c>
      <x:c r="F333" s="1" t="str">
        <x:v>WhatsApp</x:v>
      </x:c>
      <x:c r="G333" s="1" t="str">
        <x:v>Product information</x:v>
      </x:c>
      <x:c r="H333" s="1" t="n">
        <x:v>0</x:v>
      </x:c>
      <x:c r="I333" s="1"/>
      <x:c r="J333" s="1" t="n">
        <x:f>IF(E333="","",VLOOKUP(E333,'Guide'!$A$7:$C$10,2,FALSE))</x:f>
        <x:v>24</x:v>
      </x:c>
      <x:c r="K333" s="1" t="n">
        <x:f>IF(E333="","",VLOOKUP(E333,'Guide'!$A$7:$C$10,3,FALSE))</x:f>
        <x:v>120</x:v>
      </x:c>
      <x:c r="L333" s="10" t="n">
        <x:f>('Guide'!$B$4-B333)*24</x:f>
        <x:v>793.5999999999767</x:v>
      </x:c>
      <x:c r="M333" s="10" t="n">
        <x:f>IF(C333="","",ROUND((C333-B333)*24,6))</x:f>
        <x:v>6.52</x:v>
      </x:c>
      <x:c r="N333" s="10" t="n">
        <x:f>IF(D333="","",ROUND((D333-B333)*24,6))</x:f>
        <x:v>268.27</x:v>
      </x:c>
      <x:c r="O333" s="1" t="n">
        <x:f>IF(D333="",1,0)</x:f>
        <x:v>0</x:v>
      </x:c>
      <x:c r="P333" s="1" t="n">
        <x:f>IF(E333="",0,IF(OR(C333&lt;&gt;"",L333&gt;=J333),1,0))</x:f>
        <x:v>1</x:v>
      </x:c>
      <x:c r="Q333" s="1" t="n">
        <x:f>IF(AND(E333&lt;&gt;"",C333&lt;&gt;"",M333&lt;=J333),1,0)</x:f>
        <x:v>1</x:v>
      </x:c>
      <x:c r="R333" s="1" t="n">
        <x:f>P333-Q333</x:f>
        <x:v>0</x:v>
      </x:c>
      <x:c r="S333" s="1" t="n">
        <x:f>IF(E333="",0,IF(OR(D333&lt;&gt;"",L333&gt;=K333),1,0))</x:f>
        <x:v>1</x:v>
      </x:c>
      <x:c r="T333" s="1" t="n">
        <x:f>IF(AND(E333&lt;&gt;"",D333&lt;&gt;"",N333&lt;=K333),1,0)</x:f>
        <x:v>0</x:v>
      </x:c>
      <x:c r="U333" s="1" t="n">
        <x:f>S333-T333</x:f>
        <x:v>1</x:v>
      </x:c>
      <x:c r="V333" s="1" t="n">
        <x:f>IF(I333="",0,1)</x:f>
        <x:v>0</x:v>
      </x:c>
      <x:c r="W333" s="1" t="n">
        <x:f>IF(I333&gt;=4,1,0)</x:f>
        <x:v>0</x:v>
      </x:c>
      <x:c r="X333" s="1" t="n">
        <x:f>1-O333</x:f>
        <x:v>1</x:v>
      </x:c>
      <x:c r="Y333" s="1" t="n">
        <x:f>IF(AND(O333=1,L333&gt;168),1,0)</x:f>
        <x:v>0</x:v>
      </x:c>
    </x:row>
    <x:row r="334">
      <x:c r="A334" s="1" t="str">
        <x:v>T00329</x:v>
      </x:c>
      <x:c r="B334" s="9" t="n">
        <x:v>45758.43402777778</x:v>
      </x:c>
      <x:c r="C334" s="9" t="n">
        <x:v>45758.91569444445</x:v>
      </x:c>
      <x:c r="D334" s="9" t="n">
        <x:v>45759.859444444446</x:v>
      </x:c>
      <x:c r="E334" s="1" t="str">
        <x:v>Normal</x:v>
      </x:c>
      <x:c r="F334" s="1" t="str">
        <x:v>Email</x:v>
      </x:c>
      <x:c r="G334" s="1" t="str">
        <x:v>Account access</x:v>
      </x:c>
      <x:c r="H334" s="1" t="n">
        <x:v>0</x:v>
      </x:c>
      <x:c r="I334" s="1" t="n">
        <x:v>3</x:v>
      </x:c>
      <x:c r="J334" s="1" t="n">
        <x:f>IF(E334="","",VLOOKUP(E334,'Guide'!$A$7:$C$10,2,FALSE))</x:f>
        <x:v>12</x:v>
      </x:c>
      <x:c r="K334" s="1" t="n">
        <x:f>IF(E334="","",VLOOKUP(E334,'Guide'!$A$7:$C$10,3,FALSE))</x:f>
        <x:v>72</x:v>
      </x:c>
      <x:c r="L334" s="10" t="n">
        <x:f>('Guide'!$B$4-B334)*24</x:f>
        <x:v>1933.5833333332557</x:v>
      </x:c>
      <x:c r="M334" s="10" t="n">
        <x:f>IF(C334="","",ROUND((C334-B334)*24,6))</x:f>
        <x:v>11.56</x:v>
      </x:c>
      <x:c r="N334" s="10" t="n">
        <x:f>IF(D334="","",ROUND((D334-B334)*24,6))</x:f>
        <x:v>34.21</x:v>
      </x:c>
      <x:c r="O334" s="1" t="n">
        <x:f>IF(D334="",1,0)</x:f>
        <x:v>0</x:v>
      </x:c>
      <x:c r="P334" s="1" t="n">
        <x:f>IF(E334="",0,IF(OR(C334&lt;&gt;"",L334&gt;=J334),1,0))</x:f>
        <x:v>1</x:v>
      </x:c>
      <x:c r="Q334" s="1" t="n">
        <x:f>IF(AND(E334&lt;&gt;"",C334&lt;&gt;"",M334&lt;=J334),1,0)</x:f>
        <x:v>1</x:v>
      </x:c>
      <x:c r="R334" s="1" t="n">
        <x:f>P334-Q334</x:f>
        <x:v>0</x:v>
      </x:c>
      <x:c r="S334" s="1" t="n">
        <x:f>IF(E334="",0,IF(OR(D334&lt;&gt;"",L334&gt;=K334),1,0))</x:f>
        <x:v>1</x:v>
      </x:c>
      <x:c r="T334" s="1" t="n">
        <x:f>IF(AND(E334&lt;&gt;"",D334&lt;&gt;"",N334&lt;=K334),1,0)</x:f>
        <x:v>1</x:v>
      </x:c>
      <x:c r="U334" s="1" t="n">
        <x:f>S334-T334</x:f>
        <x:v>0</x:v>
      </x:c>
      <x:c r="V334" s="1" t="n">
        <x:f>IF(I334="",0,1)</x:f>
        <x:v>1</x:v>
      </x:c>
      <x:c r="W334" s="1" t="n">
        <x:f>IF(I334&gt;=4,1,0)</x:f>
        <x:v>0</x:v>
      </x:c>
      <x:c r="X334" s="1" t="n">
        <x:f>1-O334</x:f>
        <x:v>1</x:v>
      </x:c>
      <x:c r="Y334" s="1" t="n">
        <x:f>IF(AND(O334=1,L334&gt;168),1,0)</x:f>
        <x:v>0</x:v>
      </x:c>
    </x:row>
    <x:row r="335">
      <x:c r="A335" s="1" t="str">
        <x:v>T00330</x:v>
      </x:c>
      <x:c r="B335" s="9" t="n">
        <x:v>45675.93472222222</x:v>
      </x:c>
      <x:c r="C335" s="9" t="n">
        <x:v>45676.00638888889</x:v>
      </x:c>
      <x:c r="D335" s="9" t="n">
        <x:v>45676.10138888889</x:v>
      </x:c>
      <x:c r="E335" s="1" t="str">
        <x:v>Normal</x:v>
      </x:c>
      <x:c r="F335" s="1" t="str">
        <x:v>Web chat</x:v>
      </x:c>
      <x:c r="G335" s="1" t="str">
        <x:v>Product information</x:v>
      </x:c>
      <x:c r="H335" s="1" t="n">
        <x:v>0</x:v>
      </x:c>
      <x:c r="I335" s="1"/>
      <x:c r="J335" s="1" t="n">
        <x:f>IF(E335="","",VLOOKUP(E335,'Guide'!$A$7:$C$10,2,FALSE))</x:f>
        <x:v>12</x:v>
      </x:c>
      <x:c r="K335" s="1" t="n">
        <x:f>IF(E335="","",VLOOKUP(E335,'Guide'!$A$7:$C$10,3,FALSE))</x:f>
        <x:v>72</x:v>
      </x:c>
      <x:c r="L335" s="10" t="n">
        <x:f>('Guide'!$B$4-B335)*24</x:f>
        <x:v>3913.5666666667094</x:v>
      </x:c>
      <x:c r="M335" s="10" t="n">
        <x:f>IF(C335="","",ROUND((C335-B335)*24,6))</x:f>
        <x:v>1.72</x:v>
      </x:c>
      <x:c r="N335" s="10" t="n">
        <x:f>IF(D335="","",ROUND((D335-B335)*24,6))</x:f>
        <x:v>4</x:v>
      </x:c>
      <x:c r="O335" s="1" t="n">
        <x:f>IF(D335="",1,0)</x:f>
        <x:v>0</x:v>
      </x:c>
      <x:c r="P335" s="1" t="n">
        <x:f>IF(E335="",0,IF(OR(C335&lt;&gt;"",L335&gt;=J335),1,0))</x:f>
        <x:v>1</x:v>
      </x:c>
      <x:c r="Q335" s="1" t="n">
        <x:f>IF(AND(E335&lt;&gt;"",C335&lt;&gt;"",M335&lt;=J335),1,0)</x:f>
        <x:v>1</x:v>
      </x:c>
      <x:c r="R335" s="1" t="n">
        <x:f>P335-Q335</x:f>
        <x:v>0</x:v>
      </x:c>
      <x:c r="S335" s="1" t="n">
        <x:f>IF(E335="",0,IF(OR(D335&lt;&gt;"",L335&gt;=K335),1,0))</x:f>
        <x:v>1</x:v>
      </x:c>
      <x:c r="T335" s="1" t="n">
        <x:f>IF(AND(E335&lt;&gt;"",D335&lt;&gt;"",N335&lt;=K335),1,0)</x:f>
        <x:v>1</x:v>
      </x:c>
      <x:c r="U335" s="1" t="n">
        <x:f>S335-T335</x:f>
        <x:v>0</x:v>
      </x:c>
      <x:c r="V335" s="1" t="n">
        <x:f>IF(I335="",0,1)</x:f>
        <x:v>0</x:v>
      </x:c>
      <x:c r="W335" s="1" t="n">
        <x:f>IF(I335&gt;=4,1,0)</x:f>
        <x:v>0</x:v>
      </x:c>
      <x:c r="X335" s="1" t="n">
        <x:f>1-O335</x:f>
        <x:v>1</x:v>
      </x:c>
      <x:c r="Y335" s="1" t="n">
        <x:f>IF(AND(O335=1,L335&gt;168),1,0)</x:f>
        <x:v>0</x:v>
      </x:c>
    </x:row>
    <x:row r="336">
      <x:c r="A336" s="1" t="str">
        <x:v>T00331</x:v>
      </x:c>
      <x:c r="B336" s="9" t="n">
        <x:v>45827.3</x:v>
      </x:c>
      <x:c r="C336" s="9" t="n">
        <x:v>45827.4775</x:v>
      </x:c>
      <x:c r="D336" s="9"/>
      <x:c r="E336" s="1" t="str">
        <x:v>High</x:v>
      </x:c>
      <x:c r="F336" s="1" t="str">
        <x:v>Web chat</x:v>
      </x:c>
      <x:c r="G336" s="1" t="str">
        <x:v>Product information</x:v>
      </x:c>
      <x:c r="H336" s="1" t="n">
        <x:v>0</x:v>
      </x:c>
      <x:c r="I336" s="1"/>
      <x:c r="J336" s="1" t="n">
        <x:f>IF(E336="","",VLOOKUP(E336,'Guide'!$A$7:$C$10,2,FALSE))</x:f>
        <x:v>4</x:v>
      </x:c>
      <x:c r="K336" s="1" t="n">
        <x:f>IF(E336="","",VLOOKUP(E336,'Guide'!$A$7:$C$10,3,FALSE))</x:f>
        <x:v>24</x:v>
      </x:c>
      <x:c r="L336" s="10" t="n">
        <x:f>('Guide'!$B$4-B336)*24</x:f>
        <x:v>280.79999999993015</x:v>
      </x:c>
      <x:c r="M336" s="10" t="n">
        <x:f>IF(C336="","",ROUND((C336-B336)*24,6))</x:f>
        <x:v>4.26</x:v>
      </x:c>
      <x:c r="N336" s="10" t="str">
        <x:f>IF(D336="","",ROUND((D336-B336)*24,6))</x:f>
      </x:c>
      <x:c r="O336" s="1" t="n">
        <x:f>IF(D336="",1,0)</x:f>
        <x:v>1</x:v>
      </x:c>
      <x:c r="P336" s="1" t="n">
        <x:f>IF(E336="",0,IF(OR(C336&lt;&gt;"",L336&gt;=J336),1,0))</x:f>
        <x:v>1</x:v>
      </x:c>
      <x:c r="Q336" s="1" t="n">
        <x:f>IF(AND(E336&lt;&gt;"",C336&lt;&gt;"",M336&lt;=J336),1,0)</x:f>
        <x:v>0</x:v>
      </x:c>
      <x:c r="R336" s="1" t="n">
        <x:f>P336-Q336</x:f>
        <x:v>1</x:v>
      </x:c>
      <x:c r="S336" s="1" t="n">
        <x:f>IF(E336="",0,IF(OR(D336&lt;&gt;"",L336&gt;=K336),1,0))</x:f>
        <x:v>1</x:v>
      </x:c>
      <x:c r="T336" s="1" t="n">
        <x:f>IF(AND(E336&lt;&gt;"",D336&lt;&gt;"",N336&lt;=K336),1,0)</x:f>
        <x:v>0</x:v>
      </x:c>
      <x:c r="U336" s="1" t="n">
        <x:f>S336-T336</x:f>
        <x:v>1</x:v>
      </x:c>
      <x:c r="V336" s="1" t="n">
        <x:f>IF(I336="",0,1)</x:f>
        <x:v>0</x:v>
      </x:c>
      <x:c r="W336" s="1" t="n">
        <x:f>IF(I336&gt;=4,1,0)</x:f>
        <x:v>0</x:v>
      </x:c>
      <x:c r="X336" s="1" t="n">
        <x:f>1-O336</x:f>
        <x:v>0</x:v>
      </x:c>
      <x:c r="Y336" s="1" t="n">
        <x:f>IF(AND(O336=1,L336&gt;168),1,0)</x:f>
        <x:v>1</x:v>
      </x:c>
    </x:row>
    <x:row r="337">
      <x:c r="A337" s="1" t="str">
        <x:v>T00332</x:v>
      </x:c>
      <x:c r="B337" s="9" t="n">
        <x:v>45769.99513888889</x:v>
      </x:c>
      <x:c r="C337" s="9" t="n">
        <x:v>45770.11263888889</x:v>
      </x:c>
      <x:c r="D337" s="9" t="n">
        <x:v>45770.80763888889</x:v>
      </x:c>
      <x:c r="E337" s="1" t="str">
        <x:v>High</x:v>
      </x:c>
      <x:c r="F337" s="1" t="str">
        <x:v>WhatsApp</x:v>
      </x:c>
      <x:c r="G337" s="1" t="str">
        <x:v>Delivery</x:v>
      </x:c>
      <x:c r="H337" s="1" t="n">
        <x:v>0</x:v>
      </x:c>
      <x:c r="I337" s="1"/>
      <x:c r="J337" s="1" t="n">
        <x:f>IF(E337="","",VLOOKUP(E337,'Guide'!$A$7:$C$10,2,FALSE))</x:f>
        <x:v>4</x:v>
      </x:c>
      <x:c r="K337" s="1" t="n">
        <x:f>IF(E337="","",VLOOKUP(E337,'Guide'!$A$7:$C$10,3,FALSE))</x:f>
        <x:v>24</x:v>
      </x:c>
      <x:c r="L337" s="10" t="n">
        <x:f>('Guide'!$B$4-B337)*24</x:f>
        <x:v>1656.1166666666977</x:v>
      </x:c>
      <x:c r="M337" s="10" t="n">
        <x:f>IF(C337="","",ROUND((C337-B337)*24,6))</x:f>
        <x:v>2.82</x:v>
      </x:c>
      <x:c r="N337" s="10" t="n">
        <x:f>IF(D337="","",ROUND((D337-B337)*24,6))</x:f>
        <x:v>19.5</x:v>
      </x:c>
      <x:c r="O337" s="1" t="n">
        <x:f>IF(D337="",1,0)</x:f>
        <x:v>0</x:v>
      </x:c>
      <x:c r="P337" s="1" t="n">
        <x:f>IF(E337="",0,IF(OR(C337&lt;&gt;"",L337&gt;=J337),1,0))</x:f>
        <x:v>1</x:v>
      </x:c>
      <x:c r="Q337" s="1" t="n">
        <x:f>IF(AND(E337&lt;&gt;"",C337&lt;&gt;"",M337&lt;=J337),1,0)</x:f>
        <x:v>1</x:v>
      </x:c>
      <x:c r="R337" s="1" t="n">
        <x:f>P337-Q337</x:f>
        <x:v>0</x:v>
      </x:c>
      <x:c r="S337" s="1" t="n">
        <x:f>IF(E337="",0,IF(OR(D337&lt;&gt;"",L337&gt;=K337),1,0))</x:f>
        <x:v>1</x:v>
      </x:c>
      <x:c r="T337" s="1" t="n">
        <x:f>IF(AND(E337&lt;&gt;"",D337&lt;&gt;"",N337&lt;=K337),1,0)</x:f>
        <x:v>1</x:v>
      </x:c>
      <x:c r="U337" s="1" t="n">
        <x:f>S337-T337</x:f>
        <x:v>0</x:v>
      </x:c>
      <x:c r="V337" s="1" t="n">
        <x:f>IF(I337="",0,1)</x:f>
        <x:v>0</x:v>
      </x:c>
      <x:c r="W337" s="1" t="n">
        <x:f>IF(I337&gt;=4,1,0)</x:f>
        <x:v>0</x:v>
      </x:c>
      <x:c r="X337" s="1" t="n">
        <x:f>1-O337</x:f>
        <x:v>1</x:v>
      </x:c>
      <x:c r="Y337" s="1" t="n">
        <x:f>IF(AND(O337=1,L337&gt;168),1,0)</x:f>
        <x:v>0</x:v>
      </x:c>
    </x:row>
    <x:row r="338">
      <x:c r="A338" s="1" t="str">
        <x:v>T00333</x:v>
      </x:c>
      <x:c r="B338" s="9" t="n">
        <x:v>45754.489583333336</x:v>
      </x:c>
      <x:c r="C338" s="9" t="n">
        <x:v>45755.760416666664</x:v>
      </x:c>
      <x:c r="D338" s="9"/>
      <x:c r="E338" s="1" t="str">
        <x:v>Low</x:v>
      </x:c>
      <x:c r="F338" s="1" t="str">
        <x:v>Email</x:v>
      </x:c>
      <x:c r="G338" s="1" t="str">
        <x:v>Refund</x:v>
      </x:c>
      <x:c r="H338" s="1" t="n">
        <x:v>0</x:v>
      </x:c>
      <x:c r="I338" s="1"/>
      <x:c r="J338" s="1" t="n">
        <x:f>IF(E338="","",VLOOKUP(E338,'Guide'!$A$7:$C$10,2,FALSE))</x:f>
        <x:v>24</x:v>
      </x:c>
      <x:c r="K338" s="1" t="n">
        <x:f>IF(E338="","",VLOOKUP(E338,'Guide'!$A$7:$C$10,3,FALSE))</x:f>
        <x:v>120</x:v>
      </x:c>
      <x:c r="L338" s="10" t="n">
        <x:f>('Guide'!$B$4-B338)*24</x:f>
        <x:v>2028.2499999999418</x:v>
      </x:c>
      <x:c r="M338" s="10" t="n">
        <x:f>IF(C338="","",ROUND((C338-B338)*24,6))</x:f>
        <x:v>30.5</x:v>
      </x:c>
      <x:c r="N338" s="10" t="str">
        <x:f>IF(D338="","",ROUND((D338-B338)*24,6))</x:f>
      </x:c>
      <x:c r="O338" s="1" t="n">
        <x:f>IF(D338="",1,0)</x:f>
        <x:v>1</x:v>
      </x:c>
      <x:c r="P338" s="1" t="n">
        <x:f>IF(E338="",0,IF(OR(C338&lt;&gt;"",L338&gt;=J338),1,0))</x:f>
        <x:v>1</x:v>
      </x:c>
      <x:c r="Q338" s="1" t="n">
        <x:f>IF(AND(E338&lt;&gt;"",C338&lt;&gt;"",M338&lt;=J338),1,0)</x:f>
        <x:v>0</x:v>
      </x:c>
      <x:c r="R338" s="1" t="n">
        <x:f>P338-Q338</x:f>
        <x:v>1</x:v>
      </x:c>
      <x:c r="S338" s="1" t="n">
        <x:f>IF(E338="",0,IF(OR(D338&lt;&gt;"",L338&gt;=K338),1,0))</x:f>
        <x:v>1</x:v>
      </x:c>
      <x:c r="T338" s="1" t="n">
        <x:f>IF(AND(E338&lt;&gt;"",D338&lt;&gt;"",N338&lt;=K338),1,0)</x:f>
        <x:v>0</x:v>
      </x:c>
      <x:c r="U338" s="1" t="n">
        <x:f>S338-T338</x:f>
        <x:v>1</x:v>
      </x:c>
      <x:c r="V338" s="1" t="n">
        <x:f>IF(I338="",0,1)</x:f>
        <x:v>0</x:v>
      </x:c>
      <x:c r="W338" s="1" t="n">
        <x:f>IF(I338&gt;=4,1,0)</x:f>
        <x:v>0</x:v>
      </x:c>
      <x:c r="X338" s="1" t="n">
        <x:f>1-O338</x:f>
        <x:v>0</x:v>
      </x:c>
      <x:c r="Y338" s="1" t="n">
        <x:f>IF(AND(O338=1,L338&gt;168),1,0)</x:f>
        <x:v>1</x:v>
      </x:c>
    </x:row>
    <x:row r="339">
      <x:c r="A339" s="1" t="str">
        <x:v>T00334</x:v>
      </x:c>
      <x:c r="B339" s="9" t="n">
        <x:v>45732.62708333333</x:v>
      </x:c>
      <x:c r="C339" s="9" t="n">
        <x:v>45732.88041666667</x:v>
      </x:c>
      <x:c r="D339" s="9" t="n">
        <x:v>45736.77416666667</x:v>
      </x:c>
      <x:c r="E339" s="1" t="str">
        <x:v>Normal</x:v>
      </x:c>
      <x:c r="F339" s="1" t="str">
        <x:v>Email</x:v>
      </x:c>
      <x:c r="G339" s="1" t="str">
        <x:v>Refund</x:v>
      </x:c>
      <x:c r="H339" s="1" t="n">
        <x:v>0</x:v>
      </x:c>
      <x:c r="I339" s="1"/>
      <x:c r="J339" s="1" t="n">
        <x:f>IF(E339="","",VLOOKUP(E339,'Guide'!$A$7:$C$10,2,FALSE))</x:f>
        <x:v>12</x:v>
      </x:c>
      <x:c r="K339" s="1" t="n">
        <x:f>IF(E339="","",VLOOKUP(E339,'Guide'!$A$7:$C$10,3,FALSE))</x:f>
        <x:v>72</x:v>
      </x:c>
      <x:c r="L339" s="10" t="n">
        <x:f>('Guide'!$B$4-B339)*24</x:f>
        <x:v>2552.9500000000116</x:v>
      </x:c>
      <x:c r="M339" s="10" t="n">
        <x:f>IF(C339="","",ROUND((C339-B339)*24,6))</x:f>
        <x:v>6.08</x:v>
      </x:c>
      <x:c r="N339" s="10" t="n">
        <x:f>IF(D339="","",ROUND((D339-B339)*24,6))</x:f>
        <x:v>99.53</x:v>
      </x:c>
      <x:c r="O339" s="1" t="n">
        <x:f>IF(D339="",1,0)</x:f>
        <x:v>0</x:v>
      </x:c>
      <x:c r="P339" s="1" t="n">
        <x:f>IF(E339="",0,IF(OR(C339&lt;&gt;"",L339&gt;=J339),1,0))</x:f>
        <x:v>1</x:v>
      </x:c>
      <x:c r="Q339" s="1" t="n">
        <x:f>IF(AND(E339&lt;&gt;"",C339&lt;&gt;"",M339&lt;=J339),1,0)</x:f>
        <x:v>1</x:v>
      </x:c>
      <x:c r="R339" s="1" t="n">
        <x:f>P339-Q339</x:f>
        <x:v>0</x:v>
      </x:c>
      <x:c r="S339" s="1" t="n">
        <x:f>IF(E339="",0,IF(OR(D339&lt;&gt;"",L339&gt;=K339),1,0))</x:f>
        <x:v>1</x:v>
      </x:c>
      <x:c r="T339" s="1" t="n">
        <x:f>IF(AND(E339&lt;&gt;"",D339&lt;&gt;"",N339&lt;=K339),1,0)</x:f>
        <x:v>0</x:v>
      </x:c>
      <x:c r="U339" s="1" t="n">
        <x:f>S339-T339</x:f>
        <x:v>1</x:v>
      </x:c>
      <x:c r="V339" s="1" t="n">
        <x:f>IF(I339="",0,1)</x:f>
        <x:v>0</x:v>
      </x:c>
      <x:c r="W339" s="1" t="n">
        <x:f>IF(I339&gt;=4,1,0)</x:f>
        <x:v>0</x:v>
      </x:c>
      <x:c r="X339" s="1" t="n">
        <x:f>1-O339</x:f>
        <x:v>1</x:v>
      </x:c>
      <x:c r="Y339" s="1" t="n">
        <x:f>IF(AND(O339=1,L339&gt;168),1,0)</x:f>
        <x:v>0</x:v>
      </x:c>
    </x:row>
    <x:row r="340">
      <x:c r="A340" s="1" t="str">
        <x:v>T00335</x:v>
      </x:c>
      <x:c r="B340" s="9" t="n">
        <x:v>45838.08194444444</x:v>
      </x:c>
      <x:c r="C340" s="9" t="n">
        <x:v>45838.69819444444</x:v>
      </x:c>
      <x:c r="D340" s="9"/>
      <x:c r="E340" s="1" t="str">
        <x:v>Normal</x:v>
      </x:c>
      <x:c r="F340" s="1" t="str">
        <x:v>Email</x:v>
      </x:c>
      <x:c r="G340" s="1" t="str">
        <x:v>Account access</x:v>
      </x:c>
      <x:c r="H340" s="1" t="n">
        <x:v>0</x:v>
      </x:c>
      <x:c r="I340" s="1"/>
      <x:c r="J340" s="1" t="n">
        <x:f>IF(E340="","",VLOOKUP(E340,'Guide'!$A$7:$C$10,2,FALSE))</x:f>
        <x:v>12</x:v>
      </x:c>
      <x:c r="K340" s="1" t="n">
        <x:f>IF(E340="","",VLOOKUP(E340,'Guide'!$A$7:$C$10,3,FALSE))</x:f>
        <x:v>72</x:v>
      </x:c>
      <x:c r="L340" s="10" t="n">
        <x:f>('Guide'!$B$4-B340)*24</x:f>
        <x:v>22.03333333338378</x:v>
      </x:c>
      <x:c r="M340" s="10" t="n">
        <x:f>IF(C340="","",ROUND((C340-B340)*24,6))</x:f>
        <x:v>14.79</x:v>
      </x:c>
      <x:c r="N340" s="10" t="str">
        <x:f>IF(D340="","",ROUND((D340-B340)*24,6))</x:f>
      </x:c>
      <x:c r="O340" s="1" t="n">
        <x:f>IF(D340="",1,0)</x:f>
        <x:v>1</x:v>
      </x:c>
      <x:c r="P340" s="1" t="n">
        <x:f>IF(E340="",0,IF(OR(C340&lt;&gt;"",L340&gt;=J340),1,0))</x:f>
        <x:v>1</x:v>
      </x:c>
      <x:c r="Q340" s="1" t="n">
        <x:f>IF(AND(E340&lt;&gt;"",C340&lt;&gt;"",M340&lt;=J340),1,0)</x:f>
        <x:v>0</x:v>
      </x:c>
      <x:c r="R340" s="1" t="n">
        <x:f>P340-Q340</x:f>
        <x:v>1</x:v>
      </x:c>
      <x:c r="S340" s="1" t="n">
        <x:f>IF(E340="",0,IF(OR(D340&lt;&gt;"",L340&gt;=K340),1,0))</x:f>
        <x:v>0</x:v>
      </x:c>
      <x:c r="T340" s="1" t="n">
        <x:f>IF(AND(E340&lt;&gt;"",D340&lt;&gt;"",N340&lt;=K340),1,0)</x:f>
        <x:v>0</x:v>
      </x:c>
      <x:c r="U340" s="1" t="n">
        <x:f>S340-T340</x:f>
        <x:v>0</x:v>
      </x:c>
      <x:c r="V340" s="1" t="n">
        <x:f>IF(I340="",0,1)</x:f>
        <x:v>0</x:v>
      </x:c>
      <x:c r="W340" s="1" t="n">
        <x:f>IF(I340&gt;=4,1,0)</x:f>
        <x:v>0</x:v>
      </x:c>
      <x:c r="X340" s="1" t="n">
        <x:f>1-O340</x:f>
        <x:v>0</x:v>
      </x:c>
      <x:c r="Y340" s="1" t="n">
        <x:f>IF(AND(O340=1,L340&gt;168),1,0)</x:f>
        <x:v>0</x:v>
      </x:c>
    </x:row>
    <x:row r="341">
      <x:c r="A341" s="1" t="str">
        <x:v>T00336</x:v>
      </x:c>
      <x:c r="B341" s="9" t="n">
        <x:v>45666.34097222222</x:v>
      </x:c>
      <x:c r="C341" s="9" t="n">
        <x:v>45666.705555555556</x:v>
      </x:c>
      <x:c r="D341" s="9" t="n">
        <x:v>45668.399722222224</x:v>
      </x:c>
      <x:c r="E341" s="1" t="str">
        <x:v>Normal</x:v>
      </x:c>
      <x:c r="F341" s="1" t="str">
        <x:v>Web chat</x:v>
      </x:c>
      <x:c r="G341" s="1" t="str">
        <x:v>Account access</x:v>
      </x:c>
      <x:c r="H341" s="1" t="n">
        <x:v>0</x:v>
      </x:c>
      <x:c r="I341" s="1" t="n">
        <x:v>5</x:v>
      </x:c>
      <x:c r="J341" s="1" t="n">
        <x:f>IF(E341="","",VLOOKUP(E341,'Guide'!$A$7:$C$10,2,FALSE))</x:f>
        <x:v>12</x:v>
      </x:c>
      <x:c r="K341" s="1" t="n">
        <x:f>IF(E341="","",VLOOKUP(E341,'Guide'!$A$7:$C$10,3,FALSE))</x:f>
        <x:v>72</x:v>
      </x:c>
      <x:c r="L341" s="10" t="n">
        <x:f>('Guide'!$B$4-B341)*24</x:f>
        <x:v>4143.816666666709</x:v>
      </x:c>
      <x:c r="M341" s="10" t="n">
        <x:f>IF(C341="","",ROUND((C341-B341)*24,6))</x:f>
        <x:v>8.75</x:v>
      </x:c>
      <x:c r="N341" s="10" t="n">
        <x:f>IF(D341="","",ROUND((D341-B341)*24,6))</x:f>
        <x:v>49.41</x:v>
      </x:c>
      <x:c r="O341" s="1" t="n">
        <x:f>IF(D341="",1,0)</x:f>
        <x:v>0</x:v>
      </x:c>
      <x:c r="P341" s="1" t="n">
        <x:f>IF(E341="",0,IF(OR(C341&lt;&gt;"",L341&gt;=J341),1,0))</x:f>
        <x:v>1</x:v>
      </x:c>
      <x:c r="Q341" s="1" t="n">
        <x:f>IF(AND(E341&lt;&gt;"",C341&lt;&gt;"",M341&lt;=J341),1,0)</x:f>
        <x:v>1</x:v>
      </x:c>
      <x:c r="R341" s="1" t="n">
        <x:f>P341-Q341</x:f>
        <x:v>0</x:v>
      </x:c>
      <x:c r="S341" s="1" t="n">
        <x:f>IF(E341="",0,IF(OR(D341&lt;&gt;"",L341&gt;=K341),1,0))</x:f>
        <x:v>1</x:v>
      </x:c>
      <x:c r="T341" s="1" t="n">
        <x:f>IF(AND(E341&lt;&gt;"",D341&lt;&gt;"",N341&lt;=K341),1,0)</x:f>
        <x:v>1</x:v>
      </x:c>
      <x:c r="U341" s="1" t="n">
        <x:f>S341-T341</x:f>
        <x:v>0</x:v>
      </x:c>
      <x:c r="V341" s="1" t="n">
        <x:f>IF(I341="",0,1)</x:f>
        <x:v>1</x:v>
      </x:c>
      <x:c r="W341" s="1" t="n">
        <x:f>IF(I341&gt;=4,1,0)</x:f>
        <x:v>1</x:v>
      </x:c>
      <x:c r="X341" s="1" t="n">
        <x:f>1-O341</x:f>
        <x:v>1</x:v>
      </x:c>
      <x:c r="Y341" s="1" t="n">
        <x:f>IF(AND(O341=1,L341&gt;168),1,0)</x:f>
        <x:v>0</x:v>
      </x:c>
    </x:row>
    <x:row r="342">
      <x:c r="A342" s="1" t="str">
        <x:v>T00337</x:v>
      </x:c>
      <x:c r="B342" s="9" t="n">
        <x:v>45690.65902777778</x:v>
      </x:c>
      <x:c r="C342" s="9" t="n">
        <x:v>45691.55152777778</x:v>
      </x:c>
      <x:c r="D342" s="9" t="n">
        <x:v>45694.116527777776</x:v>
      </x:c>
      <x:c r="E342" s="1" t="str">
        <x:v>Low</x:v>
      </x:c>
      <x:c r="F342" s="1" t="str">
        <x:v>Email</x:v>
      </x:c>
      <x:c r="G342" s="1" t="str">
        <x:v>Account access</x:v>
      </x:c>
      <x:c r="H342" s="1" t="n">
        <x:v>0</x:v>
      </x:c>
      <x:c r="I342" s="1"/>
      <x:c r="J342" s="1" t="n">
        <x:f>IF(E342="","",VLOOKUP(E342,'Guide'!$A$7:$C$10,2,FALSE))</x:f>
        <x:v>24</x:v>
      </x:c>
      <x:c r="K342" s="1" t="n">
        <x:f>IF(E342="","",VLOOKUP(E342,'Guide'!$A$7:$C$10,3,FALSE))</x:f>
        <x:v>120</x:v>
      </x:c>
      <x:c r="L342" s="10" t="n">
        <x:f>('Guide'!$B$4-B342)*24</x:f>
        <x:v>3560.1833333332906</x:v>
      </x:c>
      <x:c r="M342" s="10" t="n">
        <x:f>IF(C342="","",ROUND((C342-B342)*24,6))</x:f>
        <x:v>21.42</x:v>
      </x:c>
      <x:c r="N342" s="10" t="n">
        <x:f>IF(D342="","",ROUND((D342-B342)*24,6))</x:f>
        <x:v>82.98</x:v>
      </x:c>
      <x:c r="O342" s="1" t="n">
        <x:f>IF(D342="",1,0)</x:f>
        <x:v>0</x:v>
      </x:c>
      <x:c r="P342" s="1" t="n">
        <x:f>IF(E342="",0,IF(OR(C342&lt;&gt;"",L342&gt;=J342),1,0))</x:f>
        <x:v>1</x:v>
      </x:c>
      <x:c r="Q342" s="1" t="n">
        <x:f>IF(AND(E342&lt;&gt;"",C342&lt;&gt;"",M342&lt;=J342),1,0)</x:f>
        <x:v>1</x:v>
      </x:c>
      <x:c r="R342" s="1" t="n">
        <x:f>P342-Q342</x:f>
        <x:v>0</x:v>
      </x:c>
      <x:c r="S342" s="1" t="n">
        <x:f>IF(E342="",0,IF(OR(D342&lt;&gt;"",L342&gt;=K342),1,0))</x:f>
        <x:v>1</x:v>
      </x:c>
      <x:c r="T342" s="1" t="n">
        <x:f>IF(AND(E342&lt;&gt;"",D342&lt;&gt;"",N342&lt;=K342),1,0)</x:f>
        <x:v>1</x:v>
      </x:c>
      <x:c r="U342" s="1" t="n">
        <x:f>S342-T342</x:f>
        <x:v>0</x:v>
      </x:c>
      <x:c r="V342" s="1" t="n">
        <x:f>IF(I342="",0,1)</x:f>
        <x:v>0</x:v>
      </x:c>
      <x:c r="W342" s="1" t="n">
        <x:f>IF(I342&gt;=4,1,0)</x:f>
        <x:v>0</x:v>
      </x:c>
      <x:c r="X342" s="1" t="n">
        <x:f>1-O342</x:f>
        <x:v>1</x:v>
      </x:c>
      <x:c r="Y342" s="1" t="n">
        <x:f>IF(AND(O342=1,L342&gt;168),1,0)</x:f>
        <x:v>0</x:v>
      </x:c>
    </x:row>
    <x:row r="343">
      <x:c r="A343" s="1" t="str">
        <x:v>T00338</x:v>
      </x:c>
      <x:c r="B343" s="9" t="n">
        <x:v>45823.518055555556</x:v>
      </x:c>
      <x:c r="C343" s="9" t="n">
        <x:v>45823.759722222225</x:v>
      </x:c>
      <x:c r="D343" s="9" t="n">
        <x:v>45824.984305555554</x:v>
      </x:c>
      <x:c r="E343" s="1" t="str">
        <x:v>High</x:v>
      </x:c>
      <x:c r="F343" s="1" t="str">
        <x:v>Email</x:v>
      </x:c>
      <x:c r="G343" s="1" t="str">
        <x:v>Product information</x:v>
      </x:c>
      <x:c r="H343" s="1" t="n">
        <x:v>0</x:v>
      </x:c>
      <x:c r="I343" s="1" t="n">
        <x:v>1</x:v>
      </x:c>
      <x:c r="J343" s="1" t="n">
        <x:f>IF(E343="","",VLOOKUP(E343,'Guide'!$A$7:$C$10,2,FALSE))</x:f>
        <x:v>4</x:v>
      </x:c>
      <x:c r="K343" s="1" t="n">
        <x:f>IF(E343="","",VLOOKUP(E343,'Guide'!$A$7:$C$10,3,FALSE))</x:f>
        <x:v>24</x:v>
      </x:c>
      <x:c r="L343" s="10" t="n">
        <x:f>('Guide'!$B$4-B343)*24</x:f>
        <x:v>371.56666666665114</x:v>
      </x:c>
      <x:c r="M343" s="10" t="n">
        <x:f>IF(C343="","",ROUND((C343-B343)*24,6))</x:f>
        <x:v>5.8</x:v>
      </x:c>
      <x:c r="N343" s="10" t="n">
        <x:f>IF(D343="","",ROUND((D343-B343)*24,6))</x:f>
        <x:v>35.19</x:v>
      </x:c>
      <x:c r="O343" s="1" t="n">
        <x:f>IF(D343="",1,0)</x:f>
        <x:v>0</x:v>
      </x:c>
      <x:c r="P343" s="1" t="n">
        <x:f>IF(E343="",0,IF(OR(C343&lt;&gt;"",L343&gt;=J343),1,0))</x:f>
        <x:v>1</x:v>
      </x:c>
      <x:c r="Q343" s="1" t="n">
        <x:f>IF(AND(E343&lt;&gt;"",C343&lt;&gt;"",M343&lt;=J343),1,0)</x:f>
        <x:v>0</x:v>
      </x:c>
      <x:c r="R343" s="1" t="n">
        <x:f>P343-Q343</x:f>
        <x:v>1</x:v>
      </x:c>
      <x:c r="S343" s="1" t="n">
        <x:f>IF(E343="",0,IF(OR(D343&lt;&gt;"",L343&gt;=K343),1,0))</x:f>
        <x:v>1</x:v>
      </x:c>
      <x:c r="T343" s="1" t="n">
        <x:f>IF(AND(E343&lt;&gt;"",D343&lt;&gt;"",N343&lt;=K343),1,0)</x:f>
        <x:v>0</x:v>
      </x:c>
      <x:c r="U343" s="1" t="n">
        <x:f>S343-T343</x:f>
        <x:v>1</x:v>
      </x:c>
      <x:c r="V343" s="1" t="n">
        <x:f>IF(I343="",0,1)</x:f>
        <x:v>1</x:v>
      </x:c>
      <x:c r="W343" s="1" t="n">
        <x:f>IF(I343&gt;=4,1,0)</x:f>
        <x:v>0</x:v>
      </x:c>
      <x:c r="X343" s="1" t="n">
        <x:f>1-O343</x:f>
        <x:v>1</x:v>
      </x:c>
      <x:c r="Y343" s="1" t="n">
        <x:f>IF(AND(O343=1,L343&gt;168),1,0)</x:f>
        <x:v>0</x:v>
      </x:c>
    </x:row>
    <x:row r="344">
      <x:c r="A344" s="1" t="str">
        <x:v>T00339</x:v>
      </x:c>
      <x:c r="B344" s="9" t="n">
        <x:v>45778.27569444444</x:v>
      </x:c>
      <x:c r="C344" s="9" t="n">
        <x:v>45784.34569444445</x:v>
      </x:c>
      <x:c r="D344" s="9" t="n">
        <x:v>45784.34986111111</x:v>
      </x:c>
      <x:c r="E344" s="1" t="str">
        <x:v>Low</x:v>
      </x:c>
      <x:c r="F344" s="1" t="str">
        <x:v>Email</x:v>
      </x:c>
      <x:c r="G344" s="1" t="str">
        <x:v>Product information</x:v>
      </x:c>
      <x:c r="H344" s="1" t="n">
        <x:v>0</x:v>
      </x:c>
      <x:c r="I344" s="1" t="n">
        <x:v>4</x:v>
      </x:c>
      <x:c r="J344" s="1" t="n">
        <x:f>IF(E344="","",VLOOKUP(E344,'Guide'!$A$7:$C$10,2,FALSE))</x:f>
        <x:v>24</x:v>
      </x:c>
      <x:c r="K344" s="1" t="n">
        <x:f>IF(E344="","",VLOOKUP(E344,'Guide'!$A$7:$C$10,3,FALSE))</x:f>
        <x:v>120</x:v>
      </x:c>
      <x:c r="L344" s="10" t="n">
        <x:f>('Guide'!$B$4-B344)*24</x:f>
        <x:v>1457.3833333334187</x:v>
      </x:c>
      <x:c r="M344" s="10" t="n">
        <x:f>IF(C344="","",ROUND((C344-B344)*24,6))</x:f>
        <x:v>145.68</x:v>
      </x:c>
      <x:c r="N344" s="10" t="n">
        <x:f>IF(D344="","",ROUND((D344-B344)*24,6))</x:f>
        <x:v>145.78</x:v>
      </x:c>
      <x:c r="O344" s="1" t="n">
        <x:f>IF(D344="",1,0)</x:f>
        <x:v>0</x:v>
      </x:c>
      <x:c r="P344" s="1" t="n">
        <x:f>IF(E344="",0,IF(OR(C344&lt;&gt;"",L344&gt;=J344),1,0))</x:f>
        <x:v>1</x:v>
      </x:c>
      <x:c r="Q344" s="1" t="n">
        <x:f>IF(AND(E344&lt;&gt;"",C344&lt;&gt;"",M344&lt;=J344),1,0)</x:f>
        <x:v>0</x:v>
      </x:c>
      <x:c r="R344" s="1" t="n">
        <x:f>P344-Q344</x:f>
        <x:v>1</x:v>
      </x:c>
      <x:c r="S344" s="1" t="n">
        <x:f>IF(E344="",0,IF(OR(D344&lt;&gt;"",L344&gt;=K344),1,0))</x:f>
        <x:v>1</x:v>
      </x:c>
      <x:c r="T344" s="1" t="n">
        <x:f>IF(AND(E344&lt;&gt;"",D344&lt;&gt;"",N344&lt;=K344),1,0)</x:f>
        <x:v>0</x:v>
      </x:c>
      <x:c r="U344" s="1" t="n">
        <x:f>S344-T344</x:f>
        <x:v>1</x:v>
      </x:c>
      <x:c r="V344" s="1" t="n">
        <x:f>IF(I344="",0,1)</x:f>
        <x:v>1</x:v>
      </x:c>
      <x:c r="W344" s="1" t="n">
        <x:f>IF(I344&gt;=4,1,0)</x:f>
        <x:v>1</x:v>
      </x:c>
      <x:c r="X344" s="1" t="n">
        <x:f>1-O344</x:f>
        <x:v>1</x:v>
      </x:c>
      <x:c r="Y344" s="1" t="n">
        <x:f>IF(AND(O344=1,L344&gt;168),1,0)</x:f>
        <x:v>0</x:v>
      </x:c>
    </x:row>
    <x:row r="345">
      <x:c r="A345" s="1" t="str">
        <x:v>T00340</x:v>
      </x:c>
      <x:c r="B345" s="9" t="n">
        <x:v>45803.60972222222</x:v>
      </x:c>
      <x:c r="C345" s="9" t="n">
        <x:v>45803.98472222222</x:v>
      </x:c>
      <x:c r="D345" s="9" t="n">
        <x:v>45806.76347222222</x:v>
      </x:c>
      <x:c r="E345" s="1" t="str">
        <x:v>Normal</x:v>
      </x:c>
      <x:c r="F345" s="1" t="str">
        <x:v>Email</x:v>
      </x:c>
      <x:c r="G345" s="1" t="str">
        <x:v>Billing</x:v>
      </x:c>
      <x:c r="H345" s="1" t="n">
        <x:v>1</x:v>
      </x:c>
      <x:c r="I345" s="1"/>
      <x:c r="J345" s="1" t="n">
        <x:f>IF(E345="","",VLOOKUP(E345,'Guide'!$A$7:$C$10,2,FALSE))</x:f>
        <x:v>12</x:v>
      </x:c>
      <x:c r="K345" s="1" t="n">
        <x:f>IF(E345="","",VLOOKUP(E345,'Guide'!$A$7:$C$10,3,FALSE))</x:f>
        <x:v>72</x:v>
      </x:c>
      <x:c r="L345" s="10" t="n">
        <x:f>('Guide'!$B$4-B345)*24</x:f>
        <x:v>849.3666666666395</x:v>
      </x:c>
      <x:c r="M345" s="10" t="n">
        <x:f>IF(C345="","",ROUND((C345-B345)*24,6))</x:f>
        <x:v>9</x:v>
      </x:c>
      <x:c r="N345" s="10" t="n">
        <x:f>IF(D345="","",ROUND((D345-B345)*24,6))</x:f>
        <x:v>75.69</x:v>
      </x:c>
      <x:c r="O345" s="1" t="n">
        <x:f>IF(D345="",1,0)</x:f>
        <x:v>0</x:v>
      </x:c>
      <x:c r="P345" s="1" t="n">
        <x:f>IF(E345="",0,IF(OR(C345&lt;&gt;"",L345&gt;=J345),1,0))</x:f>
        <x:v>1</x:v>
      </x:c>
      <x:c r="Q345" s="1" t="n">
        <x:f>IF(AND(E345&lt;&gt;"",C345&lt;&gt;"",M345&lt;=J345),1,0)</x:f>
        <x:v>1</x:v>
      </x:c>
      <x:c r="R345" s="1" t="n">
        <x:f>P345-Q345</x:f>
        <x:v>0</x:v>
      </x:c>
      <x:c r="S345" s="1" t="n">
        <x:f>IF(E345="",0,IF(OR(D345&lt;&gt;"",L345&gt;=K345),1,0))</x:f>
        <x:v>1</x:v>
      </x:c>
      <x:c r="T345" s="1" t="n">
        <x:f>IF(AND(E345&lt;&gt;"",D345&lt;&gt;"",N345&lt;=K345),1,0)</x:f>
        <x:v>0</x:v>
      </x:c>
      <x:c r="U345" s="1" t="n">
        <x:f>S345-T345</x:f>
        <x:v>1</x:v>
      </x:c>
      <x:c r="V345" s="1" t="n">
        <x:f>IF(I345="",0,1)</x:f>
        <x:v>0</x:v>
      </x:c>
      <x:c r="W345" s="1" t="n">
        <x:f>IF(I345&gt;=4,1,0)</x:f>
        <x:v>0</x:v>
      </x:c>
      <x:c r="X345" s="1" t="n">
        <x:f>1-O345</x:f>
        <x:v>1</x:v>
      </x:c>
      <x:c r="Y345" s="1" t="n">
        <x:f>IF(AND(O345=1,L345&gt;168),1,0)</x:f>
        <x:v>0</x:v>
      </x:c>
    </x:row>
    <x:row r="346">
      <x:c r="A346" s="1" t="str">
        <x:v>T00341</x:v>
      </x:c>
      <x:c r="B346" s="9" t="n">
        <x:v>45706.72777777778</x:v>
      </x:c>
      <x:c r="C346" s="9" t="n">
        <x:v>45706.84611111111</x:v>
      </x:c>
      <x:c r="D346" s="9" t="n">
        <x:v>45707.483611111114</x:v>
      </x:c>
      <x:c r="E346" s="1" t="str">
        <x:v>High</x:v>
      </x:c>
      <x:c r="F346" s="1" t="str">
        <x:v>Email</x:v>
      </x:c>
      <x:c r="G346" s="1" t="str">
        <x:v>Billing</x:v>
      </x:c>
      <x:c r="H346" s="1" t="n">
        <x:v>0</x:v>
      </x:c>
      <x:c r="I346" s="1" t="n">
        <x:v>4</x:v>
      </x:c>
      <x:c r="J346" s="1" t="n">
        <x:f>IF(E346="","",VLOOKUP(E346,'Guide'!$A$7:$C$10,2,FALSE))</x:f>
        <x:v>4</x:v>
      </x:c>
      <x:c r="K346" s="1" t="n">
        <x:f>IF(E346="","",VLOOKUP(E346,'Guide'!$A$7:$C$10,3,FALSE))</x:f>
        <x:v>24</x:v>
      </x:c>
      <x:c r="L346" s="10" t="n">
        <x:f>('Guide'!$B$4-B346)*24</x:f>
        <x:v>3174.5333333333256</x:v>
      </x:c>
      <x:c r="M346" s="10" t="n">
        <x:f>IF(C346="","",ROUND((C346-B346)*24,6))</x:f>
        <x:v>2.84</x:v>
      </x:c>
      <x:c r="N346" s="10" t="n">
        <x:f>IF(D346="","",ROUND((D346-B346)*24,6))</x:f>
        <x:v>18.14</x:v>
      </x:c>
      <x:c r="O346" s="1" t="n">
        <x:f>IF(D346="",1,0)</x:f>
        <x:v>0</x:v>
      </x:c>
      <x:c r="P346" s="1" t="n">
        <x:f>IF(E346="",0,IF(OR(C346&lt;&gt;"",L346&gt;=J346),1,0))</x:f>
        <x:v>1</x:v>
      </x:c>
      <x:c r="Q346" s="1" t="n">
        <x:f>IF(AND(E346&lt;&gt;"",C346&lt;&gt;"",M346&lt;=J346),1,0)</x:f>
        <x:v>1</x:v>
      </x:c>
      <x:c r="R346" s="1" t="n">
        <x:f>P346-Q346</x:f>
        <x:v>0</x:v>
      </x:c>
      <x:c r="S346" s="1" t="n">
        <x:f>IF(E346="",0,IF(OR(D346&lt;&gt;"",L346&gt;=K346),1,0))</x:f>
        <x:v>1</x:v>
      </x:c>
      <x:c r="T346" s="1" t="n">
        <x:f>IF(AND(E346&lt;&gt;"",D346&lt;&gt;"",N346&lt;=K346),1,0)</x:f>
        <x:v>1</x:v>
      </x:c>
      <x:c r="U346" s="1" t="n">
        <x:f>S346-T346</x:f>
        <x:v>0</x:v>
      </x:c>
      <x:c r="V346" s="1" t="n">
        <x:f>IF(I346="",0,1)</x:f>
        <x:v>1</x:v>
      </x:c>
      <x:c r="W346" s="1" t="n">
        <x:f>IF(I346&gt;=4,1,0)</x:f>
        <x:v>1</x:v>
      </x:c>
      <x:c r="X346" s="1" t="n">
        <x:f>1-O346</x:f>
        <x:v>1</x:v>
      </x:c>
      <x:c r="Y346" s="1" t="n">
        <x:f>IF(AND(O346=1,L346&gt;168),1,0)</x:f>
        <x:v>0</x:v>
      </x:c>
    </x:row>
    <x:row r="347">
      <x:c r="A347" s="1" t="str">
        <x:v>T00342</x:v>
      </x:c>
      <x:c r="B347" s="9" t="n">
        <x:v>45678.01875</x:v>
      </x:c>
      <x:c r="C347" s="9" t="n">
        <x:v>45678.12</x:v>
      </x:c>
      <x:c r="D347" s="9" t="n">
        <x:v>45679.02375</x:v>
      </x:c>
      <x:c r="E347" s="1" t="str">
        <x:v>High</x:v>
      </x:c>
      <x:c r="F347" s="1" t="str">
        <x:v>Email</x:v>
      </x:c>
      <x:c r="G347" s="1" t="str">
        <x:v>Product information</x:v>
      </x:c>
      <x:c r="H347" s="1" t="n">
        <x:v>0</x:v>
      </x:c>
      <x:c r="I347" s="1" t="n">
        <x:v>4</x:v>
      </x:c>
      <x:c r="J347" s="1" t="n">
        <x:f>IF(E347="","",VLOOKUP(E347,'Guide'!$A$7:$C$10,2,FALSE))</x:f>
        <x:v>4</x:v>
      </x:c>
      <x:c r="K347" s="1" t="n">
        <x:f>IF(E347="","",VLOOKUP(E347,'Guide'!$A$7:$C$10,3,FALSE))</x:f>
        <x:v>24</x:v>
      </x:c>
      <x:c r="L347" s="10" t="n">
        <x:f>('Guide'!$B$4-B347)*24</x:f>
        <x:v>3863.54999999993</x:v>
      </x:c>
      <x:c r="M347" s="10" t="n">
        <x:f>IF(C347="","",ROUND((C347-B347)*24,6))</x:f>
        <x:v>2.43</x:v>
      </x:c>
      <x:c r="N347" s="10" t="n">
        <x:f>IF(D347="","",ROUND((D347-B347)*24,6))</x:f>
        <x:v>24.12</x:v>
      </x:c>
      <x:c r="O347" s="1" t="n">
        <x:f>IF(D347="",1,0)</x:f>
        <x:v>0</x:v>
      </x:c>
      <x:c r="P347" s="1" t="n">
        <x:f>IF(E347="",0,IF(OR(C347&lt;&gt;"",L347&gt;=J347),1,0))</x:f>
        <x:v>1</x:v>
      </x:c>
      <x:c r="Q347" s="1" t="n">
        <x:f>IF(AND(E347&lt;&gt;"",C347&lt;&gt;"",M347&lt;=J347),1,0)</x:f>
        <x:v>1</x:v>
      </x:c>
      <x:c r="R347" s="1" t="n">
        <x:f>P347-Q347</x:f>
        <x:v>0</x:v>
      </x:c>
      <x:c r="S347" s="1" t="n">
        <x:f>IF(E347="",0,IF(OR(D347&lt;&gt;"",L347&gt;=K347),1,0))</x:f>
        <x:v>1</x:v>
      </x:c>
      <x:c r="T347" s="1" t="n">
        <x:f>IF(AND(E347&lt;&gt;"",D347&lt;&gt;"",N347&lt;=K347),1,0)</x:f>
        <x:v>0</x:v>
      </x:c>
      <x:c r="U347" s="1" t="n">
        <x:f>S347-T347</x:f>
        <x:v>1</x:v>
      </x:c>
      <x:c r="V347" s="1" t="n">
        <x:f>IF(I347="",0,1)</x:f>
        <x:v>1</x:v>
      </x:c>
      <x:c r="W347" s="1" t="n">
        <x:f>IF(I347&gt;=4,1,0)</x:f>
        <x:v>1</x:v>
      </x:c>
      <x:c r="X347" s="1" t="n">
        <x:f>1-O347</x:f>
        <x:v>1</x:v>
      </x:c>
      <x:c r="Y347" s="1" t="n">
        <x:f>IF(AND(O347=1,L347&gt;168),1,0)</x:f>
        <x:v>0</x:v>
      </x:c>
    </x:row>
    <x:row r="348">
      <x:c r="A348" s="1" t="str">
        <x:v>T00343</x:v>
      </x:c>
      <x:c r="B348" s="9" t="n">
        <x:v>45753.70347222222</x:v>
      </x:c>
      <x:c r="C348" s="9" t="n">
        <x:v>45754.83138888889</x:v>
      </x:c>
      <x:c r="D348" s="9" t="n">
        <x:v>45757.85472222222</x:v>
      </x:c>
      <x:c r="E348" s="1" t="str">
        <x:v>Normal</x:v>
      </x:c>
      <x:c r="F348" s="1" t="str">
        <x:v>Email</x:v>
      </x:c>
      <x:c r="G348" s="1" t="str">
        <x:v>Refund</x:v>
      </x:c>
      <x:c r="H348" s="1" t="n">
        <x:v>1</x:v>
      </x:c>
      <x:c r="I348" s="1" t="n">
        <x:v>5</x:v>
      </x:c>
      <x:c r="J348" s="1" t="n">
        <x:f>IF(E348="","",VLOOKUP(E348,'Guide'!$A$7:$C$10,2,FALSE))</x:f>
        <x:v>12</x:v>
      </x:c>
      <x:c r="K348" s="1" t="n">
        <x:f>IF(E348="","",VLOOKUP(E348,'Guide'!$A$7:$C$10,3,FALSE))</x:f>
        <x:v>72</x:v>
      </x:c>
      <x:c r="L348" s="10" t="n">
        <x:f>('Guide'!$B$4-B348)*24</x:f>
        <x:v>2047.1166666666395</x:v>
      </x:c>
      <x:c r="M348" s="10" t="n">
        <x:f>IF(C348="","",ROUND((C348-B348)*24,6))</x:f>
        <x:v>27.07</x:v>
      </x:c>
      <x:c r="N348" s="10" t="n">
        <x:f>IF(D348="","",ROUND((D348-B348)*24,6))</x:f>
        <x:v>99.63</x:v>
      </x:c>
      <x:c r="O348" s="1" t="n">
        <x:f>IF(D348="",1,0)</x:f>
        <x:v>0</x:v>
      </x:c>
      <x:c r="P348" s="1" t="n">
        <x:f>IF(E348="",0,IF(OR(C348&lt;&gt;"",L348&gt;=J348),1,0))</x:f>
        <x:v>1</x:v>
      </x:c>
      <x:c r="Q348" s="1" t="n">
        <x:f>IF(AND(E348&lt;&gt;"",C348&lt;&gt;"",M348&lt;=J348),1,0)</x:f>
        <x:v>0</x:v>
      </x:c>
      <x:c r="R348" s="1" t="n">
        <x:f>P348-Q348</x:f>
        <x:v>1</x:v>
      </x:c>
      <x:c r="S348" s="1" t="n">
        <x:f>IF(E348="",0,IF(OR(D348&lt;&gt;"",L348&gt;=K348),1,0))</x:f>
        <x:v>1</x:v>
      </x:c>
      <x:c r="T348" s="1" t="n">
        <x:f>IF(AND(E348&lt;&gt;"",D348&lt;&gt;"",N348&lt;=K348),1,0)</x:f>
        <x:v>0</x:v>
      </x:c>
      <x:c r="U348" s="1" t="n">
        <x:f>S348-T348</x:f>
        <x:v>1</x:v>
      </x:c>
      <x:c r="V348" s="1" t="n">
        <x:f>IF(I348="",0,1)</x:f>
        <x:v>1</x:v>
      </x:c>
      <x:c r="W348" s="1" t="n">
        <x:f>IF(I348&gt;=4,1,0)</x:f>
        <x:v>1</x:v>
      </x:c>
      <x:c r="X348" s="1" t="n">
        <x:f>1-O348</x:f>
        <x:v>1</x:v>
      </x:c>
      <x:c r="Y348" s="1" t="n">
        <x:f>IF(AND(O348=1,L348&gt;168),1,0)</x:f>
        <x:v>0</x:v>
      </x:c>
    </x:row>
    <x:row r="349">
      <x:c r="A349" s="1" t="str">
        <x:v>T00344</x:v>
      </x:c>
      <x:c r="B349" s="9" t="n">
        <x:v>45779.10208333333</x:v>
      </x:c>
      <x:c r="C349" s="9" t="n">
        <x:v>45779.19125</x:v>
      </x:c>
      <x:c r="D349" s="9" t="n">
        <x:v>45779.35958333333</x:v>
      </x:c>
      <x:c r="E349" s="1" t="str">
        <x:v>High</x:v>
      </x:c>
      <x:c r="F349" s="1" t="str">
        <x:v>WhatsApp</x:v>
      </x:c>
      <x:c r="G349" s="1" t="str">
        <x:v>Product information</x:v>
      </x:c>
      <x:c r="H349" s="1" t="n">
        <x:v>0</x:v>
      </x:c>
      <x:c r="I349" s="1"/>
      <x:c r="J349" s="1" t="n">
        <x:f>IF(E349="","",VLOOKUP(E349,'Guide'!$A$7:$C$10,2,FALSE))</x:f>
        <x:v>4</x:v>
      </x:c>
      <x:c r="K349" s="1" t="n">
        <x:f>IF(E349="","",VLOOKUP(E349,'Guide'!$A$7:$C$10,3,FALSE))</x:f>
        <x:v>24</x:v>
      </x:c>
      <x:c r="L349" s="10" t="n">
        <x:f>('Guide'!$B$4-B349)*24</x:f>
        <x:v>1437.5500000000466</x:v>
      </x:c>
      <x:c r="M349" s="10" t="n">
        <x:f>IF(C349="","",ROUND((C349-B349)*24,6))</x:f>
        <x:v>2.14</x:v>
      </x:c>
      <x:c r="N349" s="10" t="n">
        <x:f>IF(D349="","",ROUND((D349-B349)*24,6))</x:f>
        <x:v>6.18</x:v>
      </x:c>
      <x:c r="O349" s="1" t="n">
        <x:f>IF(D349="",1,0)</x:f>
        <x:v>0</x:v>
      </x:c>
      <x:c r="P349" s="1" t="n">
        <x:f>IF(E349="",0,IF(OR(C349&lt;&gt;"",L349&gt;=J349),1,0))</x:f>
        <x:v>1</x:v>
      </x:c>
      <x:c r="Q349" s="1" t="n">
        <x:f>IF(AND(E349&lt;&gt;"",C349&lt;&gt;"",M349&lt;=J349),1,0)</x:f>
        <x:v>1</x:v>
      </x:c>
      <x:c r="R349" s="1" t="n">
        <x:f>P349-Q349</x:f>
        <x:v>0</x:v>
      </x:c>
      <x:c r="S349" s="1" t="n">
        <x:f>IF(E349="",0,IF(OR(D349&lt;&gt;"",L349&gt;=K349),1,0))</x:f>
        <x:v>1</x:v>
      </x:c>
      <x:c r="T349" s="1" t="n">
        <x:f>IF(AND(E349&lt;&gt;"",D349&lt;&gt;"",N349&lt;=K349),1,0)</x:f>
        <x:v>1</x:v>
      </x:c>
      <x:c r="U349" s="1" t="n">
        <x:f>S349-T349</x:f>
        <x:v>0</x:v>
      </x:c>
      <x:c r="V349" s="1" t="n">
        <x:f>IF(I349="",0,1)</x:f>
        <x:v>0</x:v>
      </x:c>
      <x:c r="W349" s="1" t="n">
        <x:f>IF(I349&gt;=4,1,0)</x:f>
        <x:v>0</x:v>
      </x:c>
      <x:c r="X349" s="1" t="n">
        <x:f>1-O349</x:f>
        <x:v>1</x:v>
      </x:c>
      <x:c r="Y349" s="1" t="n">
        <x:f>IF(AND(O349=1,L349&gt;168),1,0)</x:f>
        <x:v>0</x:v>
      </x:c>
    </x:row>
    <x:row r="350">
      <x:c r="A350" s="1" t="str">
        <x:v>T00345</x:v>
      </x:c>
      <x:c r="B350" s="9" t="n">
        <x:v>45727.89027777778</x:v>
      </x:c>
      <x:c r="C350" s="9" t="n">
        <x:v>45728.67277777778</x:v>
      </x:c>
      <x:c r="D350" s="9" t="n">
        <x:v>45737.76236111111</x:v>
      </x:c>
      <x:c r="E350" s="1" t="str">
        <x:v>Normal</x:v>
      </x:c>
      <x:c r="F350" s="1" t="str">
        <x:v>Email</x:v>
      </x:c>
      <x:c r="G350" s="1" t="str">
        <x:v>Refund</x:v>
      </x:c>
      <x:c r="H350" s="1" t="n">
        <x:v>0</x:v>
      </x:c>
      <x:c r="I350" s="1"/>
      <x:c r="J350" s="1" t="n">
        <x:f>IF(E350="","",VLOOKUP(E350,'Guide'!$A$7:$C$10,2,FALSE))</x:f>
        <x:v>12</x:v>
      </x:c>
      <x:c r="K350" s="1" t="n">
        <x:f>IF(E350="","",VLOOKUP(E350,'Guide'!$A$7:$C$10,3,FALSE))</x:f>
        <x:v>72</x:v>
      </x:c>
      <x:c r="L350" s="10" t="n">
        <x:f>('Guide'!$B$4-B350)*24</x:f>
        <x:v>2666.6333333333605</x:v>
      </x:c>
      <x:c r="M350" s="10" t="n">
        <x:f>IF(C350="","",ROUND((C350-B350)*24,6))</x:f>
        <x:v>18.78</x:v>
      </x:c>
      <x:c r="N350" s="10" t="n">
        <x:f>IF(D350="","",ROUND((D350-B350)*24,6))</x:f>
        <x:v>236.93</x:v>
      </x:c>
      <x:c r="O350" s="1" t="n">
        <x:f>IF(D350="",1,0)</x:f>
        <x:v>0</x:v>
      </x:c>
      <x:c r="P350" s="1" t="n">
        <x:f>IF(E350="",0,IF(OR(C350&lt;&gt;"",L350&gt;=J350),1,0))</x:f>
        <x:v>1</x:v>
      </x:c>
      <x:c r="Q350" s="1" t="n">
        <x:f>IF(AND(E350&lt;&gt;"",C350&lt;&gt;"",M350&lt;=J350),1,0)</x:f>
        <x:v>0</x:v>
      </x:c>
      <x:c r="R350" s="1" t="n">
        <x:f>P350-Q350</x:f>
        <x:v>1</x:v>
      </x:c>
      <x:c r="S350" s="1" t="n">
        <x:f>IF(E350="",0,IF(OR(D350&lt;&gt;"",L350&gt;=K350),1,0))</x:f>
        <x:v>1</x:v>
      </x:c>
      <x:c r="T350" s="1" t="n">
        <x:f>IF(AND(E350&lt;&gt;"",D350&lt;&gt;"",N350&lt;=K350),1,0)</x:f>
        <x:v>0</x:v>
      </x:c>
      <x:c r="U350" s="1" t="n">
        <x:f>S350-T350</x:f>
        <x:v>1</x:v>
      </x:c>
      <x:c r="V350" s="1" t="n">
        <x:f>IF(I350="",0,1)</x:f>
        <x:v>0</x:v>
      </x:c>
      <x:c r="W350" s="1" t="n">
        <x:f>IF(I350&gt;=4,1,0)</x:f>
        <x:v>0</x:v>
      </x:c>
      <x:c r="X350" s="1" t="n">
        <x:f>1-O350</x:f>
        <x:v>1</x:v>
      </x:c>
      <x:c r="Y350" s="1" t="n">
        <x:f>IF(AND(O350=1,L350&gt;168),1,0)</x:f>
        <x:v>0</x:v>
      </x:c>
    </x:row>
    <x:row r="351">
      <x:c r="A351" s="1" t="str">
        <x:v>T00346</x:v>
      </x:c>
      <x:c r="B351" s="9" t="n">
        <x:v>45712.62013888889</x:v>
      </x:c>
      <x:c r="C351" s="9" t="n">
        <x:v>45713.13222222222</x:v>
      </x:c>
      <x:c r="D351" s="9" t="n">
        <x:v>45713.36347222222</x:v>
      </x:c>
      <x:c r="E351" s="1" t="str">
        <x:v>Normal</x:v>
      </x:c>
      <x:c r="F351" s="1" t="str">
        <x:v>Email</x:v>
      </x:c>
      <x:c r="G351" s="1" t="str">
        <x:v>Product information</x:v>
      </x:c>
      <x:c r="H351" s="1" t="n">
        <x:v>0</x:v>
      </x:c>
      <x:c r="I351" s="1" t="n">
        <x:v>4</x:v>
      </x:c>
      <x:c r="J351" s="1" t="n">
        <x:f>IF(E351="","",VLOOKUP(E351,'Guide'!$A$7:$C$10,2,FALSE))</x:f>
        <x:v>12</x:v>
      </x:c>
      <x:c r="K351" s="1" t="n">
        <x:f>IF(E351="","",VLOOKUP(E351,'Guide'!$A$7:$C$10,3,FALSE))</x:f>
        <x:v>72</x:v>
      </x:c>
      <x:c r="L351" s="10" t="n">
        <x:f>('Guide'!$B$4-B351)*24</x:f>
        <x:v>3033.1166666666977</x:v>
      </x:c>
      <x:c r="M351" s="10" t="n">
        <x:f>IF(C351="","",ROUND((C351-B351)*24,6))</x:f>
        <x:v>12.29</x:v>
      </x:c>
      <x:c r="N351" s="10" t="n">
        <x:f>IF(D351="","",ROUND((D351-B351)*24,6))</x:f>
        <x:v>17.84</x:v>
      </x:c>
      <x:c r="O351" s="1" t="n">
        <x:f>IF(D351="",1,0)</x:f>
        <x:v>0</x:v>
      </x:c>
      <x:c r="P351" s="1" t="n">
        <x:f>IF(E351="",0,IF(OR(C351&lt;&gt;"",L351&gt;=J351),1,0))</x:f>
        <x:v>1</x:v>
      </x:c>
      <x:c r="Q351" s="1" t="n">
        <x:f>IF(AND(E351&lt;&gt;"",C351&lt;&gt;"",M351&lt;=J351),1,0)</x:f>
        <x:v>0</x:v>
      </x:c>
      <x:c r="R351" s="1" t="n">
        <x:f>P351-Q351</x:f>
        <x:v>1</x:v>
      </x:c>
      <x:c r="S351" s="1" t="n">
        <x:f>IF(E351="",0,IF(OR(D351&lt;&gt;"",L351&gt;=K351),1,0))</x:f>
        <x:v>1</x:v>
      </x:c>
      <x:c r="T351" s="1" t="n">
        <x:f>IF(AND(E351&lt;&gt;"",D351&lt;&gt;"",N351&lt;=K351),1,0)</x:f>
        <x:v>1</x:v>
      </x:c>
      <x:c r="U351" s="1" t="n">
        <x:f>S351-T351</x:f>
        <x:v>0</x:v>
      </x:c>
      <x:c r="V351" s="1" t="n">
        <x:f>IF(I351="",0,1)</x:f>
        <x:v>1</x:v>
      </x:c>
      <x:c r="W351" s="1" t="n">
        <x:f>IF(I351&gt;=4,1,0)</x:f>
        <x:v>1</x:v>
      </x:c>
      <x:c r="X351" s="1" t="n">
        <x:f>1-O351</x:f>
        <x:v>1</x:v>
      </x:c>
      <x:c r="Y351" s="1" t="n">
        <x:f>IF(AND(O351=1,L351&gt;168),1,0)</x:f>
        <x:v>0</x:v>
      </x:c>
    </x:row>
    <x:row r="352">
      <x:c r="A352" s="1" t="str">
        <x:v>T00347</x:v>
      </x:c>
      <x:c r="B352" s="9" t="n">
        <x:v>45830.08194444444</x:v>
      </x:c>
      <x:c r="C352" s="9" t="n">
        <x:v>45830.63277777778</x:v>
      </x:c>
      <x:c r="D352" s="9" t="n">
        <x:v>45836.771527777775</x:v>
      </x:c>
      <x:c r="E352" s="1" t="str">
        <x:v>Normal</x:v>
      </x:c>
      <x:c r="F352" s="1" t="str">
        <x:v>WhatsApp</x:v>
      </x:c>
      <x:c r="G352" s="1" t="str">
        <x:v>Account access</x:v>
      </x:c>
      <x:c r="H352" s="1" t="n">
        <x:v>0</x:v>
      </x:c>
      <x:c r="I352" s="1" t="n">
        <x:v>4</x:v>
      </x:c>
      <x:c r="J352" s="1" t="n">
        <x:f>IF(E352="","",VLOOKUP(E352,'Guide'!$A$7:$C$10,2,FALSE))</x:f>
        <x:v>12</x:v>
      </x:c>
      <x:c r="K352" s="1" t="n">
        <x:f>IF(E352="","",VLOOKUP(E352,'Guide'!$A$7:$C$10,3,FALSE))</x:f>
        <x:v>72</x:v>
      </x:c>
      <x:c r="L352" s="10" t="n">
        <x:f>('Guide'!$B$4-B352)*24</x:f>
        <x:v>214.03333333338378</x:v>
      </x:c>
      <x:c r="M352" s="10" t="n">
        <x:f>IF(C352="","",ROUND((C352-B352)*24,6))</x:f>
        <x:v>13.22</x:v>
      </x:c>
      <x:c r="N352" s="10" t="n">
        <x:f>IF(D352="","",ROUND((D352-B352)*24,6))</x:f>
        <x:v>160.55</x:v>
      </x:c>
      <x:c r="O352" s="1" t="n">
        <x:f>IF(D352="",1,0)</x:f>
        <x:v>0</x:v>
      </x:c>
      <x:c r="P352" s="1" t="n">
        <x:f>IF(E352="",0,IF(OR(C352&lt;&gt;"",L352&gt;=J352),1,0))</x:f>
        <x:v>1</x:v>
      </x:c>
      <x:c r="Q352" s="1" t="n">
        <x:f>IF(AND(E352&lt;&gt;"",C352&lt;&gt;"",M352&lt;=J352),1,0)</x:f>
        <x:v>0</x:v>
      </x:c>
      <x:c r="R352" s="1" t="n">
        <x:f>P352-Q352</x:f>
        <x:v>1</x:v>
      </x:c>
      <x:c r="S352" s="1" t="n">
        <x:f>IF(E352="",0,IF(OR(D352&lt;&gt;"",L352&gt;=K352),1,0))</x:f>
        <x:v>1</x:v>
      </x:c>
      <x:c r="T352" s="1" t="n">
        <x:f>IF(AND(E352&lt;&gt;"",D352&lt;&gt;"",N352&lt;=K352),1,0)</x:f>
        <x:v>0</x:v>
      </x:c>
      <x:c r="U352" s="1" t="n">
        <x:f>S352-T352</x:f>
        <x:v>1</x:v>
      </x:c>
      <x:c r="V352" s="1" t="n">
        <x:f>IF(I352="",0,1)</x:f>
        <x:v>1</x:v>
      </x:c>
      <x:c r="W352" s="1" t="n">
        <x:f>IF(I352&gt;=4,1,0)</x:f>
        <x:v>1</x:v>
      </x:c>
      <x:c r="X352" s="1" t="n">
        <x:f>1-O352</x:f>
        <x:v>1</x:v>
      </x:c>
      <x:c r="Y352" s="1" t="n">
        <x:f>IF(AND(O352=1,L352&gt;168),1,0)</x:f>
        <x:v>0</x:v>
      </x:c>
    </x:row>
    <x:row r="353">
      <x:c r="A353" s="1" t="str">
        <x:v>T00348</x:v>
      </x:c>
      <x:c r="B353" s="9" t="n">
        <x:v>45780.254166666666</x:v>
      </x:c>
      <x:c r="C353" s="9" t="n">
        <x:v>45780.5125</x:v>
      </x:c>
      <x:c r="D353" s="9" t="n">
        <x:v>45781.76666666667</x:v>
      </x:c>
      <x:c r="E353" s="1" t="str">
        <x:v>Normal</x:v>
      </x:c>
      <x:c r="F353" s="1" t="str">
        <x:v>Email</x:v>
      </x:c>
      <x:c r="G353" s="1" t="str">
        <x:v>Billing</x:v>
      </x:c>
      <x:c r="H353" s="1" t="n">
        <x:v>0</x:v>
      </x:c>
      <x:c r="I353" s="1"/>
      <x:c r="J353" s="1" t="n">
        <x:f>IF(E353="","",VLOOKUP(E353,'Guide'!$A$7:$C$10,2,FALSE))</x:f>
        <x:v>12</x:v>
      </x:c>
      <x:c r="K353" s="1" t="n">
        <x:f>IF(E353="","",VLOOKUP(E353,'Guide'!$A$7:$C$10,3,FALSE))</x:f>
        <x:v>72</x:v>
      </x:c>
      <x:c r="L353" s="10" t="n">
        <x:f>('Guide'!$B$4-B353)*24</x:f>
        <x:v>1409.9000000000233</x:v>
      </x:c>
      <x:c r="M353" s="10" t="n">
        <x:f>IF(C353="","",ROUND((C353-B353)*24,6))</x:f>
        <x:v>6.2</x:v>
      </x:c>
      <x:c r="N353" s="10" t="n">
        <x:f>IF(D353="","",ROUND((D353-B353)*24,6))</x:f>
        <x:v>36.3</x:v>
      </x:c>
      <x:c r="O353" s="1" t="n">
        <x:f>IF(D353="",1,0)</x:f>
        <x:v>0</x:v>
      </x:c>
      <x:c r="P353" s="1" t="n">
        <x:f>IF(E353="",0,IF(OR(C353&lt;&gt;"",L353&gt;=J353),1,0))</x:f>
        <x:v>1</x:v>
      </x:c>
      <x:c r="Q353" s="1" t="n">
        <x:f>IF(AND(E353&lt;&gt;"",C353&lt;&gt;"",M353&lt;=J353),1,0)</x:f>
        <x:v>1</x:v>
      </x:c>
      <x:c r="R353" s="1" t="n">
        <x:f>P353-Q353</x:f>
        <x:v>0</x:v>
      </x:c>
      <x:c r="S353" s="1" t="n">
        <x:f>IF(E353="",0,IF(OR(D353&lt;&gt;"",L353&gt;=K353),1,0))</x:f>
        <x:v>1</x:v>
      </x:c>
      <x:c r="T353" s="1" t="n">
        <x:f>IF(AND(E353&lt;&gt;"",D353&lt;&gt;"",N353&lt;=K353),1,0)</x:f>
        <x:v>1</x:v>
      </x:c>
      <x:c r="U353" s="1" t="n">
        <x:f>S353-T353</x:f>
        <x:v>0</x:v>
      </x:c>
      <x:c r="V353" s="1" t="n">
        <x:f>IF(I353="",0,1)</x:f>
        <x:v>0</x:v>
      </x:c>
      <x:c r="W353" s="1" t="n">
        <x:f>IF(I353&gt;=4,1,0)</x:f>
        <x:v>0</x:v>
      </x:c>
      <x:c r="X353" s="1" t="n">
        <x:f>1-O353</x:f>
        <x:v>1</x:v>
      </x:c>
      <x:c r="Y353" s="1" t="n">
        <x:f>IF(AND(O353=1,L353&gt;168),1,0)</x:f>
        <x:v>0</x:v>
      </x:c>
    </x:row>
    <x:row r="354">
      <x:c r="A354" s="1" t="str">
        <x:v>T00349</x:v>
      </x:c>
      <x:c r="B354" s="9" t="n">
        <x:v>45800.34097222222</x:v>
      </x:c>
      <x:c r="C354" s="9" t="n">
        <x:v>45800.48097222222</x:v>
      </x:c>
      <x:c r="D354" s="9" t="n">
        <x:v>45800.758055555554</x:v>
      </x:c>
      <x:c r="E354" s="1" t="str">
        <x:v>Urgent</x:v>
      </x:c>
      <x:c r="F354" s="1" t="str">
        <x:v>Web chat</x:v>
      </x:c>
      <x:c r="G354" s="1" t="str">
        <x:v>Delivery</x:v>
      </x:c>
      <x:c r="H354" s="1" t="n">
        <x:v>0</x:v>
      </x:c>
      <x:c r="I354" s="1" t="n">
        <x:v>4</x:v>
      </x:c>
      <x:c r="J354" s="1" t="n">
        <x:f>IF(E354="","",VLOOKUP(E354,'Guide'!$A$7:$C$10,2,FALSE))</x:f>
        <x:v>1</x:v>
      </x:c>
      <x:c r="K354" s="1" t="n">
        <x:f>IF(E354="","",VLOOKUP(E354,'Guide'!$A$7:$C$10,3,FALSE))</x:f>
        <x:v>8</x:v>
      </x:c>
      <x:c r="L354" s="10" t="n">
        <x:f>('Guide'!$B$4-B354)*24</x:f>
        <x:v>927.8166666667094</x:v>
      </x:c>
      <x:c r="M354" s="10" t="n">
        <x:f>IF(C354="","",ROUND((C354-B354)*24,6))</x:f>
        <x:v>3.36</x:v>
      </x:c>
      <x:c r="N354" s="10" t="n">
        <x:f>IF(D354="","",ROUND((D354-B354)*24,6))</x:f>
        <x:v>10.01</x:v>
      </x:c>
      <x:c r="O354" s="1" t="n">
        <x:f>IF(D354="",1,0)</x:f>
        <x:v>0</x:v>
      </x:c>
      <x:c r="P354" s="1" t="n">
        <x:f>IF(E354="",0,IF(OR(C354&lt;&gt;"",L354&gt;=J354),1,0))</x:f>
        <x:v>1</x:v>
      </x:c>
      <x:c r="Q354" s="1" t="n">
        <x:f>IF(AND(E354&lt;&gt;"",C354&lt;&gt;"",M354&lt;=J354),1,0)</x:f>
        <x:v>0</x:v>
      </x:c>
      <x:c r="R354" s="1" t="n">
        <x:f>P354-Q354</x:f>
        <x:v>1</x:v>
      </x:c>
      <x:c r="S354" s="1" t="n">
        <x:f>IF(E354="",0,IF(OR(D354&lt;&gt;"",L354&gt;=K354),1,0))</x:f>
        <x:v>1</x:v>
      </x:c>
      <x:c r="T354" s="1" t="n">
        <x:f>IF(AND(E354&lt;&gt;"",D354&lt;&gt;"",N354&lt;=K354),1,0)</x:f>
        <x:v>0</x:v>
      </x:c>
      <x:c r="U354" s="1" t="n">
        <x:f>S354-T354</x:f>
        <x:v>1</x:v>
      </x:c>
      <x:c r="V354" s="1" t="n">
        <x:f>IF(I354="",0,1)</x:f>
        <x:v>1</x:v>
      </x:c>
      <x:c r="W354" s="1" t="n">
        <x:f>IF(I354&gt;=4,1,0)</x:f>
        <x:v>1</x:v>
      </x:c>
      <x:c r="X354" s="1" t="n">
        <x:f>1-O354</x:f>
        <x:v>1</x:v>
      </x:c>
      <x:c r="Y354" s="1" t="n">
        <x:f>IF(AND(O354=1,L354&gt;168),1,0)</x:f>
        <x:v>0</x:v>
      </x:c>
    </x:row>
    <x:row r="355">
      <x:c r="A355" s="1" t="str">
        <x:v>T00350</x:v>
      </x:c>
      <x:c r="B355" s="9" t="n">
        <x:v>45674.29791666667</x:v>
      </x:c>
      <x:c r="C355" s="9" t="n">
        <x:v>45674.324166666665</x:v>
      </x:c>
      <x:c r="D355" s="9" t="n">
        <x:v>45674.76541666667</x:v>
      </x:c>
      <x:c r="E355" s="1" t="str">
        <x:v>High</x:v>
      </x:c>
      <x:c r="F355" s="1" t="str">
        <x:v>Web chat</x:v>
      </x:c>
      <x:c r="G355" s="1" t="str">
        <x:v>Delivery</x:v>
      </x:c>
      <x:c r="H355" s="1" t="n">
        <x:v>0</x:v>
      </x:c>
      <x:c r="I355" s="1"/>
      <x:c r="J355" s="1" t="n">
        <x:f>IF(E355="","",VLOOKUP(E355,'Guide'!$A$7:$C$10,2,FALSE))</x:f>
        <x:v>4</x:v>
      </x:c>
      <x:c r="K355" s="1" t="n">
        <x:f>IF(E355="","",VLOOKUP(E355,'Guide'!$A$7:$C$10,3,FALSE))</x:f>
        <x:v>24</x:v>
      </x:c>
      <x:c r="L355" s="10" t="n">
        <x:f>('Guide'!$B$4-B355)*24</x:f>
        <x:v>3952.8499999999185</x:v>
      </x:c>
      <x:c r="M355" s="10" t="n">
        <x:f>IF(C355="","",ROUND((C355-B355)*24,6))</x:f>
        <x:v>0.63</x:v>
      </x:c>
      <x:c r="N355" s="10" t="n">
        <x:f>IF(D355="","",ROUND((D355-B355)*24,6))</x:f>
        <x:v>11.22</x:v>
      </x:c>
      <x:c r="O355" s="1" t="n">
        <x:f>IF(D355="",1,0)</x:f>
        <x:v>0</x:v>
      </x:c>
      <x:c r="P355" s="1" t="n">
        <x:f>IF(E355="",0,IF(OR(C355&lt;&gt;"",L355&gt;=J355),1,0))</x:f>
        <x:v>1</x:v>
      </x:c>
      <x:c r="Q355" s="1" t="n">
        <x:f>IF(AND(E355&lt;&gt;"",C355&lt;&gt;"",M355&lt;=J355),1,0)</x:f>
        <x:v>1</x:v>
      </x:c>
      <x:c r="R355" s="1" t="n">
        <x:f>P355-Q355</x:f>
        <x:v>0</x:v>
      </x:c>
      <x:c r="S355" s="1" t="n">
        <x:f>IF(E355="",0,IF(OR(D355&lt;&gt;"",L355&gt;=K355),1,0))</x:f>
        <x:v>1</x:v>
      </x:c>
      <x:c r="T355" s="1" t="n">
        <x:f>IF(AND(E355&lt;&gt;"",D355&lt;&gt;"",N355&lt;=K355),1,0)</x:f>
        <x:v>1</x:v>
      </x:c>
      <x:c r="U355" s="1" t="n">
        <x:f>S355-T355</x:f>
        <x:v>0</x:v>
      </x:c>
      <x:c r="V355" s="1" t="n">
        <x:f>IF(I355="",0,1)</x:f>
        <x:v>0</x:v>
      </x:c>
      <x:c r="W355" s="1" t="n">
        <x:f>IF(I355&gt;=4,1,0)</x:f>
        <x:v>0</x:v>
      </x:c>
      <x:c r="X355" s="1" t="n">
        <x:f>1-O355</x:f>
        <x:v>1</x:v>
      </x:c>
      <x:c r="Y355" s="1" t="n">
        <x:f>IF(AND(O355=1,L355&gt;168),1,0)</x:f>
        <x:v>0</x:v>
      </x:c>
    </x:row>
    <x:row r="356">
      <x:c r="A356" s="1" t="str">
        <x:v>T00351</x:v>
      </x:c>
      <x:c r="B356" s="9" t="n">
        <x:v>45819.62569444445</x:v>
      </x:c>
      <x:c r="C356" s="9" t="n">
        <x:v>45819.935277777775</x:v>
      </x:c>
      <x:c r="D356" s="9" t="n">
        <x:v>45821.44569444445</x:v>
      </x:c>
      <x:c r="E356" s="1" t="str">
        <x:v>Normal</x:v>
      </x:c>
      <x:c r="F356" s="1" t="str">
        <x:v>Web chat</x:v>
      </x:c>
      <x:c r="G356" s="1" t="str">
        <x:v>Refund</x:v>
      </x:c>
      <x:c r="H356" s="1" t="n">
        <x:v>1</x:v>
      </x:c>
      <x:c r="I356" s="1" t="n">
        <x:v>4</x:v>
      </x:c>
      <x:c r="J356" s="1" t="n">
        <x:f>IF(E356="","",VLOOKUP(E356,'Guide'!$A$7:$C$10,2,FALSE))</x:f>
        <x:v>12</x:v>
      </x:c>
      <x:c r="K356" s="1" t="n">
        <x:f>IF(E356="","",VLOOKUP(E356,'Guide'!$A$7:$C$10,3,FALSE))</x:f>
        <x:v>72</x:v>
      </x:c>
      <x:c r="L356" s="10" t="n">
        <x:f>('Guide'!$B$4-B356)*24</x:f>
        <x:v>464.983333333279</x:v>
      </x:c>
      <x:c r="M356" s="10" t="n">
        <x:f>IF(C356="","",ROUND((C356-B356)*24,6))</x:f>
        <x:v>7.43</x:v>
      </x:c>
      <x:c r="N356" s="10" t="n">
        <x:f>IF(D356="","",ROUND((D356-B356)*24,6))</x:f>
        <x:v>43.68</x:v>
      </x:c>
      <x:c r="O356" s="1" t="n">
        <x:f>IF(D356="",1,0)</x:f>
        <x:v>0</x:v>
      </x:c>
      <x:c r="P356" s="1" t="n">
        <x:f>IF(E356="",0,IF(OR(C356&lt;&gt;"",L356&gt;=J356),1,0))</x:f>
        <x:v>1</x:v>
      </x:c>
      <x:c r="Q356" s="1" t="n">
        <x:f>IF(AND(E356&lt;&gt;"",C356&lt;&gt;"",M356&lt;=J356),1,0)</x:f>
        <x:v>1</x:v>
      </x:c>
      <x:c r="R356" s="1" t="n">
        <x:f>P356-Q356</x:f>
        <x:v>0</x:v>
      </x:c>
      <x:c r="S356" s="1" t="n">
        <x:f>IF(E356="",0,IF(OR(D356&lt;&gt;"",L356&gt;=K356),1,0))</x:f>
        <x:v>1</x:v>
      </x:c>
      <x:c r="T356" s="1" t="n">
        <x:f>IF(AND(E356&lt;&gt;"",D356&lt;&gt;"",N356&lt;=K356),1,0)</x:f>
        <x:v>1</x:v>
      </x:c>
      <x:c r="U356" s="1" t="n">
        <x:f>S356-T356</x:f>
        <x:v>0</x:v>
      </x:c>
      <x:c r="V356" s="1" t="n">
        <x:f>IF(I356="",0,1)</x:f>
        <x:v>1</x:v>
      </x:c>
      <x:c r="W356" s="1" t="n">
        <x:f>IF(I356&gt;=4,1,0)</x:f>
        <x:v>1</x:v>
      </x:c>
      <x:c r="X356" s="1" t="n">
        <x:f>1-O356</x:f>
        <x:v>1</x:v>
      </x:c>
      <x:c r="Y356" s="1" t="n">
        <x:f>IF(AND(O356=1,L356&gt;168),1,0)</x:f>
        <x:v>0</x:v>
      </x:c>
    </x:row>
    <x:row r="357">
      <x:c r="A357" s="1" t="str">
        <x:v>T00352</x:v>
      </x:c>
      <x:c r="B357" s="9" t="n">
        <x:v>45676.61319444444</x:v>
      </x:c>
      <x:c r="C357" s="9" t="n">
        <x:v>45676.88694444444</x:v>
      </x:c>
      <x:c r="D357" s="9" t="n">
        <x:v>45678.139027777775</x:v>
      </x:c>
      <x:c r="E357" s="1" t="str">
        <x:v>Normal</x:v>
      </x:c>
      <x:c r="F357" s="1" t="str">
        <x:v>Email</x:v>
      </x:c>
      <x:c r="G357" s="1" t="str">
        <x:v>Product information</x:v>
      </x:c>
      <x:c r="H357" s="1" t="n">
        <x:v>0</x:v>
      </x:c>
      <x:c r="I357" s="1"/>
      <x:c r="J357" s="1" t="n">
        <x:f>IF(E357="","",VLOOKUP(E357,'Guide'!$A$7:$C$10,2,FALSE))</x:f>
        <x:v>12</x:v>
      </x:c>
      <x:c r="K357" s="1" t="n">
        <x:f>IF(E357="","",VLOOKUP(E357,'Guide'!$A$7:$C$10,3,FALSE))</x:f>
        <x:v>72</x:v>
      </x:c>
      <x:c r="L357" s="10" t="n">
        <x:f>('Guide'!$B$4-B357)*24</x:f>
        <x:v>3897.283333333384</x:v>
      </x:c>
      <x:c r="M357" s="10" t="n">
        <x:f>IF(C357="","",ROUND((C357-B357)*24,6))</x:f>
        <x:v>6.57</x:v>
      </x:c>
      <x:c r="N357" s="10" t="n">
        <x:f>IF(D357="","",ROUND((D357-B357)*24,6))</x:f>
        <x:v>36.62</x:v>
      </x:c>
      <x:c r="O357" s="1" t="n">
        <x:f>IF(D357="",1,0)</x:f>
        <x:v>0</x:v>
      </x:c>
      <x:c r="P357" s="1" t="n">
        <x:f>IF(E357="",0,IF(OR(C357&lt;&gt;"",L357&gt;=J357),1,0))</x:f>
        <x:v>1</x:v>
      </x:c>
      <x:c r="Q357" s="1" t="n">
        <x:f>IF(AND(E357&lt;&gt;"",C357&lt;&gt;"",M357&lt;=J357),1,0)</x:f>
        <x:v>1</x:v>
      </x:c>
      <x:c r="R357" s="1" t="n">
        <x:f>P357-Q357</x:f>
        <x:v>0</x:v>
      </x:c>
      <x:c r="S357" s="1" t="n">
        <x:f>IF(E357="",0,IF(OR(D357&lt;&gt;"",L357&gt;=K357),1,0))</x:f>
        <x:v>1</x:v>
      </x:c>
      <x:c r="T357" s="1" t="n">
        <x:f>IF(AND(E357&lt;&gt;"",D357&lt;&gt;"",N357&lt;=K357),1,0)</x:f>
        <x:v>1</x:v>
      </x:c>
      <x:c r="U357" s="1" t="n">
        <x:f>S357-T357</x:f>
        <x:v>0</x:v>
      </x:c>
      <x:c r="V357" s="1" t="n">
        <x:f>IF(I357="",0,1)</x:f>
        <x:v>0</x:v>
      </x:c>
      <x:c r="W357" s="1" t="n">
        <x:f>IF(I357&gt;=4,1,0)</x:f>
        <x:v>0</x:v>
      </x:c>
      <x:c r="X357" s="1" t="n">
        <x:f>1-O357</x:f>
        <x:v>1</x:v>
      </x:c>
      <x:c r="Y357" s="1" t="n">
        <x:f>IF(AND(O357=1,L357&gt;168),1,0)</x:f>
        <x:v>0</x:v>
      </x:c>
    </x:row>
    <x:row r="358">
      <x:c r="A358" s="1" t="str">
        <x:v>T00353</x:v>
      </x:c>
      <x:c r="B358" s="9" t="n">
        <x:v>45777.63888888889</x:v>
      </x:c>
      <x:c r="C358" s="9" t="n">
        <x:v>45777.77638888889</x:v>
      </x:c>
      <x:c r="D358" s="9" t="n">
        <x:v>45778.39763888889</x:v>
      </x:c>
      <x:c r="E358" s="1" t="str">
        <x:v>High</x:v>
      </x:c>
      <x:c r="F358" s="1" t="str">
        <x:v>WhatsApp</x:v>
      </x:c>
      <x:c r="G358" s="1" t="str">
        <x:v>Product information</x:v>
      </x:c>
      <x:c r="H358" s="1" t="n">
        <x:v>0</x:v>
      </x:c>
      <x:c r="I358" s="1" t="n">
        <x:v>2</x:v>
      </x:c>
      <x:c r="J358" s="1" t="n">
        <x:f>IF(E358="","",VLOOKUP(E358,'Guide'!$A$7:$C$10,2,FALSE))</x:f>
        <x:v>4</x:v>
      </x:c>
      <x:c r="K358" s="1" t="n">
        <x:f>IF(E358="","",VLOOKUP(E358,'Guide'!$A$7:$C$10,3,FALSE))</x:f>
        <x:v>24</x:v>
      </x:c>
      <x:c r="L358" s="10" t="n">
        <x:f>('Guide'!$B$4-B358)*24</x:f>
        <x:v>1472.6666666666279</x:v>
      </x:c>
      <x:c r="M358" s="10" t="n">
        <x:f>IF(C358="","",ROUND((C358-B358)*24,6))</x:f>
        <x:v>3.3</x:v>
      </x:c>
      <x:c r="N358" s="10" t="n">
        <x:f>IF(D358="","",ROUND((D358-B358)*24,6))</x:f>
        <x:v>18.21</x:v>
      </x:c>
      <x:c r="O358" s="1" t="n">
        <x:f>IF(D358="",1,0)</x:f>
        <x:v>0</x:v>
      </x:c>
      <x:c r="P358" s="1" t="n">
        <x:f>IF(E358="",0,IF(OR(C358&lt;&gt;"",L358&gt;=J358),1,0))</x:f>
        <x:v>1</x:v>
      </x:c>
      <x:c r="Q358" s="1" t="n">
        <x:f>IF(AND(E358&lt;&gt;"",C358&lt;&gt;"",M358&lt;=J358),1,0)</x:f>
        <x:v>1</x:v>
      </x:c>
      <x:c r="R358" s="1" t="n">
        <x:f>P358-Q358</x:f>
        <x:v>0</x:v>
      </x:c>
      <x:c r="S358" s="1" t="n">
        <x:f>IF(E358="",0,IF(OR(D358&lt;&gt;"",L358&gt;=K358),1,0))</x:f>
        <x:v>1</x:v>
      </x:c>
      <x:c r="T358" s="1" t="n">
        <x:f>IF(AND(E358&lt;&gt;"",D358&lt;&gt;"",N358&lt;=K358),1,0)</x:f>
        <x:v>1</x:v>
      </x:c>
      <x:c r="U358" s="1" t="n">
        <x:f>S358-T358</x:f>
        <x:v>0</x:v>
      </x:c>
      <x:c r="V358" s="1" t="n">
        <x:f>IF(I358="",0,1)</x:f>
        <x:v>1</x:v>
      </x:c>
      <x:c r="W358" s="1" t="n">
        <x:f>IF(I358&gt;=4,1,0)</x:f>
        <x:v>0</x:v>
      </x:c>
      <x:c r="X358" s="1" t="n">
        <x:f>1-O358</x:f>
        <x:v>1</x:v>
      </x:c>
      <x:c r="Y358" s="1" t="n">
        <x:f>IF(AND(O358=1,L358&gt;168),1,0)</x:f>
        <x:v>0</x:v>
      </x:c>
    </x:row>
    <x:row r="359">
      <x:c r="A359" s="1" t="str">
        <x:v>T00354</x:v>
      </x:c>
      <x:c r="B359" s="9" t="n">
        <x:v>45757.55763888889</x:v>
      </x:c>
      <x:c r="C359" s="9" t="n">
        <x:v>45757.99847222222</x:v>
      </x:c>
      <x:c r="D359" s="9" t="n">
        <x:v>45769.21263888889</x:v>
      </x:c>
      <x:c r="E359" s="1" t="str">
        <x:v>Normal</x:v>
      </x:c>
      <x:c r="F359" s="1" t="str">
        <x:v>Web chat</x:v>
      </x:c>
      <x:c r="G359" s="1" t="str">
        <x:v>Billing</x:v>
      </x:c>
      <x:c r="H359" s="1" t="n">
        <x:v>0</x:v>
      </x:c>
      <x:c r="I359" s="1"/>
      <x:c r="J359" s="1" t="n">
        <x:f>IF(E359="","",VLOOKUP(E359,'Guide'!$A$7:$C$10,2,FALSE))</x:f>
        <x:v>12</x:v>
      </x:c>
      <x:c r="K359" s="1" t="n">
        <x:f>IF(E359="","",VLOOKUP(E359,'Guide'!$A$7:$C$10,3,FALSE))</x:f>
        <x:v>72</x:v>
      </x:c>
      <x:c r="L359" s="10" t="n">
        <x:f>('Guide'!$B$4-B359)*24</x:f>
        <x:v>1954.6166666666977</x:v>
      </x:c>
      <x:c r="M359" s="10" t="n">
        <x:f>IF(C359="","",ROUND((C359-B359)*24,6))</x:f>
        <x:v>10.58</x:v>
      </x:c>
      <x:c r="N359" s="10" t="n">
        <x:f>IF(D359="","",ROUND((D359-B359)*24,6))</x:f>
        <x:v>279.72</x:v>
      </x:c>
      <x:c r="O359" s="1" t="n">
        <x:f>IF(D359="",1,0)</x:f>
        <x:v>0</x:v>
      </x:c>
      <x:c r="P359" s="1" t="n">
        <x:f>IF(E359="",0,IF(OR(C359&lt;&gt;"",L359&gt;=J359),1,0))</x:f>
        <x:v>1</x:v>
      </x:c>
      <x:c r="Q359" s="1" t="n">
        <x:f>IF(AND(E359&lt;&gt;"",C359&lt;&gt;"",M359&lt;=J359),1,0)</x:f>
        <x:v>1</x:v>
      </x:c>
      <x:c r="R359" s="1" t="n">
        <x:f>P359-Q359</x:f>
        <x:v>0</x:v>
      </x:c>
      <x:c r="S359" s="1" t="n">
        <x:f>IF(E359="",0,IF(OR(D359&lt;&gt;"",L359&gt;=K359),1,0))</x:f>
        <x:v>1</x:v>
      </x:c>
      <x:c r="T359" s="1" t="n">
        <x:f>IF(AND(E359&lt;&gt;"",D359&lt;&gt;"",N359&lt;=K359),1,0)</x:f>
        <x:v>0</x:v>
      </x:c>
      <x:c r="U359" s="1" t="n">
        <x:f>S359-T359</x:f>
        <x:v>1</x:v>
      </x:c>
      <x:c r="V359" s="1" t="n">
        <x:f>IF(I359="",0,1)</x:f>
        <x:v>0</x:v>
      </x:c>
      <x:c r="W359" s="1" t="n">
        <x:f>IF(I359&gt;=4,1,0)</x:f>
        <x:v>0</x:v>
      </x:c>
      <x:c r="X359" s="1" t="n">
        <x:f>1-O359</x:f>
        <x:v>1</x:v>
      </x:c>
      <x:c r="Y359" s="1" t="n">
        <x:f>IF(AND(O359=1,L359&gt;168),1,0)</x:f>
        <x:v>0</x:v>
      </x:c>
    </x:row>
    <x:row r="360">
      <x:c r="A360" s="1" t="str">
        <x:v>T00355</x:v>
      </x:c>
      <x:c r="B360" s="9" t="n">
        <x:v>45763.29861111111</x:v>
      </x:c>
      <x:c r="C360" s="9" t="n">
        <x:v>45763.34444444445</x:v>
      </x:c>
      <x:c r="D360" s="9"/>
      <x:c r="E360" s="1" t="str">
        <x:v>High</x:v>
      </x:c>
      <x:c r="F360" s="1" t="str">
        <x:v>Web chat</x:v>
      </x:c>
      <x:c r="G360" s="1" t="str">
        <x:v>Refund</x:v>
      </x:c>
      <x:c r="H360" s="1" t="n">
        <x:v>0</x:v>
      </x:c>
      <x:c r="I360" s="1"/>
      <x:c r="J360" s="1" t="n">
        <x:f>IF(E360="","",VLOOKUP(E360,'Guide'!$A$7:$C$10,2,FALSE))</x:f>
        <x:v>4</x:v>
      </x:c>
      <x:c r="K360" s="1" t="n">
        <x:f>IF(E360="","",VLOOKUP(E360,'Guide'!$A$7:$C$10,3,FALSE))</x:f>
        <x:v>24</x:v>
      </x:c>
      <x:c r="L360" s="10" t="n">
        <x:f>('Guide'!$B$4-B360)*24</x:f>
        <x:v>1816.8333333333721</x:v>
      </x:c>
      <x:c r="M360" s="10" t="n">
        <x:f>IF(C360="","",ROUND((C360-B360)*24,6))</x:f>
        <x:v>1.1</x:v>
      </x:c>
      <x:c r="N360" s="10" t="str">
        <x:f>IF(D360="","",ROUND((D360-B360)*24,6))</x:f>
      </x:c>
      <x:c r="O360" s="1" t="n">
        <x:f>IF(D360="",1,0)</x:f>
        <x:v>1</x:v>
      </x:c>
      <x:c r="P360" s="1" t="n">
        <x:f>IF(E360="",0,IF(OR(C360&lt;&gt;"",L360&gt;=J360),1,0))</x:f>
        <x:v>1</x:v>
      </x:c>
      <x:c r="Q360" s="1" t="n">
        <x:f>IF(AND(E360&lt;&gt;"",C360&lt;&gt;"",M360&lt;=J360),1,0)</x:f>
        <x:v>1</x:v>
      </x:c>
      <x:c r="R360" s="1" t="n">
        <x:f>P360-Q360</x:f>
        <x:v>0</x:v>
      </x:c>
      <x:c r="S360" s="1" t="n">
        <x:f>IF(E360="",0,IF(OR(D360&lt;&gt;"",L360&gt;=K360),1,0))</x:f>
        <x:v>1</x:v>
      </x:c>
      <x:c r="T360" s="1" t="n">
        <x:f>IF(AND(E360&lt;&gt;"",D360&lt;&gt;"",N360&lt;=K360),1,0)</x:f>
        <x:v>0</x:v>
      </x:c>
      <x:c r="U360" s="1" t="n">
        <x:f>S360-T360</x:f>
        <x:v>1</x:v>
      </x:c>
      <x:c r="V360" s="1" t="n">
        <x:f>IF(I360="",0,1)</x:f>
        <x:v>0</x:v>
      </x:c>
      <x:c r="W360" s="1" t="n">
        <x:f>IF(I360&gt;=4,1,0)</x:f>
        <x:v>0</x:v>
      </x:c>
      <x:c r="X360" s="1" t="n">
        <x:f>1-O360</x:f>
        <x:v>0</x:v>
      </x:c>
      <x:c r="Y360" s="1" t="n">
        <x:f>IF(AND(O360=1,L360&gt;168),1,0)</x:f>
        <x:v>1</x:v>
      </x:c>
    </x:row>
    <x:row r="361">
      <x:c r="A361" s="1" t="str">
        <x:v>T00356</x:v>
      </x:c>
      <x:c r="B361" s="9" t="n">
        <x:v>45725.274305555555</x:v>
      </x:c>
      <x:c r="C361" s="9" t="n">
        <x:v>45725.71597222222</x:v>
      </x:c>
      <x:c r="D361" s="9" t="n">
        <x:v>45737.12388888889</x:v>
      </x:c>
      <x:c r="E361" s="1" t="str">
        <x:v>Normal</x:v>
      </x:c>
      <x:c r="F361" s="1" t="str">
        <x:v>WhatsApp</x:v>
      </x:c>
      <x:c r="G361" s="1" t="str">
        <x:v>Billing</x:v>
      </x:c>
      <x:c r="H361" s="1" t="n">
        <x:v>0</x:v>
      </x:c>
      <x:c r="I361" s="1" t="n">
        <x:v>3</x:v>
      </x:c>
      <x:c r="J361" s="1" t="n">
        <x:f>IF(E361="","",VLOOKUP(E361,'Guide'!$A$7:$C$10,2,FALSE))</x:f>
        <x:v>12</x:v>
      </x:c>
      <x:c r="K361" s="1" t="n">
        <x:f>IF(E361="","",VLOOKUP(E361,'Guide'!$A$7:$C$10,3,FALSE))</x:f>
        <x:v>72</x:v>
      </x:c>
      <x:c r="L361" s="10" t="n">
        <x:f>('Guide'!$B$4-B361)*24</x:f>
        <x:v>2729.416666666686</x:v>
      </x:c>
      <x:c r="M361" s="10" t="n">
        <x:f>IF(C361="","",ROUND((C361-B361)*24,6))</x:f>
        <x:v>10.6</x:v>
      </x:c>
      <x:c r="N361" s="10" t="n">
        <x:f>IF(D361="","",ROUND((D361-B361)*24,6))</x:f>
        <x:v>284.39</x:v>
      </x:c>
      <x:c r="O361" s="1" t="n">
        <x:f>IF(D361="",1,0)</x:f>
        <x:v>0</x:v>
      </x:c>
      <x:c r="P361" s="1" t="n">
        <x:f>IF(E361="",0,IF(OR(C361&lt;&gt;"",L361&gt;=J361),1,0))</x:f>
        <x:v>1</x:v>
      </x:c>
      <x:c r="Q361" s="1" t="n">
        <x:f>IF(AND(E361&lt;&gt;"",C361&lt;&gt;"",M361&lt;=J361),1,0)</x:f>
        <x:v>1</x:v>
      </x:c>
      <x:c r="R361" s="1" t="n">
        <x:f>P361-Q361</x:f>
        <x:v>0</x:v>
      </x:c>
      <x:c r="S361" s="1" t="n">
        <x:f>IF(E361="",0,IF(OR(D361&lt;&gt;"",L361&gt;=K361),1,0))</x:f>
        <x:v>1</x:v>
      </x:c>
      <x:c r="T361" s="1" t="n">
        <x:f>IF(AND(E361&lt;&gt;"",D361&lt;&gt;"",N361&lt;=K361),1,0)</x:f>
        <x:v>0</x:v>
      </x:c>
      <x:c r="U361" s="1" t="n">
        <x:f>S361-T361</x:f>
        <x:v>1</x:v>
      </x:c>
      <x:c r="V361" s="1" t="n">
        <x:f>IF(I361="",0,1)</x:f>
        <x:v>1</x:v>
      </x:c>
      <x:c r="W361" s="1" t="n">
        <x:f>IF(I361&gt;=4,1,0)</x:f>
        <x:v>0</x:v>
      </x:c>
      <x:c r="X361" s="1" t="n">
        <x:f>1-O361</x:f>
        <x:v>1</x:v>
      </x:c>
      <x:c r="Y361" s="1" t="n">
        <x:f>IF(AND(O361=1,L361&gt;168),1,0)</x:f>
        <x:v>0</x:v>
      </x:c>
    </x:row>
    <x:row r="362">
      <x:c r="A362" s="1" t="str">
        <x:v>T00357</x:v>
      </x:c>
      <x:c r="B362" s="9" t="n">
        <x:v>45800.220138888886</x:v>
      </x:c>
      <x:c r="C362" s="9" t="n">
        <x:v>45800.283472222225</x:v>
      </x:c>
      <x:c r="D362" s="9" t="n">
        <x:v>45802.96263888889</x:v>
      </x:c>
      <x:c r="E362" s="1" t="str">
        <x:v>High</x:v>
      </x:c>
      <x:c r="F362" s="1" t="str">
        <x:v>Email</x:v>
      </x:c>
      <x:c r="G362" s="1" t="str">
        <x:v>Account access</x:v>
      </x:c>
      <x:c r="H362" s="1" t="n">
        <x:v>0</x:v>
      </x:c>
      <x:c r="I362" s="1"/>
      <x:c r="J362" s="1" t="n">
        <x:f>IF(E362="","",VLOOKUP(E362,'Guide'!$A$7:$C$10,2,FALSE))</x:f>
        <x:v>4</x:v>
      </x:c>
      <x:c r="K362" s="1" t="n">
        <x:f>IF(E362="","",VLOOKUP(E362,'Guide'!$A$7:$C$10,3,FALSE))</x:f>
        <x:v>24</x:v>
      </x:c>
      <x:c r="L362" s="10" t="n">
        <x:f>('Guide'!$B$4-B362)*24</x:f>
        <x:v>930.7166666667326</x:v>
      </x:c>
      <x:c r="M362" s="10" t="n">
        <x:f>IF(C362="","",ROUND((C362-B362)*24,6))</x:f>
        <x:v>1.52</x:v>
      </x:c>
      <x:c r="N362" s="10" t="n">
        <x:f>IF(D362="","",ROUND((D362-B362)*24,6))</x:f>
        <x:v>65.82</x:v>
      </x:c>
      <x:c r="O362" s="1" t="n">
        <x:f>IF(D362="",1,0)</x:f>
        <x:v>0</x:v>
      </x:c>
      <x:c r="P362" s="1" t="n">
        <x:f>IF(E362="",0,IF(OR(C362&lt;&gt;"",L362&gt;=J362),1,0))</x:f>
        <x:v>1</x:v>
      </x:c>
      <x:c r="Q362" s="1" t="n">
        <x:f>IF(AND(E362&lt;&gt;"",C362&lt;&gt;"",M362&lt;=J362),1,0)</x:f>
        <x:v>1</x:v>
      </x:c>
      <x:c r="R362" s="1" t="n">
        <x:f>P362-Q362</x:f>
        <x:v>0</x:v>
      </x:c>
      <x:c r="S362" s="1" t="n">
        <x:f>IF(E362="",0,IF(OR(D362&lt;&gt;"",L362&gt;=K362),1,0))</x:f>
        <x:v>1</x:v>
      </x:c>
      <x:c r="T362" s="1" t="n">
        <x:f>IF(AND(E362&lt;&gt;"",D362&lt;&gt;"",N362&lt;=K362),1,0)</x:f>
        <x:v>0</x:v>
      </x:c>
      <x:c r="U362" s="1" t="n">
        <x:f>S362-T362</x:f>
        <x:v>1</x:v>
      </x:c>
      <x:c r="V362" s="1" t="n">
        <x:f>IF(I362="",0,1)</x:f>
        <x:v>0</x:v>
      </x:c>
      <x:c r="W362" s="1" t="n">
        <x:f>IF(I362&gt;=4,1,0)</x:f>
        <x:v>0</x:v>
      </x:c>
      <x:c r="X362" s="1" t="n">
        <x:f>1-O362</x:f>
        <x:v>1</x:v>
      </x:c>
      <x:c r="Y362" s="1" t="n">
        <x:f>IF(AND(O362=1,L362&gt;168),1,0)</x:f>
        <x:v>0</x:v>
      </x:c>
    </x:row>
    <x:row r="363">
      <x:c r="A363" s="1" t="str">
        <x:v>T00358</x:v>
      </x:c>
      <x:c r="B363" s="9" t="n">
        <x:v>45747.575694444444</x:v>
      </x:c>
      <x:c r="C363" s="9" t="n">
        <x:v>45747.79944444444</x:v>
      </x:c>
      <x:c r="D363" s="9" t="n">
        <x:v>45750.44986111111</x:v>
      </x:c>
      <x:c r="E363" s="1" t="str">
        <x:v>Normal</x:v>
      </x:c>
      <x:c r="F363" s="1" t="str">
        <x:v>Web chat</x:v>
      </x:c>
      <x:c r="G363" s="1" t="str">
        <x:v>Account access</x:v>
      </x:c>
      <x:c r="H363" s="1" t="n">
        <x:v>0</x:v>
      </x:c>
      <x:c r="I363" s="1" t="n">
        <x:v>4</x:v>
      </x:c>
      <x:c r="J363" s="1" t="n">
        <x:f>IF(E363="","",VLOOKUP(E363,'Guide'!$A$7:$C$10,2,FALSE))</x:f>
        <x:v>12</x:v>
      </x:c>
      <x:c r="K363" s="1" t="n">
        <x:f>IF(E363="","",VLOOKUP(E363,'Guide'!$A$7:$C$10,3,FALSE))</x:f>
        <x:v>72</x:v>
      </x:c>
      <x:c r="L363" s="10" t="n">
        <x:f>('Guide'!$B$4-B363)*24</x:f>
        <x:v>2194.183333333349</x:v>
      </x:c>
      <x:c r="M363" s="10" t="n">
        <x:f>IF(C363="","",ROUND((C363-B363)*24,6))</x:f>
        <x:v>5.37</x:v>
      </x:c>
      <x:c r="N363" s="10" t="n">
        <x:f>IF(D363="","",ROUND((D363-B363)*24,6))</x:f>
        <x:v>68.98</x:v>
      </x:c>
      <x:c r="O363" s="1" t="n">
        <x:f>IF(D363="",1,0)</x:f>
        <x:v>0</x:v>
      </x:c>
      <x:c r="P363" s="1" t="n">
        <x:f>IF(E363="",0,IF(OR(C363&lt;&gt;"",L363&gt;=J363),1,0))</x:f>
        <x:v>1</x:v>
      </x:c>
      <x:c r="Q363" s="1" t="n">
        <x:f>IF(AND(E363&lt;&gt;"",C363&lt;&gt;"",M363&lt;=J363),1,0)</x:f>
        <x:v>1</x:v>
      </x:c>
      <x:c r="R363" s="1" t="n">
        <x:f>P363-Q363</x:f>
        <x:v>0</x:v>
      </x:c>
      <x:c r="S363" s="1" t="n">
        <x:f>IF(E363="",0,IF(OR(D363&lt;&gt;"",L363&gt;=K363),1,0))</x:f>
        <x:v>1</x:v>
      </x:c>
      <x:c r="T363" s="1" t="n">
        <x:f>IF(AND(E363&lt;&gt;"",D363&lt;&gt;"",N363&lt;=K363),1,0)</x:f>
        <x:v>1</x:v>
      </x:c>
      <x:c r="U363" s="1" t="n">
        <x:f>S363-T363</x:f>
        <x:v>0</x:v>
      </x:c>
      <x:c r="V363" s="1" t="n">
        <x:f>IF(I363="",0,1)</x:f>
        <x:v>1</x:v>
      </x:c>
      <x:c r="W363" s="1" t="n">
        <x:f>IF(I363&gt;=4,1,0)</x:f>
        <x:v>1</x:v>
      </x:c>
      <x:c r="X363" s="1" t="n">
        <x:f>1-O363</x:f>
        <x:v>1</x:v>
      </x:c>
      <x:c r="Y363" s="1" t="n">
        <x:f>IF(AND(O363=1,L363&gt;168),1,0)</x:f>
        <x:v>0</x:v>
      </x:c>
    </x:row>
    <x:row r="364">
      <x:c r="A364" s="1" t="str">
        <x:v>T00359</x:v>
      </x:c>
      <x:c r="B364" s="9" t="n">
        <x:v>45710.13125</x:v>
      </x:c>
      <x:c r="C364" s="9" t="n">
        <x:v>45710.49333333333</x:v>
      </x:c>
      <x:c r="D364" s="9" t="n">
        <x:v>45711.92458333333</x:v>
      </x:c>
      <x:c r="E364" s="1" t="str">
        <x:v>Low</x:v>
      </x:c>
      <x:c r="F364" s="1" t="str">
        <x:v>Email</x:v>
      </x:c>
      <x:c r="G364" s="1" t="str">
        <x:v>Billing</x:v>
      </x:c>
      <x:c r="H364" s="1" t="n">
        <x:v>0</x:v>
      </x:c>
      <x:c r="I364" s="1" t="n">
        <x:v>4</x:v>
      </x:c>
      <x:c r="J364" s="1" t="n">
        <x:f>IF(E364="","",VLOOKUP(E364,'Guide'!$A$7:$C$10,2,FALSE))</x:f>
        <x:v>24</x:v>
      </x:c>
      <x:c r="K364" s="1" t="n">
        <x:f>IF(E364="","",VLOOKUP(E364,'Guide'!$A$7:$C$10,3,FALSE))</x:f>
        <x:v>120</x:v>
      </x:c>
      <x:c r="L364" s="10" t="n">
        <x:f>('Guide'!$B$4-B364)*24</x:f>
        <x:v>3092.850000000035</x:v>
      </x:c>
      <x:c r="M364" s="10" t="n">
        <x:f>IF(C364="","",ROUND((C364-B364)*24,6))</x:f>
        <x:v>8.69</x:v>
      </x:c>
      <x:c r="N364" s="10" t="n">
        <x:f>IF(D364="","",ROUND((D364-B364)*24,6))</x:f>
        <x:v>43.04</x:v>
      </x:c>
      <x:c r="O364" s="1" t="n">
        <x:f>IF(D364="",1,0)</x:f>
        <x:v>0</x:v>
      </x:c>
      <x:c r="P364" s="1" t="n">
        <x:f>IF(E364="",0,IF(OR(C364&lt;&gt;"",L364&gt;=J364),1,0))</x:f>
        <x:v>1</x:v>
      </x:c>
      <x:c r="Q364" s="1" t="n">
        <x:f>IF(AND(E364&lt;&gt;"",C364&lt;&gt;"",M364&lt;=J364),1,0)</x:f>
        <x:v>1</x:v>
      </x:c>
      <x:c r="R364" s="1" t="n">
        <x:f>P364-Q364</x:f>
        <x:v>0</x:v>
      </x:c>
      <x:c r="S364" s="1" t="n">
        <x:f>IF(E364="",0,IF(OR(D364&lt;&gt;"",L364&gt;=K364),1,0))</x:f>
        <x:v>1</x:v>
      </x:c>
      <x:c r="T364" s="1" t="n">
        <x:f>IF(AND(E364&lt;&gt;"",D364&lt;&gt;"",N364&lt;=K364),1,0)</x:f>
        <x:v>1</x:v>
      </x:c>
      <x:c r="U364" s="1" t="n">
        <x:f>S364-T364</x:f>
        <x:v>0</x:v>
      </x:c>
      <x:c r="V364" s="1" t="n">
        <x:f>IF(I364="",0,1)</x:f>
        <x:v>1</x:v>
      </x:c>
      <x:c r="W364" s="1" t="n">
        <x:f>IF(I364&gt;=4,1,0)</x:f>
        <x:v>1</x:v>
      </x:c>
      <x:c r="X364" s="1" t="n">
        <x:f>1-O364</x:f>
        <x:v>1</x:v>
      </x:c>
      <x:c r="Y364" s="1" t="n">
        <x:f>IF(AND(O364=1,L364&gt;168),1,0)</x:f>
        <x:v>0</x:v>
      </x:c>
    </x:row>
    <x:row r="365">
      <x:c r="A365" s="1" t="str">
        <x:v>T00360</x:v>
      </x:c>
      <x:c r="B365" s="9" t="n">
        <x:v>45810.972916666666</x:v>
      </x:c>
      <x:c r="C365" s="9" t="n">
        <x:v>45812.47625</x:v>
      </x:c>
      <x:c r="D365" s="9" t="n">
        <x:v>45814.128333333334</x:v>
      </x:c>
      <x:c r="E365" s="1" t="str">
        <x:v>Normal</x:v>
      </x:c>
      <x:c r="F365" s="1" t="str">
        <x:v>Email</x:v>
      </x:c>
      <x:c r="G365" s="1" t="str">
        <x:v>Product information</x:v>
      </x:c>
      <x:c r="H365" s="1" t="n">
        <x:v>0</x:v>
      </x:c>
      <x:c r="I365" s="1"/>
      <x:c r="J365" s="1" t="n">
        <x:f>IF(E365="","",VLOOKUP(E365,'Guide'!$A$7:$C$10,2,FALSE))</x:f>
        <x:v>12</x:v>
      </x:c>
      <x:c r="K365" s="1" t="n">
        <x:f>IF(E365="","",VLOOKUP(E365,'Guide'!$A$7:$C$10,3,FALSE))</x:f>
        <x:v>72</x:v>
      </x:c>
      <x:c r="L365" s="10" t="n">
        <x:f>('Guide'!$B$4-B365)*24</x:f>
        <x:v>672.6500000000233</x:v>
      </x:c>
      <x:c r="M365" s="10" t="n">
        <x:f>IF(C365="","",ROUND((C365-B365)*24,6))</x:f>
        <x:v>36.08</x:v>
      </x:c>
      <x:c r="N365" s="10" t="n">
        <x:f>IF(D365="","",ROUND((D365-B365)*24,6))</x:f>
        <x:v>75.73</x:v>
      </x:c>
      <x:c r="O365" s="1" t="n">
        <x:f>IF(D365="",1,0)</x:f>
        <x:v>0</x:v>
      </x:c>
      <x:c r="P365" s="1" t="n">
        <x:f>IF(E365="",0,IF(OR(C365&lt;&gt;"",L365&gt;=J365),1,0))</x:f>
        <x:v>1</x:v>
      </x:c>
      <x:c r="Q365" s="1" t="n">
        <x:f>IF(AND(E365&lt;&gt;"",C365&lt;&gt;"",M365&lt;=J365),1,0)</x:f>
        <x:v>0</x:v>
      </x:c>
      <x:c r="R365" s="1" t="n">
        <x:f>P365-Q365</x:f>
        <x:v>1</x:v>
      </x:c>
      <x:c r="S365" s="1" t="n">
        <x:f>IF(E365="",0,IF(OR(D365&lt;&gt;"",L365&gt;=K365),1,0))</x:f>
        <x:v>1</x:v>
      </x:c>
      <x:c r="T365" s="1" t="n">
        <x:f>IF(AND(E365&lt;&gt;"",D365&lt;&gt;"",N365&lt;=K365),1,0)</x:f>
        <x:v>0</x:v>
      </x:c>
      <x:c r="U365" s="1" t="n">
        <x:f>S365-T365</x:f>
        <x:v>1</x:v>
      </x:c>
      <x:c r="V365" s="1" t="n">
        <x:f>IF(I365="",0,1)</x:f>
        <x:v>0</x:v>
      </x:c>
      <x:c r="W365" s="1" t="n">
        <x:f>IF(I365&gt;=4,1,0)</x:f>
        <x:v>0</x:v>
      </x:c>
      <x:c r="X365" s="1" t="n">
        <x:f>1-O365</x:f>
        <x:v>1</x:v>
      </x:c>
      <x:c r="Y365" s="1" t="n">
        <x:f>IF(AND(O365=1,L365&gt;168),1,0)</x:f>
        <x:v>0</x:v>
      </x:c>
    </x:row>
    <x:row r="366">
      <x:c r="A366" s="1" t="str">
        <x:v>T00361</x:v>
      </x:c>
      <x:c r="B366" s="9" t="n">
        <x:v>45763.29513888889</x:v>
      </x:c>
      <x:c r="C366" s="9" t="n">
        <x:v>45764.02763888889</x:v>
      </x:c>
      <x:c r="D366" s="9" t="n">
        <x:v>45765.407222222224</x:v>
      </x:c>
      <x:c r="E366" s="1" t="str">
        <x:v>Normal</x:v>
      </x:c>
      <x:c r="F366" s="1" t="str">
        <x:v>WhatsApp</x:v>
      </x:c>
      <x:c r="G366" s="1" t="str">
        <x:v>Account access</x:v>
      </x:c>
      <x:c r="H366" s="1" t="n">
        <x:v>0</x:v>
      </x:c>
      <x:c r="I366" s="1"/>
      <x:c r="J366" s="1" t="n">
        <x:f>IF(E366="","",VLOOKUP(E366,'Guide'!$A$7:$C$10,2,FALSE))</x:f>
        <x:v>12</x:v>
      </x:c>
      <x:c r="K366" s="1" t="n">
        <x:f>IF(E366="","",VLOOKUP(E366,'Guide'!$A$7:$C$10,3,FALSE))</x:f>
        <x:v>72</x:v>
      </x:c>
      <x:c r="L366" s="10" t="n">
        <x:f>('Guide'!$B$4-B366)*24</x:f>
        <x:v>1816.9166666666279</x:v>
      </x:c>
      <x:c r="M366" s="10" t="n">
        <x:f>IF(C366="","",ROUND((C366-B366)*24,6))</x:f>
        <x:v>17.58</x:v>
      </x:c>
      <x:c r="N366" s="10" t="n">
        <x:f>IF(D366="","",ROUND((D366-B366)*24,6))</x:f>
        <x:v>50.69</x:v>
      </x:c>
      <x:c r="O366" s="1" t="n">
        <x:f>IF(D366="",1,0)</x:f>
        <x:v>0</x:v>
      </x:c>
      <x:c r="P366" s="1" t="n">
        <x:f>IF(E366="",0,IF(OR(C366&lt;&gt;"",L366&gt;=J366),1,0))</x:f>
        <x:v>1</x:v>
      </x:c>
      <x:c r="Q366" s="1" t="n">
        <x:f>IF(AND(E366&lt;&gt;"",C366&lt;&gt;"",M366&lt;=J366),1,0)</x:f>
        <x:v>0</x:v>
      </x:c>
      <x:c r="R366" s="1" t="n">
        <x:f>P366-Q366</x:f>
        <x:v>1</x:v>
      </x:c>
      <x:c r="S366" s="1" t="n">
        <x:f>IF(E366="",0,IF(OR(D366&lt;&gt;"",L366&gt;=K366),1,0))</x:f>
        <x:v>1</x:v>
      </x:c>
      <x:c r="T366" s="1" t="n">
        <x:f>IF(AND(E366&lt;&gt;"",D366&lt;&gt;"",N366&lt;=K366),1,0)</x:f>
        <x:v>1</x:v>
      </x:c>
      <x:c r="U366" s="1" t="n">
        <x:f>S366-T366</x:f>
        <x:v>0</x:v>
      </x:c>
      <x:c r="V366" s="1" t="n">
        <x:f>IF(I366="",0,1)</x:f>
        <x:v>0</x:v>
      </x:c>
      <x:c r="W366" s="1" t="n">
        <x:f>IF(I366&gt;=4,1,0)</x:f>
        <x:v>0</x:v>
      </x:c>
      <x:c r="X366" s="1" t="n">
        <x:f>1-O366</x:f>
        <x:v>1</x:v>
      </x:c>
      <x:c r="Y366" s="1" t="n">
        <x:f>IF(AND(O366=1,L366&gt;168),1,0)</x:f>
        <x:v>0</x:v>
      </x:c>
    </x:row>
    <x:row r="367">
      <x:c r="A367" s="1" t="str">
        <x:v>T00362</x:v>
      </x:c>
      <x:c r="B367" s="9" t="n">
        <x:v>45816.48888888889</x:v>
      </x:c>
      <x:c r="C367" s="9" t="n">
        <x:v>45816.82388888889</x:v>
      </x:c>
      <x:c r="D367" s="9" t="n">
        <x:v>45819.59138888889</x:v>
      </x:c>
      <x:c r="E367" s="1" t="str">
        <x:v>Normal</x:v>
      </x:c>
      <x:c r="F367" s="1" t="str">
        <x:v>Web chat</x:v>
      </x:c>
      <x:c r="G367" s="1" t="str">
        <x:v>Account access</x:v>
      </x:c>
      <x:c r="H367" s="1" t="n">
        <x:v>0</x:v>
      </x:c>
      <x:c r="I367" s="1"/>
      <x:c r="J367" s="1" t="n">
        <x:f>IF(E367="","",VLOOKUP(E367,'Guide'!$A$7:$C$10,2,FALSE))</x:f>
        <x:v>12</x:v>
      </x:c>
      <x:c r="K367" s="1" t="n">
        <x:f>IF(E367="","",VLOOKUP(E367,'Guide'!$A$7:$C$10,3,FALSE))</x:f>
        <x:v>72</x:v>
      </x:c>
      <x:c r="L367" s="10" t="n">
        <x:f>('Guide'!$B$4-B367)*24</x:f>
        <x:v>540.2666666666628</x:v>
      </x:c>
      <x:c r="M367" s="10" t="n">
        <x:f>IF(C367="","",ROUND((C367-B367)*24,6))</x:f>
        <x:v>8.04</x:v>
      </x:c>
      <x:c r="N367" s="10" t="n">
        <x:f>IF(D367="","",ROUND((D367-B367)*24,6))</x:f>
        <x:v>74.46</x:v>
      </x:c>
      <x:c r="O367" s="1" t="n">
        <x:f>IF(D367="",1,0)</x:f>
        <x:v>0</x:v>
      </x:c>
      <x:c r="P367" s="1" t="n">
        <x:f>IF(E367="",0,IF(OR(C367&lt;&gt;"",L367&gt;=J367),1,0))</x:f>
        <x:v>1</x:v>
      </x:c>
      <x:c r="Q367" s="1" t="n">
        <x:f>IF(AND(E367&lt;&gt;"",C367&lt;&gt;"",M367&lt;=J367),1,0)</x:f>
        <x:v>1</x:v>
      </x:c>
      <x:c r="R367" s="1" t="n">
        <x:f>P367-Q367</x:f>
        <x:v>0</x:v>
      </x:c>
      <x:c r="S367" s="1" t="n">
        <x:f>IF(E367="",0,IF(OR(D367&lt;&gt;"",L367&gt;=K367),1,0))</x:f>
        <x:v>1</x:v>
      </x:c>
      <x:c r="T367" s="1" t="n">
        <x:f>IF(AND(E367&lt;&gt;"",D367&lt;&gt;"",N367&lt;=K367),1,0)</x:f>
        <x:v>0</x:v>
      </x:c>
      <x:c r="U367" s="1" t="n">
        <x:f>S367-T367</x:f>
        <x:v>1</x:v>
      </x:c>
      <x:c r="V367" s="1" t="n">
        <x:f>IF(I367="",0,1)</x:f>
        <x:v>0</x:v>
      </x:c>
      <x:c r="W367" s="1" t="n">
        <x:f>IF(I367&gt;=4,1,0)</x:f>
        <x:v>0</x:v>
      </x:c>
      <x:c r="X367" s="1" t="n">
        <x:f>1-O367</x:f>
        <x:v>1</x:v>
      </x:c>
      <x:c r="Y367" s="1" t="n">
        <x:f>IF(AND(O367=1,L367&gt;168),1,0)</x:f>
        <x:v>0</x:v>
      </x:c>
    </x:row>
    <x:row r="368">
      <x:c r="A368" s="1" t="str">
        <x:v>T00363</x:v>
      </x:c>
      <x:c r="B368" s="9" t="n">
        <x:v>45712.69652777778</x:v>
      </x:c>
      <x:c r="C368" s="9" t="n">
        <x:v>45712.975277777776</x:v>
      </x:c>
      <x:c r="D368" s="9" t="n">
        <x:v>45716.623611111114</x:v>
      </x:c>
      <x:c r="E368" s="1" t="str">
        <x:v>Normal</x:v>
      </x:c>
      <x:c r="F368" s="1" t="str">
        <x:v>Email</x:v>
      </x:c>
      <x:c r="G368" s="1" t="str">
        <x:v>Refund</x:v>
      </x:c>
      <x:c r="H368" s="1" t="n">
        <x:v>0</x:v>
      </x:c>
      <x:c r="I368" s="1" t="n">
        <x:v>4</x:v>
      </x:c>
      <x:c r="J368" s="1" t="n">
        <x:f>IF(E368="","",VLOOKUP(E368,'Guide'!$A$7:$C$10,2,FALSE))</x:f>
        <x:v>12</x:v>
      </x:c>
      <x:c r="K368" s="1" t="n">
        <x:f>IF(E368="","",VLOOKUP(E368,'Guide'!$A$7:$C$10,3,FALSE))</x:f>
        <x:v>72</x:v>
      </x:c>
      <x:c r="L368" s="10" t="n">
        <x:f>('Guide'!$B$4-B368)*24</x:f>
        <x:v>3031.2833333333256</x:v>
      </x:c>
      <x:c r="M368" s="10" t="n">
        <x:f>IF(C368="","",ROUND((C368-B368)*24,6))</x:f>
        <x:v>6.69</x:v>
      </x:c>
      <x:c r="N368" s="10" t="n">
        <x:f>IF(D368="","",ROUND((D368-B368)*24,6))</x:f>
        <x:v>94.25</x:v>
      </x:c>
      <x:c r="O368" s="1" t="n">
        <x:f>IF(D368="",1,0)</x:f>
        <x:v>0</x:v>
      </x:c>
      <x:c r="P368" s="1" t="n">
        <x:f>IF(E368="",0,IF(OR(C368&lt;&gt;"",L368&gt;=J368),1,0))</x:f>
        <x:v>1</x:v>
      </x:c>
      <x:c r="Q368" s="1" t="n">
        <x:f>IF(AND(E368&lt;&gt;"",C368&lt;&gt;"",M368&lt;=J368),1,0)</x:f>
        <x:v>1</x:v>
      </x:c>
      <x:c r="R368" s="1" t="n">
        <x:f>P368-Q368</x:f>
        <x:v>0</x:v>
      </x:c>
      <x:c r="S368" s="1" t="n">
        <x:f>IF(E368="",0,IF(OR(D368&lt;&gt;"",L368&gt;=K368),1,0))</x:f>
        <x:v>1</x:v>
      </x:c>
      <x:c r="T368" s="1" t="n">
        <x:f>IF(AND(E368&lt;&gt;"",D368&lt;&gt;"",N368&lt;=K368),1,0)</x:f>
        <x:v>0</x:v>
      </x:c>
      <x:c r="U368" s="1" t="n">
        <x:f>S368-T368</x:f>
        <x:v>1</x:v>
      </x:c>
      <x:c r="V368" s="1" t="n">
        <x:f>IF(I368="",0,1)</x:f>
        <x:v>1</x:v>
      </x:c>
      <x:c r="W368" s="1" t="n">
        <x:f>IF(I368&gt;=4,1,0)</x:f>
        <x:v>1</x:v>
      </x:c>
      <x:c r="X368" s="1" t="n">
        <x:f>1-O368</x:f>
        <x:v>1</x:v>
      </x:c>
      <x:c r="Y368" s="1" t="n">
        <x:f>IF(AND(O368=1,L368&gt;168),1,0)</x:f>
        <x:v>0</x:v>
      </x:c>
    </x:row>
    <x:row r="369">
      <x:c r="A369" s="1" t="str">
        <x:v>T00364</x:v>
      </x:c>
      <x:c r="B369" s="9" t="n">
        <x:v>45818.197916666664</x:v>
      </x:c>
      <x:c r="C369" s="9" t="n">
        <x:v>45818.46833333333</x:v>
      </x:c>
      <x:c r="D369" s="9" t="n">
        <x:v>45820.02458333333</x:v>
      </x:c>
      <x:c r="E369" s="1" t="str">
        <x:v>Normal</x:v>
      </x:c>
      <x:c r="F369" s="1" t="str">
        <x:v>Web chat</x:v>
      </x:c>
      <x:c r="G369" s="1" t="str">
        <x:v>Refund</x:v>
      </x:c>
      <x:c r="H369" s="1" t="n">
        <x:v>0</x:v>
      </x:c>
      <x:c r="I369" s="1" t="n">
        <x:v>5</x:v>
      </x:c>
      <x:c r="J369" s="1" t="n">
        <x:f>IF(E369="","",VLOOKUP(E369,'Guide'!$A$7:$C$10,2,FALSE))</x:f>
        <x:v>12</x:v>
      </x:c>
      <x:c r="K369" s="1" t="n">
        <x:f>IF(E369="","",VLOOKUP(E369,'Guide'!$A$7:$C$10,3,FALSE))</x:f>
        <x:v>72</x:v>
      </x:c>
      <x:c r="L369" s="10" t="n">
        <x:f>('Guide'!$B$4-B369)*24</x:f>
        <x:v>499.2500000000582</x:v>
      </x:c>
      <x:c r="M369" s="10" t="n">
        <x:f>IF(C369="","",ROUND((C369-B369)*24,6))</x:f>
        <x:v>6.49</x:v>
      </x:c>
      <x:c r="N369" s="10" t="n">
        <x:f>IF(D369="","",ROUND((D369-B369)*24,6))</x:f>
        <x:v>43.84</x:v>
      </x:c>
      <x:c r="O369" s="1" t="n">
        <x:f>IF(D369="",1,0)</x:f>
        <x:v>0</x:v>
      </x:c>
      <x:c r="P369" s="1" t="n">
        <x:f>IF(E369="",0,IF(OR(C369&lt;&gt;"",L369&gt;=J369),1,0))</x:f>
        <x:v>1</x:v>
      </x:c>
      <x:c r="Q369" s="1" t="n">
        <x:f>IF(AND(E369&lt;&gt;"",C369&lt;&gt;"",M369&lt;=J369),1,0)</x:f>
        <x:v>1</x:v>
      </x:c>
      <x:c r="R369" s="1" t="n">
        <x:f>P369-Q369</x:f>
        <x:v>0</x:v>
      </x:c>
      <x:c r="S369" s="1" t="n">
        <x:f>IF(E369="",0,IF(OR(D369&lt;&gt;"",L369&gt;=K369),1,0))</x:f>
        <x:v>1</x:v>
      </x:c>
      <x:c r="T369" s="1" t="n">
        <x:f>IF(AND(E369&lt;&gt;"",D369&lt;&gt;"",N369&lt;=K369),1,0)</x:f>
        <x:v>1</x:v>
      </x:c>
      <x:c r="U369" s="1" t="n">
        <x:f>S369-T369</x:f>
        <x:v>0</x:v>
      </x:c>
      <x:c r="V369" s="1" t="n">
        <x:f>IF(I369="",0,1)</x:f>
        <x:v>1</x:v>
      </x:c>
      <x:c r="W369" s="1" t="n">
        <x:f>IF(I369&gt;=4,1,0)</x:f>
        <x:v>1</x:v>
      </x:c>
      <x:c r="X369" s="1" t="n">
        <x:f>1-O369</x:f>
        <x:v>1</x:v>
      </x:c>
      <x:c r="Y369" s="1" t="n">
        <x:f>IF(AND(O369=1,L369&gt;168),1,0)</x:f>
        <x:v>0</x:v>
      </x:c>
    </x:row>
    <x:row r="370">
      <x:c r="A370" s="1" t="str">
        <x:v>T00365</x:v>
      </x:c>
      <x:c r="B370" s="9" t="n">
        <x:v>45808.03611111111</x:v>
      </x:c>
      <x:c r="C370" s="9" t="n">
        <x:v>45808.20402777778</x:v>
      </x:c>
      <x:c r="D370" s="9" t="n">
        <x:v>45813.03111111111</x:v>
      </x:c>
      <x:c r="E370" s="1" t="str">
        <x:v>Normal</x:v>
      </x:c>
      <x:c r="F370" s="1" t="str">
        <x:v>Email</x:v>
      </x:c>
      <x:c r="G370" s="1" t="str">
        <x:v>Refund</x:v>
      </x:c>
      <x:c r="H370" s="1" t="n">
        <x:v>0</x:v>
      </x:c>
      <x:c r="I370" s="1"/>
      <x:c r="J370" s="1" t="n">
        <x:f>IF(E370="","",VLOOKUP(E370,'Guide'!$A$7:$C$10,2,FALSE))</x:f>
        <x:v>12</x:v>
      </x:c>
      <x:c r="K370" s="1" t="n">
        <x:f>IF(E370="","",VLOOKUP(E370,'Guide'!$A$7:$C$10,3,FALSE))</x:f>
        <x:v>72</x:v>
      </x:c>
      <x:c r="L370" s="10" t="n">
        <x:f>('Guide'!$B$4-B370)*24</x:f>
        <x:v>743.1333333333023</x:v>
      </x:c>
      <x:c r="M370" s="10" t="n">
        <x:f>IF(C370="","",ROUND((C370-B370)*24,6))</x:f>
        <x:v>4.03</x:v>
      </x:c>
      <x:c r="N370" s="10" t="n">
        <x:f>IF(D370="","",ROUND((D370-B370)*24,6))</x:f>
        <x:v>119.88</x:v>
      </x:c>
      <x:c r="O370" s="1" t="n">
        <x:f>IF(D370="",1,0)</x:f>
        <x:v>0</x:v>
      </x:c>
      <x:c r="P370" s="1" t="n">
        <x:f>IF(E370="",0,IF(OR(C370&lt;&gt;"",L370&gt;=J370),1,0))</x:f>
        <x:v>1</x:v>
      </x:c>
      <x:c r="Q370" s="1" t="n">
        <x:f>IF(AND(E370&lt;&gt;"",C370&lt;&gt;"",M370&lt;=J370),1,0)</x:f>
        <x:v>1</x:v>
      </x:c>
      <x:c r="R370" s="1" t="n">
        <x:f>P370-Q370</x:f>
        <x:v>0</x:v>
      </x:c>
      <x:c r="S370" s="1" t="n">
        <x:f>IF(E370="",0,IF(OR(D370&lt;&gt;"",L370&gt;=K370),1,0))</x:f>
        <x:v>1</x:v>
      </x:c>
      <x:c r="T370" s="1" t="n">
        <x:f>IF(AND(E370&lt;&gt;"",D370&lt;&gt;"",N370&lt;=K370),1,0)</x:f>
        <x:v>0</x:v>
      </x:c>
      <x:c r="U370" s="1" t="n">
        <x:f>S370-T370</x:f>
        <x:v>1</x:v>
      </x:c>
      <x:c r="V370" s="1" t="n">
        <x:f>IF(I370="",0,1)</x:f>
        <x:v>0</x:v>
      </x:c>
      <x:c r="W370" s="1" t="n">
        <x:f>IF(I370&gt;=4,1,0)</x:f>
        <x:v>0</x:v>
      </x:c>
      <x:c r="X370" s="1" t="n">
        <x:f>1-O370</x:f>
        <x:v>1</x:v>
      </x:c>
      <x:c r="Y370" s="1" t="n">
        <x:f>IF(AND(O370=1,L370&gt;168),1,0)</x:f>
        <x:v>0</x:v>
      </x:c>
    </x:row>
    <x:row r="371">
      <x:c r="A371" s="1" t="str">
        <x:v>T00366</x:v>
      </x:c>
      <x:c r="B371" s="9" t="n">
        <x:v>45721.85</x:v>
      </x:c>
      <x:c r="C371" s="9" t="n">
        <x:v>45722.02375</x:v>
      </x:c>
      <x:c r="D371" s="9" t="n">
        <x:v>45722.35208333333</x:v>
      </x:c>
      <x:c r="E371" s="1" t="str">
        <x:v>High</x:v>
      </x:c>
      <x:c r="F371" s="1" t="str">
        <x:v>Email</x:v>
      </x:c>
      <x:c r="G371" s="1" t="str">
        <x:v>Refund</x:v>
      </x:c>
      <x:c r="H371" s="1" t="n">
        <x:v>0</x:v>
      </x:c>
      <x:c r="I371" s="1"/>
      <x:c r="J371" s="1" t="n">
        <x:f>IF(E371="","",VLOOKUP(E371,'Guide'!$A$7:$C$10,2,FALSE))</x:f>
        <x:v>4</x:v>
      </x:c>
      <x:c r="K371" s="1" t="n">
        <x:f>IF(E371="","",VLOOKUP(E371,'Guide'!$A$7:$C$10,3,FALSE))</x:f>
        <x:v>24</x:v>
      </x:c>
      <x:c r="L371" s="10" t="n">
        <x:f>('Guide'!$B$4-B371)*24</x:f>
        <x:v>2811.600000000035</x:v>
      </x:c>
      <x:c r="M371" s="10" t="n">
        <x:f>IF(C371="","",ROUND((C371-B371)*24,6))</x:f>
        <x:v>4.17</x:v>
      </x:c>
      <x:c r="N371" s="10" t="n">
        <x:f>IF(D371="","",ROUND((D371-B371)*24,6))</x:f>
        <x:v>12.05</x:v>
      </x:c>
      <x:c r="O371" s="1" t="n">
        <x:f>IF(D371="",1,0)</x:f>
        <x:v>0</x:v>
      </x:c>
      <x:c r="P371" s="1" t="n">
        <x:f>IF(E371="",0,IF(OR(C371&lt;&gt;"",L371&gt;=J371),1,0))</x:f>
        <x:v>1</x:v>
      </x:c>
      <x:c r="Q371" s="1" t="n">
        <x:f>IF(AND(E371&lt;&gt;"",C371&lt;&gt;"",M371&lt;=J371),1,0)</x:f>
        <x:v>0</x:v>
      </x:c>
      <x:c r="R371" s="1" t="n">
        <x:f>P371-Q371</x:f>
        <x:v>1</x:v>
      </x:c>
      <x:c r="S371" s="1" t="n">
        <x:f>IF(E371="",0,IF(OR(D371&lt;&gt;"",L371&gt;=K371),1,0))</x:f>
        <x:v>1</x:v>
      </x:c>
      <x:c r="T371" s="1" t="n">
        <x:f>IF(AND(E371&lt;&gt;"",D371&lt;&gt;"",N371&lt;=K371),1,0)</x:f>
        <x:v>1</x:v>
      </x:c>
      <x:c r="U371" s="1" t="n">
        <x:f>S371-T371</x:f>
        <x:v>0</x:v>
      </x:c>
      <x:c r="V371" s="1" t="n">
        <x:f>IF(I371="",0,1)</x:f>
        <x:v>0</x:v>
      </x:c>
      <x:c r="W371" s="1" t="n">
        <x:f>IF(I371&gt;=4,1,0)</x:f>
        <x:v>0</x:v>
      </x:c>
      <x:c r="X371" s="1" t="n">
        <x:f>1-O371</x:f>
        <x:v>1</x:v>
      </x:c>
      <x:c r="Y371" s="1" t="n">
        <x:f>IF(AND(O371=1,L371&gt;168),1,0)</x:f>
        <x:v>0</x:v>
      </x:c>
    </x:row>
    <x:row r="372">
      <x:c r="A372" s="1" t="str">
        <x:v>T00367</x:v>
      </x:c>
      <x:c r="B372" s="9" t="n">
        <x:v>45771.74652777778</x:v>
      </x:c>
      <x:c r="C372" s="9" t="n">
        <x:v>45772.03527777778</x:v>
      </x:c>
      <x:c r="D372" s="9" t="n">
        <x:v>45772.93861111111</x:v>
      </x:c>
      <x:c r="E372" s="1" t="str">
        <x:v>Normal</x:v>
      </x:c>
      <x:c r="F372" s="1" t="str">
        <x:v>WhatsApp</x:v>
      </x:c>
      <x:c r="G372" s="1" t="str">
        <x:v>Refund</x:v>
      </x:c>
      <x:c r="H372" s="1" t="n">
        <x:v>0</x:v>
      </x:c>
      <x:c r="I372" s="1"/>
      <x:c r="J372" s="1" t="n">
        <x:f>IF(E372="","",VLOOKUP(E372,'Guide'!$A$7:$C$10,2,FALSE))</x:f>
        <x:v>12</x:v>
      </x:c>
      <x:c r="K372" s="1" t="n">
        <x:f>IF(E372="","",VLOOKUP(E372,'Guide'!$A$7:$C$10,3,FALSE))</x:f>
        <x:v>72</x:v>
      </x:c>
      <x:c r="L372" s="10" t="n">
        <x:f>('Guide'!$B$4-B372)*24</x:f>
        <x:v>1614.0833333332557</x:v>
      </x:c>
      <x:c r="M372" s="10" t="n">
        <x:f>IF(C372="","",ROUND((C372-B372)*24,6))</x:f>
        <x:v>6.93</x:v>
      </x:c>
      <x:c r="N372" s="10" t="n">
        <x:f>IF(D372="","",ROUND((D372-B372)*24,6))</x:f>
        <x:v>28.61</x:v>
      </x:c>
      <x:c r="O372" s="1" t="n">
        <x:f>IF(D372="",1,0)</x:f>
        <x:v>0</x:v>
      </x:c>
      <x:c r="P372" s="1" t="n">
        <x:f>IF(E372="",0,IF(OR(C372&lt;&gt;"",L372&gt;=J372),1,0))</x:f>
        <x:v>1</x:v>
      </x:c>
      <x:c r="Q372" s="1" t="n">
        <x:f>IF(AND(E372&lt;&gt;"",C372&lt;&gt;"",M372&lt;=J372),1,0)</x:f>
        <x:v>1</x:v>
      </x:c>
      <x:c r="R372" s="1" t="n">
        <x:f>P372-Q372</x:f>
        <x:v>0</x:v>
      </x:c>
      <x:c r="S372" s="1" t="n">
        <x:f>IF(E372="",0,IF(OR(D372&lt;&gt;"",L372&gt;=K372),1,0))</x:f>
        <x:v>1</x:v>
      </x:c>
      <x:c r="T372" s="1" t="n">
        <x:f>IF(AND(E372&lt;&gt;"",D372&lt;&gt;"",N372&lt;=K372),1,0)</x:f>
        <x:v>1</x:v>
      </x:c>
      <x:c r="U372" s="1" t="n">
        <x:f>S372-T372</x:f>
        <x:v>0</x:v>
      </x:c>
      <x:c r="V372" s="1" t="n">
        <x:f>IF(I372="",0,1)</x:f>
        <x:v>0</x:v>
      </x:c>
      <x:c r="W372" s="1" t="n">
        <x:f>IF(I372&gt;=4,1,0)</x:f>
        <x:v>0</x:v>
      </x:c>
      <x:c r="X372" s="1" t="n">
        <x:f>1-O372</x:f>
        <x:v>1</x:v>
      </x:c>
      <x:c r="Y372" s="1" t="n">
        <x:f>IF(AND(O372=1,L372&gt;168),1,0)</x:f>
        <x:v>0</x:v>
      </x:c>
    </x:row>
    <x:row r="373">
      <x:c r="A373" s="1" t="str">
        <x:v>T00368</x:v>
      </x:c>
      <x:c r="B373" s="9" t="n">
        <x:v>45675.3125</x:v>
      </x:c>
      <x:c r="C373" s="9" t="n">
        <x:v>45677.26541666667</x:v>
      </x:c>
      <x:c r="D373" s="9" t="n">
        <x:v>45678.37125</x:v>
      </x:c>
      <x:c r="E373" s="1" t="str">
        <x:v>Low</x:v>
      </x:c>
      <x:c r="F373" s="1" t="str">
        <x:v>Email</x:v>
      </x:c>
      <x:c r="G373" s="1" t="str">
        <x:v>Delivery</x:v>
      </x:c>
      <x:c r="H373" s="1" t="n">
        <x:v>0</x:v>
      </x:c>
      <x:c r="I373" s="1"/>
      <x:c r="J373" s="1" t="n">
        <x:f>IF(E373="","",VLOOKUP(E373,'Guide'!$A$7:$C$10,2,FALSE))</x:f>
        <x:v>24</x:v>
      </x:c>
      <x:c r="K373" s="1" t="n">
        <x:f>IF(E373="","",VLOOKUP(E373,'Guide'!$A$7:$C$10,3,FALSE))</x:f>
        <x:v>120</x:v>
      </x:c>
      <x:c r="L373" s="10" t="n">
        <x:f>('Guide'!$B$4-B373)*24</x:f>
        <x:v>3928.5</x:v>
      </x:c>
      <x:c r="M373" s="10" t="n">
        <x:f>IF(C373="","",ROUND((C373-B373)*24,6))</x:f>
        <x:v>46.87</x:v>
      </x:c>
      <x:c r="N373" s="10" t="n">
        <x:f>IF(D373="","",ROUND((D373-B373)*24,6))</x:f>
        <x:v>73.41</x:v>
      </x:c>
      <x:c r="O373" s="1" t="n">
        <x:f>IF(D373="",1,0)</x:f>
        <x:v>0</x:v>
      </x:c>
      <x:c r="P373" s="1" t="n">
        <x:f>IF(E373="",0,IF(OR(C373&lt;&gt;"",L373&gt;=J373),1,0))</x:f>
        <x:v>1</x:v>
      </x:c>
      <x:c r="Q373" s="1" t="n">
        <x:f>IF(AND(E373&lt;&gt;"",C373&lt;&gt;"",M373&lt;=J373),1,0)</x:f>
        <x:v>0</x:v>
      </x:c>
      <x:c r="R373" s="1" t="n">
        <x:f>P373-Q373</x:f>
        <x:v>1</x:v>
      </x:c>
      <x:c r="S373" s="1" t="n">
        <x:f>IF(E373="",0,IF(OR(D373&lt;&gt;"",L373&gt;=K373),1,0))</x:f>
        <x:v>1</x:v>
      </x:c>
      <x:c r="T373" s="1" t="n">
        <x:f>IF(AND(E373&lt;&gt;"",D373&lt;&gt;"",N373&lt;=K373),1,0)</x:f>
        <x:v>1</x:v>
      </x:c>
      <x:c r="U373" s="1" t="n">
        <x:f>S373-T373</x:f>
        <x:v>0</x:v>
      </x:c>
      <x:c r="V373" s="1" t="n">
        <x:f>IF(I373="",0,1)</x:f>
        <x:v>0</x:v>
      </x:c>
      <x:c r="W373" s="1" t="n">
        <x:f>IF(I373&gt;=4,1,0)</x:f>
        <x:v>0</x:v>
      </x:c>
      <x:c r="X373" s="1" t="n">
        <x:f>1-O373</x:f>
        <x:v>1</x:v>
      </x:c>
      <x:c r="Y373" s="1" t="n">
        <x:f>IF(AND(O373=1,L373&gt;168),1,0)</x:f>
        <x:v>0</x:v>
      </x:c>
    </x:row>
    <x:row r="374">
      <x:c r="A374" s="1" t="str">
        <x:v>T00369</x:v>
      </x:c>
      <x:c r="B374" s="9" t="n">
        <x:v>45781.93125</x:v>
      </x:c>
      <x:c r="C374" s="9" t="n">
        <x:v>45781.940416666665</x:v>
      </x:c>
      <x:c r="D374" s="9" t="n">
        <x:v>45782.06625</x:v>
      </x:c>
      <x:c r="E374" s="1" t="str">
        <x:v>Urgent</x:v>
      </x:c>
      <x:c r="F374" s="1" t="str">
        <x:v>Web chat</x:v>
      </x:c>
      <x:c r="G374" s="1" t="str">
        <x:v>Account access</x:v>
      </x:c>
      <x:c r="H374" s="1" t="n">
        <x:v>0</x:v>
      </x:c>
      <x:c r="I374" s="1" t="n">
        <x:v>4</x:v>
      </x:c>
      <x:c r="J374" s="1" t="n">
        <x:f>IF(E374="","",VLOOKUP(E374,'Guide'!$A$7:$C$10,2,FALSE))</x:f>
        <x:v>1</x:v>
      </x:c>
      <x:c r="K374" s="1" t="n">
        <x:f>IF(E374="","",VLOOKUP(E374,'Guide'!$A$7:$C$10,3,FALSE))</x:f>
        <x:v>8</x:v>
      </x:c>
      <x:c r="L374" s="10" t="n">
        <x:f>('Guide'!$B$4-B374)*24</x:f>
        <x:v>1369.649999999965</x:v>
      </x:c>
      <x:c r="M374" s="10" t="n">
        <x:f>IF(C374="","",ROUND((C374-B374)*24,6))</x:f>
        <x:v>0.22</x:v>
      </x:c>
      <x:c r="N374" s="10" t="n">
        <x:f>IF(D374="","",ROUND((D374-B374)*24,6))</x:f>
        <x:v>3.24</x:v>
      </x:c>
      <x:c r="O374" s="1" t="n">
        <x:f>IF(D374="",1,0)</x:f>
        <x:v>0</x:v>
      </x:c>
      <x:c r="P374" s="1" t="n">
        <x:f>IF(E374="",0,IF(OR(C374&lt;&gt;"",L374&gt;=J374),1,0))</x:f>
        <x:v>1</x:v>
      </x:c>
      <x:c r="Q374" s="1" t="n">
        <x:f>IF(AND(E374&lt;&gt;"",C374&lt;&gt;"",M374&lt;=J374),1,0)</x:f>
        <x:v>1</x:v>
      </x:c>
      <x:c r="R374" s="1" t="n">
        <x:f>P374-Q374</x:f>
        <x:v>0</x:v>
      </x:c>
      <x:c r="S374" s="1" t="n">
        <x:f>IF(E374="",0,IF(OR(D374&lt;&gt;"",L374&gt;=K374),1,0))</x:f>
        <x:v>1</x:v>
      </x:c>
      <x:c r="T374" s="1" t="n">
        <x:f>IF(AND(E374&lt;&gt;"",D374&lt;&gt;"",N374&lt;=K374),1,0)</x:f>
        <x:v>1</x:v>
      </x:c>
      <x:c r="U374" s="1" t="n">
        <x:f>S374-T374</x:f>
        <x:v>0</x:v>
      </x:c>
      <x:c r="V374" s="1" t="n">
        <x:f>IF(I374="",0,1)</x:f>
        <x:v>1</x:v>
      </x:c>
      <x:c r="W374" s="1" t="n">
        <x:f>IF(I374&gt;=4,1,0)</x:f>
        <x:v>1</x:v>
      </x:c>
      <x:c r="X374" s="1" t="n">
        <x:f>1-O374</x:f>
        <x:v>1</x:v>
      </x:c>
      <x:c r="Y374" s="1" t="n">
        <x:f>IF(AND(O374=1,L374&gt;168),1,0)</x:f>
        <x:v>0</x:v>
      </x:c>
    </x:row>
    <x:row r="375">
      <x:c r="A375" s="1" t="str">
        <x:v>T00370</x:v>
      </x:c>
      <x:c r="B375" s="9" t="n">
        <x:v>45823.14444444444</x:v>
      </x:c>
      <x:c r="C375" s="9" t="n">
        <x:v>45823.669444444444</x:v>
      </x:c>
      <x:c r="D375" s="9" t="n">
        <x:v>45823.67361111111</x:v>
      </x:c>
      <x:c r="E375" s="1" t="str">
        <x:v>Normal</x:v>
      </x:c>
      <x:c r="F375" s="1" t="str">
        <x:v>WhatsApp</x:v>
      </x:c>
      <x:c r="G375" s="1" t="str">
        <x:v>Billing</x:v>
      </x:c>
      <x:c r="H375" s="1" t="n">
        <x:v>0</x:v>
      </x:c>
      <x:c r="I375" s="1" t="n">
        <x:v>5</x:v>
      </x:c>
      <x:c r="J375" s="1" t="n">
        <x:f>IF(E375="","",VLOOKUP(E375,'Guide'!$A$7:$C$10,2,FALSE))</x:f>
        <x:v>12</x:v>
      </x:c>
      <x:c r="K375" s="1" t="n">
        <x:f>IF(E375="","",VLOOKUP(E375,'Guide'!$A$7:$C$10,3,FALSE))</x:f>
        <x:v>72</x:v>
      </x:c>
      <x:c r="L375" s="10" t="n">
        <x:f>('Guide'!$B$4-B375)*24</x:f>
        <x:v>380.5333333333838</x:v>
      </x:c>
      <x:c r="M375" s="10" t="n">
        <x:f>IF(C375="","",ROUND((C375-B375)*24,6))</x:f>
        <x:v>12.6</x:v>
      </x:c>
      <x:c r="N375" s="10" t="n">
        <x:f>IF(D375="","",ROUND((D375-B375)*24,6))</x:f>
        <x:v>12.7</x:v>
      </x:c>
      <x:c r="O375" s="1" t="n">
        <x:f>IF(D375="",1,0)</x:f>
        <x:v>0</x:v>
      </x:c>
      <x:c r="P375" s="1" t="n">
        <x:f>IF(E375="",0,IF(OR(C375&lt;&gt;"",L375&gt;=J375),1,0))</x:f>
        <x:v>1</x:v>
      </x:c>
      <x:c r="Q375" s="1" t="n">
        <x:f>IF(AND(E375&lt;&gt;"",C375&lt;&gt;"",M375&lt;=J375),1,0)</x:f>
        <x:v>0</x:v>
      </x:c>
      <x:c r="R375" s="1" t="n">
        <x:f>P375-Q375</x:f>
        <x:v>1</x:v>
      </x:c>
      <x:c r="S375" s="1" t="n">
        <x:f>IF(E375="",0,IF(OR(D375&lt;&gt;"",L375&gt;=K375),1,0))</x:f>
        <x:v>1</x:v>
      </x:c>
      <x:c r="T375" s="1" t="n">
        <x:f>IF(AND(E375&lt;&gt;"",D375&lt;&gt;"",N375&lt;=K375),1,0)</x:f>
        <x:v>1</x:v>
      </x:c>
      <x:c r="U375" s="1" t="n">
        <x:f>S375-T375</x:f>
        <x:v>0</x:v>
      </x:c>
      <x:c r="V375" s="1" t="n">
        <x:f>IF(I375="",0,1)</x:f>
        <x:v>1</x:v>
      </x:c>
      <x:c r="W375" s="1" t="n">
        <x:f>IF(I375&gt;=4,1,0)</x:f>
        <x:v>1</x:v>
      </x:c>
      <x:c r="X375" s="1" t="n">
        <x:f>1-O375</x:f>
        <x:v>1</x:v>
      </x:c>
      <x:c r="Y375" s="1" t="n">
        <x:f>IF(AND(O375=1,L375&gt;168),1,0)</x:f>
        <x:v>0</x:v>
      </x:c>
    </x:row>
    <x:row r="376">
      <x:c r="A376" s="1" t="str">
        <x:v>T00371</x:v>
      </x:c>
      <x:c r="B376" s="9" t="n">
        <x:v>45740.30972222222</x:v>
      </x:c>
      <x:c r="C376" s="9" t="n">
        <x:v>45741.74847222222</x:v>
      </x:c>
      <x:c r="D376" s="9" t="n">
        <x:v>45742.98222222222</x:v>
      </x:c>
      <x:c r="E376" s="1" t="str">
        <x:v>Low</x:v>
      </x:c>
      <x:c r="F376" s="1" t="str">
        <x:v>WhatsApp</x:v>
      </x:c>
      <x:c r="G376" s="1" t="str">
        <x:v>Billing</x:v>
      </x:c>
      <x:c r="H376" s="1" t="n">
        <x:v>0</x:v>
      </x:c>
      <x:c r="I376" s="1" t="n">
        <x:v>4</x:v>
      </x:c>
      <x:c r="J376" s="1" t="n">
        <x:f>IF(E376="","",VLOOKUP(E376,'Guide'!$A$7:$C$10,2,FALSE))</x:f>
        <x:v>24</x:v>
      </x:c>
      <x:c r="K376" s="1" t="n">
        <x:f>IF(E376="","",VLOOKUP(E376,'Guide'!$A$7:$C$10,3,FALSE))</x:f>
        <x:v>120</x:v>
      </x:c>
      <x:c r="L376" s="10" t="n">
        <x:f>('Guide'!$B$4-B376)*24</x:f>
        <x:v>2368.5666666667094</x:v>
      </x:c>
      <x:c r="M376" s="10" t="n">
        <x:f>IF(C376="","",ROUND((C376-B376)*24,6))</x:f>
        <x:v>34.53</x:v>
      </x:c>
      <x:c r="N376" s="10" t="n">
        <x:f>IF(D376="","",ROUND((D376-B376)*24,6))</x:f>
        <x:v>64.14</x:v>
      </x:c>
      <x:c r="O376" s="1" t="n">
        <x:f>IF(D376="",1,0)</x:f>
        <x:v>0</x:v>
      </x:c>
      <x:c r="P376" s="1" t="n">
        <x:f>IF(E376="",0,IF(OR(C376&lt;&gt;"",L376&gt;=J376),1,0))</x:f>
        <x:v>1</x:v>
      </x:c>
      <x:c r="Q376" s="1" t="n">
        <x:f>IF(AND(E376&lt;&gt;"",C376&lt;&gt;"",M376&lt;=J376),1,0)</x:f>
        <x:v>0</x:v>
      </x:c>
      <x:c r="R376" s="1" t="n">
        <x:f>P376-Q376</x:f>
        <x:v>1</x:v>
      </x:c>
      <x:c r="S376" s="1" t="n">
        <x:f>IF(E376="",0,IF(OR(D376&lt;&gt;"",L376&gt;=K376),1,0))</x:f>
        <x:v>1</x:v>
      </x:c>
      <x:c r="T376" s="1" t="n">
        <x:f>IF(AND(E376&lt;&gt;"",D376&lt;&gt;"",N376&lt;=K376),1,0)</x:f>
        <x:v>1</x:v>
      </x:c>
      <x:c r="U376" s="1" t="n">
        <x:f>S376-T376</x:f>
        <x:v>0</x:v>
      </x:c>
      <x:c r="V376" s="1" t="n">
        <x:f>IF(I376="",0,1)</x:f>
        <x:v>1</x:v>
      </x:c>
      <x:c r="W376" s="1" t="n">
        <x:f>IF(I376&gt;=4,1,0)</x:f>
        <x:v>1</x:v>
      </x:c>
      <x:c r="X376" s="1" t="n">
        <x:f>1-O376</x:f>
        <x:v>1</x:v>
      </x:c>
      <x:c r="Y376" s="1" t="n">
        <x:f>IF(AND(O376=1,L376&gt;168),1,0)</x:f>
        <x:v>0</x:v>
      </x:c>
    </x:row>
    <x:row r="377">
      <x:c r="A377" s="1" t="str">
        <x:v>T00372</x:v>
      </x:c>
      <x:c r="B377" s="9" t="n">
        <x:v>45729.56736111111</x:v>
      </x:c>
      <x:c r="C377" s="9" t="n">
        <x:v>45729.58819444444</x:v>
      </x:c>
      <x:c r="D377" s="9" t="n">
        <x:v>45729.83069444444</x:v>
      </x:c>
      <x:c r="E377" s="1" t="str">
        <x:v>Urgent</x:v>
      </x:c>
      <x:c r="F377" s="1" t="str">
        <x:v>Email</x:v>
      </x:c>
      <x:c r="G377" s="1" t="str">
        <x:v>Refund</x:v>
      </x:c>
      <x:c r="H377" s="1" t="n">
        <x:v>0</x:v>
      </x:c>
      <x:c r="I377" s="1"/>
      <x:c r="J377" s="1" t="n">
        <x:f>IF(E377="","",VLOOKUP(E377,'Guide'!$A$7:$C$10,2,FALSE))</x:f>
        <x:v>1</x:v>
      </x:c>
      <x:c r="K377" s="1" t="n">
        <x:f>IF(E377="","",VLOOKUP(E377,'Guide'!$A$7:$C$10,3,FALSE))</x:f>
        <x:v>8</x:v>
      </x:c>
      <x:c r="L377" s="10" t="n">
        <x:f>('Guide'!$B$4-B377)*24</x:f>
        <x:v>2626.3833333333023</x:v>
      </x:c>
      <x:c r="M377" s="10" t="n">
        <x:f>IF(C377="","",ROUND((C377-B377)*24,6))</x:f>
        <x:v>0.5</x:v>
      </x:c>
      <x:c r="N377" s="10" t="n">
        <x:f>IF(D377="","",ROUND((D377-B377)*24,6))</x:f>
        <x:v>6.32</x:v>
      </x:c>
      <x:c r="O377" s="1" t="n">
        <x:f>IF(D377="",1,0)</x:f>
        <x:v>0</x:v>
      </x:c>
      <x:c r="P377" s="1" t="n">
        <x:f>IF(E377="",0,IF(OR(C377&lt;&gt;"",L377&gt;=J377),1,0))</x:f>
        <x:v>1</x:v>
      </x:c>
      <x:c r="Q377" s="1" t="n">
        <x:f>IF(AND(E377&lt;&gt;"",C377&lt;&gt;"",M377&lt;=J377),1,0)</x:f>
        <x:v>1</x:v>
      </x:c>
      <x:c r="R377" s="1" t="n">
        <x:f>P377-Q377</x:f>
        <x:v>0</x:v>
      </x:c>
      <x:c r="S377" s="1" t="n">
        <x:f>IF(E377="",0,IF(OR(D377&lt;&gt;"",L377&gt;=K377),1,0))</x:f>
        <x:v>1</x:v>
      </x:c>
      <x:c r="T377" s="1" t="n">
        <x:f>IF(AND(E377&lt;&gt;"",D377&lt;&gt;"",N377&lt;=K377),1,0)</x:f>
        <x:v>1</x:v>
      </x:c>
      <x:c r="U377" s="1" t="n">
        <x:f>S377-T377</x:f>
        <x:v>0</x:v>
      </x:c>
      <x:c r="V377" s="1" t="n">
        <x:f>IF(I377="",0,1)</x:f>
        <x:v>0</x:v>
      </x:c>
      <x:c r="W377" s="1" t="n">
        <x:f>IF(I377&gt;=4,1,0)</x:f>
        <x:v>0</x:v>
      </x:c>
      <x:c r="X377" s="1" t="n">
        <x:f>1-O377</x:f>
        <x:v>1</x:v>
      </x:c>
      <x:c r="Y377" s="1" t="n">
        <x:f>IF(AND(O377=1,L377&gt;168),1,0)</x:f>
        <x:v>0</x:v>
      </x:c>
    </x:row>
    <x:row r="378">
      <x:c r="A378" s="1" t="str">
        <x:v>T00373</x:v>
      </x:c>
      <x:c r="B378" s="9" t="n">
        <x:v>45826.225694444445</x:v>
      </x:c>
      <x:c r="C378" s="9" t="n">
        <x:v>45826.23736111111</x:v>
      </x:c>
      <x:c r="D378" s="9" t="n">
        <x:v>45826.607777777775</x:v>
      </x:c>
      <x:c r="E378" s="1" t="str">
        <x:v>Urgent</x:v>
      </x:c>
      <x:c r="F378" s="1" t="str">
        <x:v>Web chat</x:v>
      </x:c>
      <x:c r="G378" s="1" t="str">
        <x:v>Account access</x:v>
      </x:c>
      <x:c r="H378" s="1" t="n">
        <x:v>0</x:v>
      </x:c>
      <x:c r="I378" s="1" t="n">
        <x:v>3</x:v>
      </x:c>
      <x:c r="J378" s="1" t="n">
        <x:f>IF(E378="","",VLOOKUP(E378,'Guide'!$A$7:$C$10,2,FALSE))</x:f>
        <x:v>1</x:v>
      </x:c>
      <x:c r="K378" s="1" t="n">
        <x:f>IF(E378="","",VLOOKUP(E378,'Guide'!$A$7:$C$10,3,FALSE))</x:f>
        <x:v>8</x:v>
      </x:c>
      <x:c r="L378" s="10" t="n">
        <x:f>('Guide'!$B$4-B378)*24</x:f>
        <x:v>306.58333333331393</x:v>
      </x:c>
      <x:c r="M378" s="10" t="n">
        <x:f>IF(C378="","",ROUND((C378-B378)*24,6))</x:f>
        <x:v>0.28</x:v>
      </x:c>
      <x:c r="N378" s="10" t="n">
        <x:f>IF(D378="","",ROUND((D378-B378)*24,6))</x:f>
        <x:v>9.17</x:v>
      </x:c>
      <x:c r="O378" s="1" t="n">
        <x:f>IF(D378="",1,0)</x:f>
        <x:v>0</x:v>
      </x:c>
      <x:c r="P378" s="1" t="n">
        <x:f>IF(E378="",0,IF(OR(C378&lt;&gt;"",L378&gt;=J378),1,0))</x:f>
        <x:v>1</x:v>
      </x:c>
      <x:c r="Q378" s="1" t="n">
        <x:f>IF(AND(E378&lt;&gt;"",C378&lt;&gt;"",M378&lt;=J378),1,0)</x:f>
        <x:v>1</x:v>
      </x:c>
      <x:c r="R378" s="1" t="n">
        <x:f>P378-Q378</x:f>
        <x:v>0</x:v>
      </x:c>
      <x:c r="S378" s="1" t="n">
        <x:f>IF(E378="",0,IF(OR(D378&lt;&gt;"",L378&gt;=K378),1,0))</x:f>
        <x:v>1</x:v>
      </x:c>
      <x:c r="T378" s="1" t="n">
        <x:f>IF(AND(E378&lt;&gt;"",D378&lt;&gt;"",N378&lt;=K378),1,0)</x:f>
        <x:v>0</x:v>
      </x:c>
      <x:c r="U378" s="1" t="n">
        <x:f>S378-T378</x:f>
        <x:v>1</x:v>
      </x:c>
      <x:c r="V378" s="1" t="n">
        <x:f>IF(I378="",0,1)</x:f>
        <x:v>1</x:v>
      </x:c>
      <x:c r="W378" s="1" t="n">
        <x:f>IF(I378&gt;=4,1,0)</x:f>
        <x:v>0</x:v>
      </x:c>
      <x:c r="X378" s="1" t="n">
        <x:f>1-O378</x:f>
        <x:v>1</x:v>
      </x:c>
      <x:c r="Y378" s="1" t="n">
        <x:f>IF(AND(O378=1,L378&gt;168),1,0)</x:f>
        <x:v>0</x:v>
      </x:c>
    </x:row>
    <x:row r="379">
      <x:c r="A379" s="1" t="str">
        <x:v>T00374</x:v>
      </x:c>
      <x:c r="B379" s="9" t="n">
        <x:v>45764.79236111111</x:v>
      </x:c>
      <x:c r="C379" s="9" t="n">
        <x:v>45765.02694444444</x:v>
      </x:c>
      <x:c r="D379" s="9"/>
      <x:c r="E379" s="1" t="str">
        <x:v>Normal</x:v>
      </x:c>
      <x:c r="F379" s="1" t="str">
        <x:v>Web chat</x:v>
      </x:c>
      <x:c r="G379" s="1" t="str">
        <x:v>Refund</x:v>
      </x:c>
      <x:c r="H379" s="1" t="n">
        <x:v>0</x:v>
      </x:c>
      <x:c r="I379" s="1"/>
      <x:c r="J379" s="1" t="n">
        <x:f>IF(E379="","",VLOOKUP(E379,'Guide'!$A$7:$C$10,2,FALSE))</x:f>
        <x:v>12</x:v>
      </x:c>
      <x:c r="K379" s="1" t="n">
        <x:f>IF(E379="","",VLOOKUP(E379,'Guide'!$A$7:$C$10,3,FALSE))</x:f>
        <x:v>72</x:v>
      </x:c>
      <x:c r="L379" s="10" t="n">
        <x:f>('Guide'!$B$4-B379)*24</x:f>
        <x:v>1780.9833333333372</x:v>
      </x:c>
      <x:c r="M379" s="10" t="n">
        <x:f>IF(C379="","",ROUND((C379-B379)*24,6))</x:f>
        <x:v>5.63</x:v>
      </x:c>
      <x:c r="N379" s="10" t="str">
        <x:f>IF(D379="","",ROUND((D379-B379)*24,6))</x:f>
      </x:c>
      <x:c r="O379" s="1" t="n">
        <x:f>IF(D379="",1,0)</x:f>
        <x:v>1</x:v>
      </x:c>
      <x:c r="P379" s="1" t="n">
        <x:f>IF(E379="",0,IF(OR(C379&lt;&gt;"",L379&gt;=J379),1,0))</x:f>
        <x:v>1</x:v>
      </x:c>
      <x:c r="Q379" s="1" t="n">
        <x:f>IF(AND(E379&lt;&gt;"",C379&lt;&gt;"",M379&lt;=J379),1,0)</x:f>
        <x:v>1</x:v>
      </x:c>
      <x:c r="R379" s="1" t="n">
        <x:f>P379-Q379</x:f>
        <x:v>0</x:v>
      </x:c>
      <x:c r="S379" s="1" t="n">
        <x:f>IF(E379="",0,IF(OR(D379&lt;&gt;"",L379&gt;=K379),1,0))</x:f>
        <x:v>1</x:v>
      </x:c>
      <x:c r="T379" s="1" t="n">
        <x:f>IF(AND(E379&lt;&gt;"",D379&lt;&gt;"",N379&lt;=K379),1,0)</x:f>
        <x:v>0</x:v>
      </x:c>
      <x:c r="U379" s="1" t="n">
        <x:f>S379-T379</x:f>
        <x:v>1</x:v>
      </x:c>
      <x:c r="V379" s="1" t="n">
        <x:f>IF(I379="",0,1)</x:f>
        <x:v>0</x:v>
      </x:c>
      <x:c r="W379" s="1" t="n">
        <x:f>IF(I379&gt;=4,1,0)</x:f>
        <x:v>0</x:v>
      </x:c>
      <x:c r="X379" s="1" t="n">
        <x:f>1-O379</x:f>
        <x:v>0</x:v>
      </x:c>
      <x:c r="Y379" s="1" t="n">
        <x:f>IF(AND(O379=1,L379&gt;168),1,0)</x:f>
        <x:v>1</x:v>
      </x:c>
    </x:row>
    <x:row r="380">
      <x:c r="A380" s="1" t="str">
        <x:v>T00375</x:v>
      </x:c>
      <x:c r="B380" s="9" t="n">
        <x:v>45727.43125</x:v>
      </x:c>
      <x:c r="C380" s="9" t="n">
        <x:v>45727.54125</x:v>
      </x:c>
      <x:c r="D380" s="9" t="n">
        <x:v>45734.75791666667</x:v>
      </x:c>
      <x:c r="E380" s="1" t="str">
        <x:v>Normal</x:v>
      </x:c>
      <x:c r="F380" s="1" t="str">
        <x:v>Web chat</x:v>
      </x:c>
      <x:c r="G380" s="1" t="str">
        <x:v>Delivery</x:v>
      </x:c>
      <x:c r="H380" s="1" t="n">
        <x:v>0</x:v>
      </x:c>
      <x:c r="I380" s="1"/>
      <x:c r="J380" s="1" t="n">
        <x:f>IF(E380="","",VLOOKUP(E380,'Guide'!$A$7:$C$10,2,FALSE))</x:f>
        <x:v>12</x:v>
      </x:c>
      <x:c r="K380" s="1" t="n">
        <x:f>IF(E380="","",VLOOKUP(E380,'Guide'!$A$7:$C$10,3,FALSE))</x:f>
        <x:v>72</x:v>
      </x:c>
      <x:c r="L380" s="10" t="n">
        <x:f>('Guide'!$B$4-B380)*24</x:f>
        <x:v>2677.649999999965</x:v>
      </x:c>
      <x:c r="M380" s="10" t="n">
        <x:f>IF(C380="","",ROUND((C380-B380)*24,6))</x:f>
        <x:v>2.64</x:v>
      </x:c>
      <x:c r="N380" s="10" t="n">
        <x:f>IF(D380="","",ROUND((D380-B380)*24,6))</x:f>
        <x:v>175.84</x:v>
      </x:c>
      <x:c r="O380" s="1" t="n">
        <x:f>IF(D380="",1,0)</x:f>
        <x:v>0</x:v>
      </x:c>
      <x:c r="P380" s="1" t="n">
        <x:f>IF(E380="",0,IF(OR(C380&lt;&gt;"",L380&gt;=J380),1,0))</x:f>
        <x:v>1</x:v>
      </x:c>
      <x:c r="Q380" s="1" t="n">
        <x:f>IF(AND(E380&lt;&gt;"",C380&lt;&gt;"",M380&lt;=J380),1,0)</x:f>
        <x:v>1</x:v>
      </x:c>
      <x:c r="R380" s="1" t="n">
        <x:f>P380-Q380</x:f>
        <x:v>0</x:v>
      </x:c>
      <x:c r="S380" s="1" t="n">
        <x:f>IF(E380="",0,IF(OR(D380&lt;&gt;"",L380&gt;=K380),1,0))</x:f>
        <x:v>1</x:v>
      </x:c>
      <x:c r="T380" s="1" t="n">
        <x:f>IF(AND(E380&lt;&gt;"",D380&lt;&gt;"",N380&lt;=K380),1,0)</x:f>
        <x:v>0</x:v>
      </x:c>
      <x:c r="U380" s="1" t="n">
        <x:f>S380-T380</x:f>
        <x:v>1</x:v>
      </x:c>
      <x:c r="V380" s="1" t="n">
        <x:f>IF(I380="",0,1)</x:f>
        <x:v>0</x:v>
      </x:c>
      <x:c r="W380" s="1" t="n">
        <x:f>IF(I380&gt;=4,1,0)</x:f>
        <x:v>0</x:v>
      </x:c>
      <x:c r="X380" s="1" t="n">
        <x:f>1-O380</x:f>
        <x:v>1</x:v>
      </x:c>
      <x:c r="Y380" s="1" t="n">
        <x:f>IF(AND(O380=1,L380&gt;168),1,0)</x:f>
        <x:v>0</x:v>
      </x:c>
    </x:row>
    <x:row r="381">
      <x:c r="A381" s="1" t="str">
        <x:v>T00376</x:v>
      </x:c>
      <x:c r="B381" s="9" t="n">
        <x:v>45713.64166666667</x:v>
      </x:c>
      <x:c r="C381" s="9" t="n">
        <x:v>45714.03</x:v>
      </x:c>
      <x:c r="D381" s="9" t="n">
        <x:v>45718.449166666665</x:v>
      </x:c>
      <x:c r="E381" s="1" t="str">
        <x:v>Normal</x:v>
      </x:c>
      <x:c r="F381" s="1" t="str">
        <x:v>WhatsApp</x:v>
      </x:c>
      <x:c r="G381" s="1" t="str">
        <x:v>Account access</x:v>
      </x:c>
      <x:c r="H381" s="1" t="n">
        <x:v>0</x:v>
      </x:c>
      <x:c r="I381" s="1"/>
      <x:c r="J381" s="1" t="n">
        <x:f>IF(E381="","",VLOOKUP(E381,'Guide'!$A$7:$C$10,2,FALSE))</x:f>
        <x:v>12</x:v>
      </x:c>
      <x:c r="K381" s="1" t="n">
        <x:f>IF(E381="","",VLOOKUP(E381,'Guide'!$A$7:$C$10,3,FALSE))</x:f>
        <x:v>72</x:v>
      </x:c>
      <x:c r="L381" s="10" t="n">
        <x:f>('Guide'!$B$4-B381)*24</x:f>
        <x:v>3008.5999999999185</x:v>
      </x:c>
      <x:c r="M381" s="10" t="n">
        <x:f>IF(C381="","",ROUND((C381-B381)*24,6))</x:f>
        <x:v>9.32</x:v>
      </x:c>
      <x:c r="N381" s="10" t="n">
        <x:f>IF(D381="","",ROUND((D381-B381)*24,6))</x:f>
        <x:v>115.38</x:v>
      </x:c>
      <x:c r="O381" s="1" t="n">
        <x:f>IF(D381="",1,0)</x:f>
        <x:v>0</x:v>
      </x:c>
      <x:c r="P381" s="1" t="n">
        <x:f>IF(E381="",0,IF(OR(C381&lt;&gt;"",L381&gt;=J381),1,0))</x:f>
        <x:v>1</x:v>
      </x:c>
      <x:c r="Q381" s="1" t="n">
        <x:f>IF(AND(E381&lt;&gt;"",C381&lt;&gt;"",M381&lt;=J381),1,0)</x:f>
        <x:v>1</x:v>
      </x:c>
      <x:c r="R381" s="1" t="n">
        <x:f>P381-Q381</x:f>
        <x:v>0</x:v>
      </x:c>
      <x:c r="S381" s="1" t="n">
        <x:f>IF(E381="",0,IF(OR(D381&lt;&gt;"",L381&gt;=K381),1,0))</x:f>
        <x:v>1</x:v>
      </x:c>
      <x:c r="T381" s="1" t="n">
        <x:f>IF(AND(E381&lt;&gt;"",D381&lt;&gt;"",N381&lt;=K381),1,0)</x:f>
        <x:v>0</x:v>
      </x:c>
      <x:c r="U381" s="1" t="n">
        <x:f>S381-T381</x:f>
        <x:v>1</x:v>
      </x:c>
      <x:c r="V381" s="1" t="n">
        <x:f>IF(I381="",0,1)</x:f>
        <x:v>0</x:v>
      </x:c>
      <x:c r="W381" s="1" t="n">
        <x:f>IF(I381&gt;=4,1,0)</x:f>
        <x:v>0</x:v>
      </x:c>
      <x:c r="X381" s="1" t="n">
        <x:f>1-O381</x:f>
        <x:v>1</x:v>
      </x:c>
      <x:c r="Y381" s="1" t="n">
        <x:f>IF(AND(O381=1,L381&gt;168),1,0)</x:f>
        <x:v>0</x:v>
      </x:c>
    </x:row>
    <x:row r="382">
      <x:c r="A382" s="1" t="str">
        <x:v>T00377</x:v>
      </x:c>
      <x:c r="B382" s="9" t="n">
        <x:v>45752.48125</x:v>
      </x:c>
      <x:c r="C382" s="9" t="n">
        <x:v>45752.517916666664</x:v>
      </x:c>
      <x:c r="D382" s="9" t="n">
        <x:v>45752.60666666667</x:v>
      </x:c>
      <x:c r="E382" s="1" t="str">
        <x:v>Urgent</x:v>
      </x:c>
      <x:c r="F382" s="1" t="str">
        <x:v>Email</x:v>
      </x:c>
      <x:c r="G382" s="1" t="str">
        <x:v>Delivery</x:v>
      </x:c>
      <x:c r="H382" s="1" t="n">
        <x:v>0</x:v>
      </x:c>
      <x:c r="I382" s="1"/>
      <x:c r="J382" s="1" t="n">
        <x:f>IF(E382="","",VLOOKUP(E382,'Guide'!$A$7:$C$10,2,FALSE))</x:f>
        <x:v>1</x:v>
      </x:c>
      <x:c r="K382" s="1" t="n">
        <x:f>IF(E382="","",VLOOKUP(E382,'Guide'!$A$7:$C$10,3,FALSE))</x:f>
        <x:v>8</x:v>
      </x:c>
      <x:c r="L382" s="10" t="n">
        <x:f>('Guide'!$B$4-B382)*24</x:f>
        <x:v>2076.45000000007</x:v>
      </x:c>
      <x:c r="M382" s="10" t="n">
        <x:f>IF(C382="","",ROUND((C382-B382)*24,6))</x:f>
        <x:v>0.88</x:v>
      </x:c>
      <x:c r="N382" s="10" t="n">
        <x:f>IF(D382="","",ROUND((D382-B382)*24,6))</x:f>
        <x:v>3.01</x:v>
      </x:c>
      <x:c r="O382" s="1" t="n">
        <x:f>IF(D382="",1,0)</x:f>
        <x:v>0</x:v>
      </x:c>
      <x:c r="P382" s="1" t="n">
        <x:f>IF(E382="",0,IF(OR(C382&lt;&gt;"",L382&gt;=J382),1,0))</x:f>
        <x:v>1</x:v>
      </x:c>
      <x:c r="Q382" s="1" t="n">
        <x:f>IF(AND(E382&lt;&gt;"",C382&lt;&gt;"",M382&lt;=J382),1,0)</x:f>
        <x:v>1</x:v>
      </x:c>
      <x:c r="R382" s="1" t="n">
        <x:f>P382-Q382</x:f>
        <x:v>0</x:v>
      </x:c>
      <x:c r="S382" s="1" t="n">
        <x:f>IF(E382="",0,IF(OR(D382&lt;&gt;"",L382&gt;=K382),1,0))</x:f>
        <x:v>1</x:v>
      </x:c>
      <x:c r="T382" s="1" t="n">
        <x:f>IF(AND(E382&lt;&gt;"",D382&lt;&gt;"",N382&lt;=K382),1,0)</x:f>
        <x:v>1</x:v>
      </x:c>
      <x:c r="U382" s="1" t="n">
        <x:f>S382-T382</x:f>
        <x:v>0</x:v>
      </x:c>
      <x:c r="V382" s="1" t="n">
        <x:f>IF(I382="",0,1)</x:f>
        <x:v>0</x:v>
      </x:c>
      <x:c r="W382" s="1" t="n">
        <x:f>IF(I382&gt;=4,1,0)</x:f>
        <x:v>0</x:v>
      </x:c>
      <x:c r="X382" s="1" t="n">
        <x:f>1-O382</x:f>
        <x:v>1</x:v>
      </x:c>
      <x:c r="Y382" s="1" t="n">
        <x:f>IF(AND(O382=1,L382&gt;168),1,0)</x:f>
        <x:v>0</x:v>
      </x:c>
    </x:row>
    <x:row r="383">
      <x:c r="A383" s="1" t="str">
        <x:v>T00378</x:v>
      </x:c>
      <x:c r="B383" s="9" t="n">
        <x:v>45771.25833333333</x:v>
      </x:c>
      <x:c r="C383" s="9" t="n">
        <x:v>45771.53</x:v>
      </x:c>
      <x:c r="D383" s="9" t="n">
        <x:v>45774.050416666665</x:v>
      </x:c>
      <x:c r="E383" s="1" t="str">
        <x:v>Normal</x:v>
      </x:c>
      <x:c r="F383" s="1" t="str">
        <x:v>WhatsApp</x:v>
      </x:c>
      <x:c r="G383" s="1" t="str">
        <x:v>Delivery</x:v>
      </x:c>
      <x:c r="H383" s="1" t="n">
        <x:v>0</x:v>
      </x:c>
      <x:c r="I383" s="1" t="n">
        <x:v>4</x:v>
      </x:c>
      <x:c r="J383" s="1" t="n">
        <x:f>IF(E383="","",VLOOKUP(E383,'Guide'!$A$7:$C$10,2,FALSE))</x:f>
        <x:v>12</x:v>
      </x:c>
      <x:c r="K383" s="1" t="n">
        <x:f>IF(E383="","",VLOOKUP(E383,'Guide'!$A$7:$C$10,3,FALSE))</x:f>
        <x:v>72</x:v>
      </x:c>
      <x:c r="L383" s="10" t="n">
        <x:f>('Guide'!$B$4-B383)*24</x:f>
        <x:v>1625.8000000000466</x:v>
      </x:c>
      <x:c r="M383" s="10" t="n">
        <x:f>IF(C383="","",ROUND((C383-B383)*24,6))</x:f>
        <x:v>6.52</x:v>
      </x:c>
      <x:c r="N383" s="10" t="n">
        <x:f>IF(D383="","",ROUND((D383-B383)*24,6))</x:f>
        <x:v>67.01</x:v>
      </x:c>
      <x:c r="O383" s="1" t="n">
        <x:f>IF(D383="",1,0)</x:f>
        <x:v>0</x:v>
      </x:c>
      <x:c r="P383" s="1" t="n">
        <x:f>IF(E383="",0,IF(OR(C383&lt;&gt;"",L383&gt;=J383),1,0))</x:f>
        <x:v>1</x:v>
      </x:c>
      <x:c r="Q383" s="1" t="n">
        <x:f>IF(AND(E383&lt;&gt;"",C383&lt;&gt;"",M383&lt;=J383),1,0)</x:f>
        <x:v>1</x:v>
      </x:c>
      <x:c r="R383" s="1" t="n">
        <x:f>P383-Q383</x:f>
        <x:v>0</x:v>
      </x:c>
      <x:c r="S383" s="1" t="n">
        <x:f>IF(E383="",0,IF(OR(D383&lt;&gt;"",L383&gt;=K383),1,0))</x:f>
        <x:v>1</x:v>
      </x:c>
      <x:c r="T383" s="1" t="n">
        <x:f>IF(AND(E383&lt;&gt;"",D383&lt;&gt;"",N383&lt;=K383),1,0)</x:f>
        <x:v>1</x:v>
      </x:c>
      <x:c r="U383" s="1" t="n">
        <x:f>S383-T383</x:f>
        <x:v>0</x:v>
      </x:c>
      <x:c r="V383" s="1" t="n">
        <x:f>IF(I383="",0,1)</x:f>
        <x:v>1</x:v>
      </x:c>
      <x:c r="W383" s="1" t="n">
        <x:f>IF(I383&gt;=4,1,0)</x:f>
        <x:v>1</x:v>
      </x:c>
      <x:c r="X383" s="1" t="n">
        <x:f>1-O383</x:f>
        <x:v>1</x:v>
      </x:c>
      <x:c r="Y383" s="1" t="n">
        <x:f>IF(AND(O383=1,L383&gt;168),1,0)</x:f>
        <x:v>0</x:v>
      </x:c>
    </x:row>
    <x:row r="384">
      <x:c r="A384" s="1" t="str">
        <x:v>T00379</x:v>
      </x:c>
      <x:c r="B384" s="9" t="n">
        <x:v>45830.73055555556</x:v>
      </x:c>
      <x:c r="C384" s="9" t="n">
        <x:v>45831.383055555554</x:v>
      </x:c>
      <x:c r="D384" s="9" t="n">
        <x:v>45832.95180555555</x:v>
      </x:c>
      <x:c r="E384" s="1" t="str">
        <x:v>Normal</x:v>
      </x:c>
      <x:c r="F384" s="1" t="str">
        <x:v>WhatsApp</x:v>
      </x:c>
      <x:c r="G384" s="1" t="str">
        <x:v>Product information</x:v>
      </x:c>
      <x:c r="H384" s="1" t="n">
        <x:v>0</x:v>
      </x:c>
      <x:c r="I384" s="1" t="n">
        <x:v>5</x:v>
      </x:c>
      <x:c r="J384" s="1" t="n">
        <x:f>IF(E384="","",VLOOKUP(E384,'Guide'!$A$7:$C$10,2,FALSE))</x:f>
        <x:v>12</x:v>
      </x:c>
      <x:c r="K384" s="1" t="n">
        <x:f>IF(E384="","",VLOOKUP(E384,'Guide'!$A$7:$C$10,3,FALSE))</x:f>
        <x:v>72</x:v>
      </x:c>
      <x:c r="L384" s="10" t="n">
        <x:f>('Guide'!$B$4-B384)*24</x:f>
        <x:v>198.46666666661622</x:v>
      </x:c>
      <x:c r="M384" s="10" t="n">
        <x:f>IF(C384="","",ROUND((C384-B384)*24,6))</x:f>
        <x:v>15.66</x:v>
      </x:c>
      <x:c r="N384" s="10" t="n">
        <x:f>IF(D384="","",ROUND((D384-B384)*24,6))</x:f>
        <x:v>53.31</x:v>
      </x:c>
      <x:c r="O384" s="1" t="n">
        <x:f>IF(D384="",1,0)</x:f>
        <x:v>0</x:v>
      </x:c>
      <x:c r="P384" s="1" t="n">
        <x:f>IF(E384="",0,IF(OR(C384&lt;&gt;"",L384&gt;=J384),1,0))</x:f>
        <x:v>1</x:v>
      </x:c>
      <x:c r="Q384" s="1" t="n">
        <x:f>IF(AND(E384&lt;&gt;"",C384&lt;&gt;"",M384&lt;=J384),1,0)</x:f>
        <x:v>0</x:v>
      </x:c>
      <x:c r="R384" s="1" t="n">
        <x:f>P384-Q384</x:f>
        <x:v>1</x:v>
      </x:c>
      <x:c r="S384" s="1" t="n">
        <x:f>IF(E384="",0,IF(OR(D384&lt;&gt;"",L384&gt;=K384),1,0))</x:f>
        <x:v>1</x:v>
      </x:c>
      <x:c r="T384" s="1" t="n">
        <x:f>IF(AND(E384&lt;&gt;"",D384&lt;&gt;"",N384&lt;=K384),1,0)</x:f>
        <x:v>1</x:v>
      </x:c>
      <x:c r="U384" s="1" t="n">
        <x:f>S384-T384</x:f>
        <x:v>0</x:v>
      </x:c>
      <x:c r="V384" s="1" t="n">
        <x:f>IF(I384="",0,1)</x:f>
        <x:v>1</x:v>
      </x:c>
      <x:c r="W384" s="1" t="n">
        <x:f>IF(I384&gt;=4,1,0)</x:f>
        <x:v>1</x:v>
      </x:c>
      <x:c r="X384" s="1" t="n">
        <x:f>1-O384</x:f>
        <x:v>1</x:v>
      </x:c>
      <x:c r="Y384" s="1" t="n">
        <x:f>IF(AND(O384=1,L384&gt;168),1,0)</x:f>
        <x:v>0</x:v>
      </x:c>
    </x:row>
    <x:row r="385">
      <x:c r="A385" s="1" t="str">
        <x:v>T00380</x:v>
      </x:c>
      <x:c r="B385" s="9" t="n">
        <x:v>45705.82361111111</x:v>
      </x:c>
      <x:c r="C385" s="9" t="n">
        <x:v>45710.030694444446</x:v>
      </x:c>
      <x:c r="D385" s="9" t="n">
        <x:v>45710.03486111111</x:v>
      </x:c>
      <x:c r="E385" s="1" t="str">
        <x:v>Normal</x:v>
      </x:c>
      <x:c r="F385" s="1" t="str">
        <x:v>Email</x:v>
      </x:c>
      <x:c r="G385" s="1" t="str">
        <x:v>Delivery</x:v>
      </x:c>
      <x:c r="H385" s="1" t="n">
        <x:v>0</x:v>
      </x:c>
      <x:c r="I385" s="1"/>
      <x:c r="J385" s="1" t="n">
        <x:f>IF(E385="","",VLOOKUP(E385,'Guide'!$A$7:$C$10,2,FALSE))</x:f>
        <x:v>12</x:v>
      </x:c>
      <x:c r="K385" s="1" t="n">
        <x:f>IF(E385="","",VLOOKUP(E385,'Guide'!$A$7:$C$10,3,FALSE))</x:f>
        <x:v>72</x:v>
      </x:c>
      <x:c r="L385" s="10" t="n">
        <x:f>('Guide'!$B$4-B385)*24</x:f>
        <x:v>3196.233333333337</x:v>
      </x:c>
      <x:c r="M385" s="10" t="n">
        <x:f>IF(C385="","",ROUND((C385-B385)*24,6))</x:f>
        <x:v>100.97</x:v>
      </x:c>
      <x:c r="N385" s="10" t="n">
        <x:f>IF(D385="","",ROUND((D385-B385)*24,6))</x:f>
        <x:v>101.07</x:v>
      </x:c>
      <x:c r="O385" s="1" t="n">
        <x:f>IF(D385="",1,0)</x:f>
        <x:v>0</x:v>
      </x:c>
      <x:c r="P385" s="1" t="n">
        <x:f>IF(E385="",0,IF(OR(C385&lt;&gt;"",L385&gt;=J385),1,0))</x:f>
        <x:v>1</x:v>
      </x:c>
      <x:c r="Q385" s="1" t="n">
        <x:f>IF(AND(E385&lt;&gt;"",C385&lt;&gt;"",M385&lt;=J385),1,0)</x:f>
        <x:v>0</x:v>
      </x:c>
      <x:c r="R385" s="1" t="n">
        <x:f>P385-Q385</x:f>
        <x:v>1</x:v>
      </x:c>
      <x:c r="S385" s="1" t="n">
        <x:f>IF(E385="",0,IF(OR(D385&lt;&gt;"",L385&gt;=K385),1,0))</x:f>
        <x:v>1</x:v>
      </x:c>
      <x:c r="T385" s="1" t="n">
        <x:f>IF(AND(E385&lt;&gt;"",D385&lt;&gt;"",N385&lt;=K385),1,0)</x:f>
        <x:v>0</x:v>
      </x:c>
      <x:c r="U385" s="1" t="n">
        <x:f>S385-T385</x:f>
        <x:v>1</x:v>
      </x:c>
      <x:c r="V385" s="1" t="n">
        <x:f>IF(I385="",0,1)</x:f>
        <x:v>0</x:v>
      </x:c>
      <x:c r="W385" s="1" t="n">
        <x:f>IF(I385&gt;=4,1,0)</x:f>
        <x:v>0</x:v>
      </x:c>
      <x:c r="X385" s="1" t="n">
        <x:f>1-O385</x:f>
        <x:v>1</x:v>
      </x:c>
      <x:c r="Y385" s="1" t="n">
        <x:f>IF(AND(O385=1,L385&gt;168),1,0)</x:f>
        <x:v>0</x:v>
      </x:c>
    </x:row>
    <x:row r="386">
      <x:c r="A386" s="1" t="str">
        <x:v>T00381</x:v>
      </x:c>
      <x:c r="B386" s="9" t="n">
        <x:v>45790.96666666667</x:v>
      </x:c>
      <x:c r="C386" s="9" t="n">
        <x:v>45791.48166666667</x:v>
      </x:c>
      <x:c r="D386" s="9" t="n">
        <x:v>45793.69541666667</x:v>
      </x:c>
      <x:c r="E386" s="1" t="str">
        <x:v>Normal</x:v>
      </x:c>
      <x:c r="F386" s="1" t="str">
        <x:v>Email</x:v>
      </x:c>
      <x:c r="G386" s="1" t="str">
        <x:v>Billing</x:v>
      </x:c>
      <x:c r="H386" s="1" t="n">
        <x:v>0</x:v>
      </x:c>
      <x:c r="I386" s="1"/>
      <x:c r="J386" s="1" t="n">
        <x:f>IF(E386="","",VLOOKUP(E386,'Guide'!$A$7:$C$10,2,FALSE))</x:f>
        <x:v>12</x:v>
      </x:c>
      <x:c r="K386" s="1" t="n">
        <x:f>IF(E386="","",VLOOKUP(E386,'Guide'!$A$7:$C$10,3,FALSE))</x:f>
        <x:v>72</x:v>
      </x:c>
      <x:c r="L386" s="10" t="n">
        <x:f>('Guide'!$B$4-B386)*24</x:f>
        <x:v>1152.7999999999884</x:v>
      </x:c>
      <x:c r="M386" s="10" t="n">
        <x:f>IF(C386="","",ROUND((C386-B386)*24,6))</x:f>
        <x:v>12.36</x:v>
      </x:c>
      <x:c r="N386" s="10" t="n">
        <x:f>IF(D386="","",ROUND((D386-B386)*24,6))</x:f>
        <x:v>65.49</x:v>
      </x:c>
      <x:c r="O386" s="1" t="n">
        <x:f>IF(D386="",1,0)</x:f>
        <x:v>0</x:v>
      </x:c>
      <x:c r="P386" s="1" t="n">
        <x:f>IF(E386="",0,IF(OR(C386&lt;&gt;"",L386&gt;=J386),1,0))</x:f>
        <x:v>1</x:v>
      </x:c>
      <x:c r="Q386" s="1" t="n">
        <x:f>IF(AND(E386&lt;&gt;"",C386&lt;&gt;"",M386&lt;=J386),1,0)</x:f>
        <x:v>0</x:v>
      </x:c>
      <x:c r="R386" s="1" t="n">
        <x:f>P386-Q386</x:f>
        <x:v>1</x:v>
      </x:c>
      <x:c r="S386" s="1" t="n">
        <x:f>IF(E386="",0,IF(OR(D386&lt;&gt;"",L386&gt;=K386),1,0))</x:f>
        <x:v>1</x:v>
      </x:c>
      <x:c r="T386" s="1" t="n">
        <x:f>IF(AND(E386&lt;&gt;"",D386&lt;&gt;"",N386&lt;=K386),1,0)</x:f>
        <x:v>1</x:v>
      </x:c>
      <x:c r="U386" s="1" t="n">
        <x:f>S386-T386</x:f>
        <x:v>0</x:v>
      </x:c>
      <x:c r="V386" s="1" t="n">
        <x:f>IF(I386="",0,1)</x:f>
        <x:v>0</x:v>
      </x:c>
      <x:c r="W386" s="1" t="n">
        <x:f>IF(I386&gt;=4,1,0)</x:f>
        <x:v>0</x:v>
      </x:c>
      <x:c r="X386" s="1" t="n">
        <x:f>1-O386</x:f>
        <x:v>1</x:v>
      </x:c>
      <x:c r="Y386" s="1" t="n">
        <x:f>IF(AND(O386=1,L386&gt;168),1,0)</x:f>
        <x:v>0</x:v>
      </x:c>
    </x:row>
    <x:row r="387">
      <x:c r="A387" s="1" t="str">
        <x:v>T00382</x:v>
      </x:c>
      <x:c r="B387" s="9" t="n">
        <x:v>45727.311111111114</x:v>
      </x:c>
      <x:c r="C387" s="9" t="n">
        <x:v>45727.56486111111</x:v>
      </x:c>
      <x:c r="D387" s="9" t="n">
        <x:v>45745.93861111111</x:v>
      </x:c>
      <x:c r="E387" s="1" t="str">
        <x:v>Normal</x:v>
      </x:c>
      <x:c r="F387" s="1" t="str">
        <x:v>WhatsApp</x:v>
      </x:c>
      <x:c r="G387" s="1" t="str">
        <x:v>Refund</x:v>
      </x:c>
      <x:c r="H387" s="1" t="n">
        <x:v>0</x:v>
      </x:c>
      <x:c r="I387" s="1"/>
      <x:c r="J387" s="1" t="n">
        <x:f>IF(E387="","",VLOOKUP(E387,'Guide'!$A$7:$C$10,2,FALSE))</x:f>
        <x:v>12</x:v>
      </x:c>
      <x:c r="K387" s="1" t="n">
        <x:f>IF(E387="","",VLOOKUP(E387,'Guide'!$A$7:$C$10,3,FALSE))</x:f>
        <x:v>72</x:v>
      </x:c>
      <x:c r="L387" s="10" t="n">
        <x:f>('Guide'!$B$4-B387)*24</x:f>
        <x:v>2680.5333333332674</x:v>
      </x:c>
      <x:c r="M387" s="10" t="n">
        <x:f>IF(C387="","",ROUND((C387-B387)*24,6))</x:f>
        <x:v>6.09</x:v>
      </x:c>
      <x:c r="N387" s="10" t="n">
        <x:f>IF(D387="","",ROUND((D387-B387)*24,6))</x:f>
        <x:v>447.06</x:v>
      </x:c>
      <x:c r="O387" s="1" t="n">
        <x:f>IF(D387="",1,0)</x:f>
        <x:v>0</x:v>
      </x:c>
      <x:c r="P387" s="1" t="n">
        <x:f>IF(E387="",0,IF(OR(C387&lt;&gt;"",L387&gt;=J387),1,0))</x:f>
        <x:v>1</x:v>
      </x:c>
      <x:c r="Q387" s="1" t="n">
        <x:f>IF(AND(E387&lt;&gt;"",C387&lt;&gt;"",M387&lt;=J387),1,0)</x:f>
        <x:v>1</x:v>
      </x:c>
      <x:c r="R387" s="1" t="n">
        <x:f>P387-Q387</x:f>
        <x:v>0</x:v>
      </x:c>
      <x:c r="S387" s="1" t="n">
        <x:f>IF(E387="",0,IF(OR(D387&lt;&gt;"",L387&gt;=K387),1,0))</x:f>
        <x:v>1</x:v>
      </x:c>
      <x:c r="T387" s="1" t="n">
        <x:f>IF(AND(E387&lt;&gt;"",D387&lt;&gt;"",N387&lt;=K387),1,0)</x:f>
        <x:v>0</x:v>
      </x:c>
      <x:c r="U387" s="1" t="n">
        <x:f>S387-T387</x:f>
        <x:v>1</x:v>
      </x:c>
      <x:c r="V387" s="1" t="n">
        <x:f>IF(I387="",0,1)</x:f>
        <x:v>0</x:v>
      </x:c>
      <x:c r="W387" s="1" t="n">
        <x:f>IF(I387&gt;=4,1,0)</x:f>
        <x:v>0</x:v>
      </x:c>
      <x:c r="X387" s="1" t="n">
        <x:f>1-O387</x:f>
        <x:v>1</x:v>
      </x:c>
      <x:c r="Y387" s="1" t="n">
        <x:f>IF(AND(O387=1,L387&gt;168),1,0)</x:f>
        <x:v>0</x:v>
      </x:c>
    </x:row>
    <x:row r="388">
      <x:c r="A388" s="1" t="str">
        <x:v>T00383</x:v>
      </x:c>
      <x:c r="B388" s="9" t="n">
        <x:v>45825.231944444444</x:v>
      </x:c>
      <x:c r="C388" s="9" t="n">
        <x:v>45826.161527777775</x:v>
      </x:c>
      <x:c r="D388" s="9" t="n">
        <x:v>45831.66736111111</x:v>
      </x:c>
      <x:c r="E388" s="1" t="str">
        <x:v>Normal</x:v>
      </x:c>
      <x:c r="F388" s="1" t="str">
        <x:v>WhatsApp</x:v>
      </x:c>
      <x:c r="G388" s="1" t="str">
        <x:v>Refund</x:v>
      </x:c>
      <x:c r="H388" s="1" t="n">
        <x:v>0</x:v>
      </x:c>
      <x:c r="I388" s="1" t="n">
        <x:v>1</x:v>
      </x:c>
      <x:c r="J388" s="1" t="n">
        <x:f>IF(E388="","",VLOOKUP(E388,'Guide'!$A$7:$C$10,2,FALSE))</x:f>
        <x:v>12</x:v>
      </x:c>
      <x:c r="K388" s="1" t="n">
        <x:f>IF(E388="","",VLOOKUP(E388,'Guide'!$A$7:$C$10,3,FALSE))</x:f>
        <x:v>72</x:v>
      </x:c>
      <x:c r="L388" s="10" t="n">
        <x:f>('Guide'!$B$4-B388)*24</x:f>
        <x:v>330.43333333334886</x:v>
      </x:c>
      <x:c r="M388" s="10" t="n">
        <x:f>IF(C388="","",ROUND((C388-B388)*24,6))</x:f>
        <x:v>22.31</x:v>
      </x:c>
      <x:c r="N388" s="10" t="n">
        <x:f>IF(D388="","",ROUND((D388-B388)*24,6))</x:f>
        <x:v>154.45</x:v>
      </x:c>
      <x:c r="O388" s="1" t="n">
        <x:f>IF(D388="",1,0)</x:f>
        <x:v>0</x:v>
      </x:c>
      <x:c r="P388" s="1" t="n">
        <x:f>IF(E388="",0,IF(OR(C388&lt;&gt;"",L388&gt;=J388),1,0))</x:f>
        <x:v>1</x:v>
      </x:c>
      <x:c r="Q388" s="1" t="n">
        <x:f>IF(AND(E388&lt;&gt;"",C388&lt;&gt;"",M388&lt;=J388),1,0)</x:f>
        <x:v>0</x:v>
      </x:c>
      <x:c r="R388" s="1" t="n">
        <x:f>P388-Q388</x:f>
        <x:v>1</x:v>
      </x:c>
      <x:c r="S388" s="1" t="n">
        <x:f>IF(E388="",0,IF(OR(D388&lt;&gt;"",L388&gt;=K388),1,0))</x:f>
        <x:v>1</x:v>
      </x:c>
      <x:c r="T388" s="1" t="n">
        <x:f>IF(AND(E388&lt;&gt;"",D388&lt;&gt;"",N388&lt;=K388),1,0)</x:f>
        <x:v>0</x:v>
      </x:c>
      <x:c r="U388" s="1" t="n">
        <x:f>S388-T388</x:f>
        <x:v>1</x:v>
      </x:c>
      <x:c r="V388" s="1" t="n">
        <x:f>IF(I388="",0,1)</x:f>
        <x:v>1</x:v>
      </x:c>
      <x:c r="W388" s="1" t="n">
        <x:f>IF(I388&gt;=4,1,0)</x:f>
        <x:v>0</x:v>
      </x:c>
      <x:c r="X388" s="1" t="n">
        <x:f>1-O388</x:f>
        <x:v>1</x:v>
      </x:c>
      <x:c r="Y388" s="1" t="n">
        <x:f>IF(AND(O388=1,L388&gt;168),1,0)</x:f>
        <x:v>0</x:v>
      </x:c>
    </x:row>
    <x:row r="389">
      <x:c r="A389" s="1" t="str">
        <x:v>T00384</x:v>
      </x:c>
      <x:c r="B389" s="9" t="n">
        <x:v>45786.04791666667</x:v>
      </x:c>
      <x:c r="C389" s="9" t="n">
        <x:v>45786.182916666665</x:v>
      </x:c>
      <x:c r="D389" s="9" t="n">
        <x:v>45787.17</x:v>
      </x:c>
      <x:c r="E389" s="1" t="str">
        <x:v>Normal</x:v>
      </x:c>
      <x:c r="F389" s="1" t="str">
        <x:v>WhatsApp</x:v>
      </x:c>
      <x:c r="G389" s="1" t="str">
        <x:v>Delivery</x:v>
      </x:c>
      <x:c r="H389" s="1" t="n">
        <x:v>0</x:v>
      </x:c>
      <x:c r="I389" s="1"/>
      <x:c r="J389" s="1" t="n">
        <x:f>IF(E389="","",VLOOKUP(E389,'Guide'!$A$7:$C$10,2,FALSE))</x:f>
        <x:v>12</x:v>
      </x:c>
      <x:c r="K389" s="1" t="n">
        <x:f>IF(E389="","",VLOOKUP(E389,'Guide'!$A$7:$C$10,3,FALSE))</x:f>
        <x:v>72</x:v>
      </x:c>
      <x:c r="L389" s="10" t="n">
        <x:f>('Guide'!$B$4-B389)*24</x:f>
        <x:v>1270.8499999999185</x:v>
      </x:c>
      <x:c r="M389" s="10" t="n">
        <x:f>IF(C389="","",ROUND((C389-B389)*24,6))</x:f>
        <x:v>3.24</x:v>
      </x:c>
      <x:c r="N389" s="10" t="n">
        <x:f>IF(D389="","",ROUND((D389-B389)*24,6))</x:f>
        <x:v>26.93</x:v>
      </x:c>
      <x:c r="O389" s="1" t="n">
        <x:f>IF(D389="",1,0)</x:f>
        <x:v>0</x:v>
      </x:c>
      <x:c r="P389" s="1" t="n">
        <x:f>IF(E389="",0,IF(OR(C389&lt;&gt;"",L389&gt;=J389),1,0))</x:f>
        <x:v>1</x:v>
      </x:c>
      <x:c r="Q389" s="1" t="n">
        <x:f>IF(AND(E389&lt;&gt;"",C389&lt;&gt;"",M389&lt;=J389),1,0)</x:f>
        <x:v>1</x:v>
      </x:c>
      <x:c r="R389" s="1" t="n">
        <x:f>P389-Q389</x:f>
        <x:v>0</x:v>
      </x:c>
      <x:c r="S389" s="1" t="n">
        <x:f>IF(E389="",0,IF(OR(D389&lt;&gt;"",L389&gt;=K389),1,0))</x:f>
        <x:v>1</x:v>
      </x:c>
      <x:c r="T389" s="1" t="n">
        <x:f>IF(AND(E389&lt;&gt;"",D389&lt;&gt;"",N389&lt;=K389),1,0)</x:f>
        <x:v>1</x:v>
      </x:c>
      <x:c r="U389" s="1" t="n">
        <x:f>S389-T389</x:f>
        <x:v>0</x:v>
      </x:c>
      <x:c r="V389" s="1" t="n">
        <x:f>IF(I389="",0,1)</x:f>
        <x:v>0</x:v>
      </x:c>
      <x:c r="W389" s="1" t="n">
        <x:f>IF(I389&gt;=4,1,0)</x:f>
        <x:v>0</x:v>
      </x:c>
      <x:c r="X389" s="1" t="n">
        <x:f>1-O389</x:f>
        <x:v>1</x:v>
      </x:c>
      <x:c r="Y389" s="1" t="n">
        <x:f>IF(AND(O389=1,L389&gt;168),1,0)</x:f>
        <x:v>0</x:v>
      </x:c>
    </x:row>
    <x:row r="390">
      <x:c r="A390" s="1" t="str">
        <x:v>T00385</x:v>
      </x:c>
      <x:c r="B390" s="9" t="n">
        <x:v>45684.270833333336</x:v>
      </x:c>
      <x:c r="C390" s="9" t="n">
        <x:v>45684.91875</x:v>
      </x:c>
      <x:c r="D390" s="9" t="n">
        <x:v>45702.75875</x:v>
      </x:c>
      <x:c r="E390" s="1" t="str">
        <x:v>Normal</x:v>
      </x:c>
      <x:c r="F390" s="1" t="str">
        <x:v>WhatsApp</x:v>
      </x:c>
      <x:c r="G390" s="1" t="str">
        <x:v>Refund</x:v>
      </x:c>
      <x:c r="H390" s="1" t="n">
        <x:v>0</x:v>
      </x:c>
      <x:c r="I390" s="1" t="n">
        <x:v>4</x:v>
      </x:c>
      <x:c r="J390" s="1" t="n">
        <x:f>IF(E390="","",VLOOKUP(E390,'Guide'!$A$7:$C$10,2,FALSE))</x:f>
        <x:v>12</x:v>
      </x:c>
      <x:c r="K390" s="1" t="n">
        <x:f>IF(E390="","",VLOOKUP(E390,'Guide'!$A$7:$C$10,3,FALSE))</x:f>
        <x:v>72</x:v>
      </x:c>
      <x:c r="L390" s="10" t="n">
        <x:f>('Guide'!$B$4-B390)*24</x:f>
        <x:v>3713.499999999942</x:v>
      </x:c>
      <x:c r="M390" s="10" t="n">
        <x:f>IF(C390="","",ROUND((C390-B390)*24,6))</x:f>
        <x:v>15.55</x:v>
      </x:c>
      <x:c r="N390" s="10" t="n">
        <x:f>IF(D390="","",ROUND((D390-B390)*24,6))</x:f>
        <x:v>443.71</x:v>
      </x:c>
      <x:c r="O390" s="1" t="n">
        <x:f>IF(D390="",1,0)</x:f>
        <x:v>0</x:v>
      </x:c>
      <x:c r="P390" s="1" t="n">
        <x:f>IF(E390="",0,IF(OR(C390&lt;&gt;"",L390&gt;=J390),1,0))</x:f>
        <x:v>1</x:v>
      </x:c>
      <x:c r="Q390" s="1" t="n">
        <x:f>IF(AND(E390&lt;&gt;"",C390&lt;&gt;"",M390&lt;=J390),1,0)</x:f>
        <x:v>0</x:v>
      </x:c>
      <x:c r="R390" s="1" t="n">
        <x:f>P390-Q390</x:f>
        <x:v>1</x:v>
      </x:c>
      <x:c r="S390" s="1" t="n">
        <x:f>IF(E390="",0,IF(OR(D390&lt;&gt;"",L390&gt;=K390),1,0))</x:f>
        <x:v>1</x:v>
      </x:c>
      <x:c r="T390" s="1" t="n">
        <x:f>IF(AND(E390&lt;&gt;"",D390&lt;&gt;"",N390&lt;=K390),1,0)</x:f>
        <x:v>0</x:v>
      </x:c>
      <x:c r="U390" s="1" t="n">
        <x:f>S390-T390</x:f>
        <x:v>1</x:v>
      </x:c>
      <x:c r="V390" s="1" t="n">
        <x:f>IF(I390="",0,1)</x:f>
        <x:v>1</x:v>
      </x:c>
      <x:c r="W390" s="1" t="n">
        <x:f>IF(I390&gt;=4,1,0)</x:f>
        <x:v>1</x:v>
      </x:c>
      <x:c r="X390" s="1" t="n">
        <x:f>1-O390</x:f>
        <x:v>1</x:v>
      </x:c>
      <x:c r="Y390" s="1" t="n">
        <x:f>IF(AND(O390=1,L390&gt;168),1,0)</x:f>
        <x:v>0</x:v>
      </x:c>
    </x:row>
    <x:row r="391">
      <x:c r="A391" s="1" t="str">
        <x:v>T00386</x:v>
      </x:c>
      <x:c r="B391" s="9" t="n">
        <x:v>45680.8</x:v>
      </x:c>
      <x:c r="C391" s="9" t="n">
        <x:v>45681.111666666664</x:v>
      </x:c>
      <x:c r="D391" s="9" t="n">
        <x:v>45683.902916666666</x:v>
      </x:c>
      <x:c r="E391" s="1" t="str">
        <x:v>Normal</x:v>
      </x:c>
      <x:c r="F391" s="1" t="str">
        <x:v>Email</x:v>
      </x:c>
      <x:c r="G391" s="1" t="str">
        <x:v>Account access</x:v>
      </x:c>
      <x:c r="H391" s="1" t="n">
        <x:v>0</x:v>
      </x:c>
      <x:c r="I391" s="1"/>
      <x:c r="J391" s="1" t="n">
        <x:f>IF(E391="","",VLOOKUP(E391,'Guide'!$A$7:$C$10,2,FALSE))</x:f>
        <x:v>12</x:v>
      </x:c>
      <x:c r="K391" s="1" t="n">
        <x:f>IF(E391="","",VLOOKUP(E391,'Guide'!$A$7:$C$10,3,FALSE))</x:f>
        <x:v>72</x:v>
      </x:c>
      <x:c r="L391" s="10" t="n">
        <x:f>('Guide'!$B$4-B391)*24</x:f>
        <x:v>3796.79999999993</x:v>
      </x:c>
      <x:c r="M391" s="10" t="n">
        <x:f>IF(C391="","",ROUND((C391-B391)*24,6))</x:f>
        <x:v>7.48</x:v>
      </x:c>
      <x:c r="N391" s="10" t="n">
        <x:f>IF(D391="","",ROUND((D391-B391)*24,6))</x:f>
        <x:v>74.47</x:v>
      </x:c>
      <x:c r="O391" s="1" t="n">
        <x:f>IF(D391="",1,0)</x:f>
        <x:v>0</x:v>
      </x:c>
      <x:c r="P391" s="1" t="n">
        <x:f>IF(E391="",0,IF(OR(C391&lt;&gt;"",L391&gt;=J391),1,0))</x:f>
        <x:v>1</x:v>
      </x:c>
      <x:c r="Q391" s="1" t="n">
        <x:f>IF(AND(E391&lt;&gt;"",C391&lt;&gt;"",M391&lt;=J391),1,0)</x:f>
        <x:v>1</x:v>
      </x:c>
      <x:c r="R391" s="1" t="n">
        <x:f>P391-Q391</x:f>
        <x:v>0</x:v>
      </x:c>
      <x:c r="S391" s="1" t="n">
        <x:f>IF(E391="",0,IF(OR(D391&lt;&gt;"",L391&gt;=K391),1,0))</x:f>
        <x:v>1</x:v>
      </x:c>
      <x:c r="T391" s="1" t="n">
        <x:f>IF(AND(E391&lt;&gt;"",D391&lt;&gt;"",N391&lt;=K391),1,0)</x:f>
        <x:v>0</x:v>
      </x:c>
      <x:c r="U391" s="1" t="n">
        <x:f>S391-T391</x:f>
        <x:v>1</x:v>
      </x:c>
      <x:c r="V391" s="1" t="n">
        <x:f>IF(I391="",0,1)</x:f>
        <x:v>0</x:v>
      </x:c>
      <x:c r="W391" s="1" t="n">
        <x:f>IF(I391&gt;=4,1,0)</x:f>
        <x:v>0</x:v>
      </x:c>
      <x:c r="X391" s="1" t="n">
        <x:f>1-O391</x:f>
        <x:v>1</x:v>
      </x:c>
      <x:c r="Y391" s="1" t="n">
        <x:f>IF(AND(O391=1,L391&gt;168),1,0)</x:f>
        <x:v>0</x:v>
      </x:c>
    </x:row>
    <x:row r="392">
      <x:c r="A392" s="1" t="str">
        <x:v>T00387</x:v>
      </x:c>
      <x:c r="B392" s="9" t="n">
        <x:v>45821.657638888886</x:v>
      </x:c>
      <x:c r="C392" s="9" t="n">
        <x:v>45826.02180555555</x:v>
      </x:c>
      <x:c r="D392" s="9" t="n">
        <x:v>45828.38222222222</x:v>
      </x:c>
      <x:c r="E392" s="1" t="str">
        <x:v>Low</x:v>
      </x:c>
      <x:c r="F392" s="1" t="str">
        <x:v>WhatsApp</x:v>
      </x:c>
      <x:c r="G392" s="1" t="str">
        <x:v>Refund</x:v>
      </x:c>
      <x:c r="H392" s="1" t="n">
        <x:v>0</x:v>
      </x:c>
      <x:c r="I392" s="1" t="n">
        <x:v>3</x:v>
      </x:c>
      <x:c r="J392" s="1" t="n">
        <x:f>IF(E392="","",VLOOKUP(E392,'Guide'!$A$7:$C$10,2,FALSE))</x:f>
        <x:v>24</x:v>
      </x:c>
      <x:c r="K392" s="1" t="n">
        <x:f>IF(E392="","",VLOOKUP(E392,'Guide'!$A$7:$C$10,3,FALSE))</x:f>
        <x:v>120</x:v>
      </x:c>
      <x:c r="L392" s="10" t="n">
        <x:f>('Guide'!$B$4-B392)*24</x:f>
        <x:v>416.21666666673264</x:v>
      </x:c>
      <x:c r="M392" s="10" t="n">
        <x:f>IF(C392="","",ROUND((C392-B392)*24,6))</x:f>
        <x:v>104.74</x:v>
      </x:c>
      <x:c r="N392" s="10" t="n">
        <x:f>IF(D392="","",ROUND((D392-B392)*24,6))</x:f>
        <x:v>161.39</x:v>
      </x:c>
      <x:c r="O392" s="1" t="n">
        <x:f>IF(D392="",1,0)</x:f>
        <x:v>0</x:v>
      </x:c>
      <x:c r="P392" s="1" t="n">
        <x:f>IF(E392="",0,IF(OR(C392&lt;&gt;"",L392&gt;=J392),1,0))</x:f>
        <x:v>1</x:v>
      </x:c>
      <x:c r="Q392" s="1" t="n">
        <x:f>IF(AND(E392&lt;&gt;"",C392&lt;&gt;"",M392&lt;=J392),1,0)</x:f>
        <x:v>0</x:v>
      </x:c>
      <x:c r="R392" s="1" t="n">
        <x:f>P392-Q392</x:f>
        <x:v>1</x:v>
      </x:c>
      <x:c r="S392" s="1" t="n">
        <x:f>IF(E392="",0,IF(OR(D392&lt;&gt;"",L392&gt;=K392),1,0))</x:f>
        <x:v>1</x:v>
      </x:c>
      <x:c r="T392" s="1" t="n">
        <x:f>IF(AND(E392&lt;&gt;"",D392&lt;&gt;"",N392&lt;=K392),1,0)</x:f>
        <x:v>0</x:v>
      </x:c>
      <x:c r="U392" s="1" t="n">
        <x:f>S392-T392</x:f>
        <x:v>1</x:v>
      </x:c>
      <x:c r="V392" s="1" t="n">
        <x:f>IF(I392="",0,1)</x:f>
        <x:v>1</x:v>
      </x:c>
      <x:c r="W392" s="1" t="n">
        <x:f>IF(I392&gt;=4,1,0)</x:f>
        <x:v>0</x:v>
      </x:c>
      <x:c r="X392" s="1" t="n">
        <x:f>1-O392</x:f>
        <x:v>1</x:v>
      </x:c>
      <x:c r="Y392" s="1" t="n">
        <x:f>IF(AND(O392=1,L392&gt;168),1,0)</x:f>
        <x:v>0</x:v>
      </x:c>
    </x:row>
    <x:row r="393">
      <x:c r="A393" s="1" t="str">
        <x:v>T00388</x:v>
      </x:c>
      <x:c r="B393" s="9" t="n">
        <x:v>45672.08472222222</x:v>
      </x:c>
      <x:c r="C393" s="9" t="n">
        <x:v>45672.165138888886</x:v>
      </x:c>
      <x:c r="D393" s="9"/>
      <x:c r="E393" s="1" t="str">
        <x:v>High</x:v>
      </x:c>
      <x:c r="F393" s="1" t="str">
        <x:v>WhatsApp</x:v>
      </x:c>
      <x:c r="G393" s="1" t="str">
        <x:v>Delivery</x:v>
      </x:c>
      <x:c r="H393" s="1" t="n">
        <x:v>0</x:v>
      </x:c>
      <x:c r="I393" s="1"/>
      <x:c r="J393" s="1" t="n">
        <x:f>IF(E393="","",VLOOKUP(E393,'Guide'!$A$7:$C$10,2,FALSE))</x:f>
        <x:v>4</x:v>
      </x:c>
      <x:c r="K393" s="1" t="n">
        <x:f>IF(E393="","",VLOOKUP(E393,'Guide'!$A$7:$C$10,3,FALSE))</x:f>
        <x:v>24</x:v>
      </x:c>
      <x:c r="L393" s="10" t="n">
        <x:f>('Guide'!$B$4-B393)*24</x:f>
        <x:v>4005.9666666666744</x:v>
      </x:c>
      <x:c r="M393" s="10" t="n">
        <x:f>IF(C393="","",ROUND((C393-B393)*24,6))</x:f>
        <x:v>1.93</x:v>
      </x:c>
      <x:c r="N393" s="10" t="str">
        <x:f>IF(D393="","",ROUND((D393-B393)*24,6))</x:f>
      </x:c>
      <x:c r="O393" s="1" t="n">
        <x:f>IF(D393="",1,0)</x:f>
        <x:v>1</x:v>
      </x:c>
      <x:c r="P393" s="1" t="n">
        <x:f>IF(E393="",0,IF(OR(C393&lt;&gt;"",L393&gt;=J393),1,0))</x:f>
        <x:v>1</x:v>
      </x:c>
      <x:c r="Q393" s="1" t="n">
        <x:f>IF(AND(E393&lt;&gt;"",C393&lt;&gt;"",M393&lt;=J393),1,0)</x:f>
        <x:v>1</x:v>
      </x:c>
      <x:c r="R393" s="1" t="n">
        <x:f>P393-Q393</x:f>
        <x:v>0</x:v>
      </x:c>
      <x:c r="S393" s="1" t="n">
        <x:f>IF(E393="",0,IF(OR(D393&lt;&gt;"",L393&gt;=K393),1,0))</x:f>
        <x:v>1</x:v>
      </x:c>
      <x:c r="T393" s="1" t="n">
        <x:f>IF(AND(E393&lt;&gt;"",D393&lt;&gt;"",N393&lt;=K393),1,0)</x:f>
        <x:v>0</x:v>
      </x:c>
      <x:c r="U393" s="1" t="n">
        <x:f>S393-T393</x:f>
        <x:v>1</x:v>
      </x:c>
      <x:c r="V393" s="1" t="n">
        <x:f>IF(I393="",0,1)</x:f>
        <x:v>0</x:v>
      </x:c>
      <x:c r="W393" s="1" t="n">
        <x:f>IF(I393&gt;=4,1,0)</x:f>
        <x:v>0</x:v>
      </x:c>
      <x:c r="X393" s="1" t="n">
        <x:f>1-O393</x:f>
        <x:v>0</x:v>
      </x:c>
      <x:c r="Y393" s="1" t="n">
        <x:f>IF(AND(O393=1,L393&gt;168),1,0)</x:f>
        <x:v>1</x:v>
      </x:c>
    </x:row>
    <x:row r="394">
      <x:c r="A394" s="1" t="str">
        <x:v>T00389</x:v>
      </x:c>
      <x:c r="B394" s="9" t="n">
        <x:v>45690.342361111114</x:v>
      </x:c>
      <x:c r="C394" s="9" t="n">
        <x:v>45690.435277777775</x:v>
      </x:c>
      <x:c r="D394" s="9" t="n">
        <x:v>45691.061527777776</x:v>
      </x:c>
      <x:c r="E394" s="1" t="str">
        <x:v>High</x:v>
      </x:c>
      <x:c r="F394" s="1" t="str">
        <x:v>Email</x:v>
      </x:c>
      <x:c r="G394" s="1" t="str">
        <x:v>Delivery</x:v>
      </x:c>
      <x:c r="H394" s="1" t="n">
        <x:v>0</x:v>
      </x:c>
      <x:c r="I394" s="1"/>
      <x:c r="J394" s="1" t="n">
        <x:f>IF(E394="","",VLOOKUP(E394,'Guide'!$A$7:$C$10,2,FALSE))</x:f>
        <x:v>4</x:v>
      </x:c>
      <x:c r="K394" s="1" t="n">
        <x:f>IF(E394="","",VLOOKUP(E394,'Guide'!$A$7:$C$10,3,FALSE))</x:f>
        <x:v>24</x:v>
      </x:c>
      <x:c r="L394" s="10" t="n">
        <x:f>('Guide'!$B$4-B394)*24</x:f>
        <x:v>3567.7833333332674</x:v>
      </x:c>
      <x:c r="M394" s="10" t="n">
        <x:f>IF(C394="","",ROUND((C394-B394)*24,6))</x:f>
        <x:v>2.23</x:v>
      </x:c>
      <x:c r="N394" s="10" t="n">
        <x:f>IF(D394="","",ROUND((D394-B394)*24,6))</x:f>
        <x:v>17.26</x:v>
      </x:c>
      <x:c r="O394" s="1" t="n">
        <x:f>IF(D394="",1,0)</x:f>
        <x:v>0</x:v>
      </x:c>
      <x:c r="P394" s="1" t="n">
        <x:f>IF(E394="",0,IF(OR(C394&lt;&gt;"",L394&gt;=J394),1,0))</x:f>
        <x:v>1</x:v>
      </x:c>
      <x:c r="Q394" s="1" t="n">
        <x:f>IF(AND(E394&lt;&gt;"",C394&lt;&gt;"",M394&lt;=J394),1,0)</x:f>
        <x:v>1</x:v>
      </x:c>
      <x:c r="R394" s="1" t="n">
        <x:f>P394-Q394</x:f>
        <x:v>0</x:v>
      </x:c>
      <x:c r="S394" s="1" t="n">
        <x:f>IF(E394="",0,IF(OR(D394&lt;&gt;"",L394&gt;=K394),1,0))</x:f>
        <x:v>1</x:v>
      </x:c>
      <x:c r="T394" s="1" t="n">
        <x:f>IF(AND(E394&lt;&gt;"",D394&lt;&gt;"",N394&lt;=K394),1,0)</x:f>
        <x:v>1</x:v>
      </x:c>
      <x:c r="U394" s="1" t="n">
        <x:f>S394-T394</x:f>
        <x:v>0</x:v>
      </x:c>
      <x:c r="V394" s="1" t="n">
        <x:f>IF(I394="",0,1)</x:f>
        <x:v>0</x:v>
      </x:c>
      <x:c r="W394" s="1" t="n">
        <x:f>IF(I394&gt;=4,1,0)</x:f>
        <x:v>0</x:v>
      </x:c>
      <x:c r="X394" s="1" t="n">
        <x:f>1-O394</x:f>
        <x:v>1</x:v>
      </x:c>
      <x:c r="Y394" s="1" t="n">
        <x:f>IF(AND(O394=1,L394&gt;168),1,0)</x:f>
        <x:v>0</x:v>
      </x:c>
    </x:row>
    <x:row r="395">
      <x:c r="A395" s="1" t="str">
        <x:v>T00390</x:v>
      </x:c>
      <x:c r="B395" s="9" t="n">
        <x:v>45703.41180555556</x:v>
      </x:c>
      <x:c r="C395" s="9" t="n">
        <x:v>45704.51388888889</x:v>
      </x:c>
      <x:c r="D395" s="9" t="n">
        <x:v>45707.884722222225</x:v>
      </x:c>
      <x:c r="E395" s="1" t="str">
        <x:v>Normal</x:v>
      </x:c>
      <x:c r="F395" s="1" t="str">
        <x:v>Email</x:v>
      </x:c>
      <x:c r="G395" s="1" t="str">
        <x:v>Product information</x:v>
      </x:c>
      <x:c r="H395" s="1" t="n">
        <x:v>0</x:v>
      </x:c>
      <x:c r="I395" s="1" t="n">
        <x:v>1</x:v>
      </x:c>
      <x:c r="J395" s="1" t="n">
        <x:f>IF(E395="","",VLOOKUP(E395,'Guide'!$A$7:$C$10,2,FALSE))</x:f>
        <x:v>12</x:v>
      </x:c>
      <x:c r="K395" s="1" t="n">
        <x:f>IF(E395="","",VLOOKUP(E395,'Guide'!$A$7:$C$10,3,FALSE))</x:f>
        <x:v>72</x:v>
      </x:c>
      <x:c r="L395" s="10" t="n">
        <x:f>('Guide'!$B$4-B395)*24</x:f>
        <x:v>3254.1166666665813</x:v>
      </x:c>
      <x:c r="M395" s="10" t="n">
        <x:f>IF(C395="","",ROUND((C395-B395)*24,6))</x:f>
        <x:v>26.45</x:v>
      </x:c>
      <x:c r="N395" s="10" t="n">
        <x:f>IF(D395="","",ROUND((D395-B395)*24,6))</x:f>
        <x:v>107.35</x:v>
      </x:c>
      <x:c r="O395" s="1" t="n">
        <x:f>IF(D395="",1,0)</x:f>
        <x:v>0</x:v>
      </x:c>
      <x:c r="P395" s="1" t="n">
        <x:f>IF(E395="",0,IF(OR(C395&lt;&gt;"",L395&gt;=J395),1,0))</x:f>
        <x:v>1</x:v>
      </x:c>
      <x:c r="Q395" s="1" t="n">
        <x:f>IF(AND(E395&lt;&gt;"",C395&lt;&gt;"",M395&lt;=J395),1,0)</x:f>
        <x:v>0</x:v>
      </x:c>
      <x:c r="R395" s="1" t="n">
        <x:f>P395-Q395</x:f>
        <x:v>1</x:v>
      </x:c>
      <x:c r="S395" s="1" t="n">
        <x:f>IF(E395="",0,IF(OR(D395&lt;&gt;"",L395&gt;=K395),1,0))</x:f>
        <x:v>1</x:v>
      </x:c>
      <x:c r="T395" s="1" t="n">
        <x:f>IF(AND(E395&lt;&gt;"",D395&lt;&gt;"",N395&lt;=K395),1,0)</x:f>
        <x:v>0</x:v>
      </x:c>
      <x:c r="U395" s="1" t="n">
        <x:f>S395-T395</x:f>
        <x:v>1</x:v>
      </x:c>
      <x:c r="V395" s="1" t="n">
        <x:f>IF(I395="",0,1)</x:f>
        <x:v>1</x:v>
      </x:c>
      <x:c r="W395" s="1" t="n">
        <x:f>IF(I395&gt;=4,1,0)</x:f>
        <x:v>0</x:v>
      </x:c>
      <x:c r="X395" s="1" t="n">
        <x:f>1-O395</x:f>
        <x:v>1</x:v>
      </x:c>
      <x:c r="Y395" s="1" t="n">
        <x:f>IF(AND(O395=1,L395&gt;168),1,0)</x:f>
        <x:v>0</x:v>
      </x:c>
    </x:row>
    <x:row r="396">
      <x:c r="A396" s="1" t="str">
        <x:v>T00391</x:v>
      </x:c>
      <x:c r="B396" s="9" t="n">
        <x:v>45717.69861111111</x:v>
      </x:c>
      <x:c r="C396" s="9" t="n">
        <x:v>45718.27736111111</x:v>
      </x:c>
      <x:c r="D396" s="9" t="n">
        <x:v>45718.34777777778</x:v>
      </x:c>
      <x:c r="E396" s="1" t="str">
        <x:v>Normal</x:v>
      </x:c>
      <x:c r="F396" s="1" t="str">
        <x:v>WhatsApp</x:v>
      </x:c>
      <x:c r="G396" s="1" t="str">
        <x:v>Delivery</x:v>
      </x:c>
      <x:c r="H396" s="1" t="n">
        <x:v>0</x:v>
      </x:c>
      <x:c r="I396" s="1"/>
      <x:c r="J396" s="1" t="n">
        <x:f>IF(E396="","",VLOOKUP(E396,'Guide'!$A$7:$C$10,2,FALSE))</x:f>
        <x:v>12</x:v>
      </x:c>
      <x:c r="K396" s="1" t="n">
        <x:f>IF(E396="","",VLOOKUP(E396,'Guide'!$A$7:$C$10,3,FALSE))</x:f>
        <x:v>72</x:v>
      </x:c>
      <x:c r="L396" s="10" t="n">
        <x:f>('Guide'!$B$4-B396)*24</x:f>
        <x:v>2911.233333333337</x:v>
      </x:c>
      <x:c r="M396" s="10" t="n">
        <x:f>IF(C396="","",ROUND((C396-B396)*24,6))</x:f>
        <x:v>13.89</x:v>
      </x:c>
      <x:c r="N396" s="10" t="n">
        <x:f>IF(D396="","",ROUND((D396-B396)*24,6))</x:f>
        <x:v>15.58</x:v>
      </x:c>
      <x:c r="O396" s="1" t="n">
        <x:f>IF(D396="",1,0)</x:f>
        <x:v>0</x:v>
      </x:c>
      <x:c r="P396" s="1" t="n">
        <x:f>IF(E396="",0,IF(OR(C396&lt;&gt;"",L396&gt;=J396),1,0))</x:f>
        <x:v>1</x:v>
      </x:c>
      <x:c r="Q396" s="1" t="n">
        <x:f>IF(AND(E396&lt;&gt;"",C396&lt;&gt;"",M396&lt;=J396),1,0)</x:f>
        <x:v>0</x:v>
      </x:c>
      <x:c r="R396" s="1" t="n">
        <x:f>P396-Q396</x:f>
        <x:v>1</x:v>
      </x:c>
      <x:c r="S396" s="1" t="n">
        <x:f>IF(E396="",0,IF(OR(D396&lt;&gt;"",L396&gt;=K396),1,0))</x:f>
        <x:v>1</x:v>
      </x:c>
      <x:c r="T396" s="1" t="n">
        <x:f>IF(AND(E396&lt;&gt;"",D396&lt;&gt;"",N396&lt;=K396),1,0)</x:f>
        <x:v>1</x:v>
      </x:c>
      <x:c r="U396" s="1" t="n">
        <x:f>S396-T396</x:f>
        <x:v>0</x:v>
      </x:c>
      <x:c r="V396" s="1" t="n">
        <x:f>IF(I396="",0,1)</x:f>
        <x:v>0</x:v>
      </x:c>
      <x:c r="W396" s="1" t="n">
        <x:f>IF(I396&gt;=4,1,0)</x:f>
        <x:v>0</x:v>
      </x:c>
      <x:c r="X396" s="1" t="n">
        <x:f>1-O396</x:f>
        <x:v>1</x:v>
      </x:c>
      <x:c r="Y396" s="1" t="n">
        <x:f>IF(AND(O396=1,L396&gt;168),1,0)</x:f>
        <x:v>0</x:v>
      </x:c>
    </x:row>
    <x:row r="397">
      <x:c r="A397" s="1" t="str">
        <x:v>T00392</x:v>
      </x:c>
      <x:c r="B397" s="9" t="n">
        <x:v>45689.19236111111</x:v>
      </x:c>
      <x:c r="C397" s="9" t="n">
        <x:v>45689.264861111114</x:v>
      </x:c>
      <x:c r="D397" s="9" t="n">
        <x:v>45690.046111111114</x:v>
      </x:c>
      <x:c r="E397" s="1" t="str">
        <x:v>Normal</x:v>
      </x:c>
      <x:c r="F397" s="1" t="str">
        <x:v>WhatsApp</x:v>
      </x:c>
      <x:c r="G397" s="1" t="str">
        <x:v>Account access</x:v>
      </x:c>
      <x:c r="H397" s="1" t="n">
        <x:v>0</x:v>
      </x:c>
      <x:c r="I397" s="1"/>
      <x:c r="J397" s="1" t="n">
        <x:f>IF(E397="","",VLOOKUP(E397,'Guide'!$A$7:$C$10,2,FALSE))</x:f>
        <x:v>12</x:v>
      </x:c>
      <x:c r="K397" s="1" t="n">
        <x:f>IF(E397="","",VLOOKUP(E397,'Guide'!$A$7:$C$10,3,FALSE))</x:f>
        <x:v>72</x:v>
      </x:c>
      <x:c r="L397" s="10" t="n">
        <x:f>('Guide'!$B$4-B397)*24</x:f>
        <x:v>3595.3833333333023</x:v>
      </x:c>
      <x:c r="M397" s="10" t="n">
        <x:f>IF(C397="","",ROUND((C397-B397)*24,6))</x:f>
        <x:v>1.74</x:v>
      </x:c>
      <x:c r="N397" s="10" t="n">
        <x:f>IF(D397="","",ROUND((D397-B397)*24,6))</x:f>
        <x:v>20.49</x:v>
      </x:c>
      <x:c r="O397" s="1" t="n">
        <x:f>IF(D397="",1,0)</x:f>
        <x:v>0</x:v>
      </x:c>
      <x:c r="P397" s="1" t="n">
        <x:f>IF(E397="",0,IF(OR(C397&lt;&gt;"",L397&gt;=J397),1,0))</x:f>
        <x:v>1</x:v>
      </x:c>
      <x:c r="Q397" s="1" t="n">
        <x:f>IF(AND(E397&lt;&gt;"",C397&lt;&gt;"",M397&lt;=J397),1,0)</x:f>
        <x:v>1</x:v>
      </x:c>
      <x:c r="R397" s="1" t="n">
        <x:f>P397-Q397</x:f>
        <x:v>0</x:v>
      </x:c>
      <x:c r="S397" s="1" t="n">
        <x:f>IF(E397="",0,IF(OR(D397&lt;&gt;"",L397&gt;=K397),1,0))</x:f>
        <x:v>1</x:v>
      </x:c>
      <x:c r="T397" s="1" t="n">
        <x:f>IF(AND(E397&lt;&gt;"",D397&lt;&gt;"",N397&lt;=K397),1,0)</x:f>
        <x:v>1</x:v>
      </x:c>
      <x:c r="U397" s="1" t="n">
        <x:f>S397-T397</x:f>
        <x:v>0</x:v>
      </x:c>
      <x:c r="V397" s="1" t="n">
        <x:f>IF(I397="",0,1)</x:f>
        <x:v>0</x:v>
      </x:c>
      <x:c r="W397" s="1" t="n">
        <x:f>IF(I397&gt;=4,1,0)</x:f>
        <x:v>0</x:v>
      </x:c>
      <x:c r="X397" s="1" t="n">
        <x:f>1-O397</x:f>
        <x:v>1</x:v>
      </x:c>
      <x:c r="Y397" s="1" t="n">
        <x:f>IF(AND(O397=1,L397&gt;168),1,0)</x:f>
        <x:v>0</x:v>
      </x:c>
    </x:row>
    <x:row r="398">
      <x:c r="A398" s="1" t="str">
        <x:v>T00393</x:v>
      </x:c>
      <x:c r="B398" s="9" t="n">
        <x:v>45757.25069444445</x:v>
      </x:c>
      <x:c r="C398" s="9" t="n">
        <x:v>45757.32402777778</x:v>
      </x:c>
      <x:c r="D398" s="9" t="n">
        <x:v>45760.24694444444</x:v>
      </x:c>
      <x:c r="E398" s="1" t="str">
        <x:v>High</x:v>
      </x:c>
      <x:c r="F398" s="1" t="str">
        <x:v>Email</x:v>
      </x:c>
      <x:c r="G398" s="1" t="str">
        <x:v>Refund</x:v>
      </x:c>
      <x:c r="H398" s="1" t="n">
        <x:v>0</x:v>
      </x:c>
      <x:c r="I398" s="1"/>
      <x:c r="J398" s="1" t="n">
        <x:f>IF(E398="","",VLOOKUP(E398,'Guide'!$A$7:$C$10,2,FALSE))</x:f>
        <x:v>4</x:v>
      </x:c>
      <x:c r="K398" s="1" t="n">
        <x:f>IF(E398="","",VLOOKUP(E398,'Guide'!$A$7:$C$10,3,FALSE))</x:f>
        <x:v>24</x:v>
      </x:c>
      <x:c r="L398" s="10" t="n">
        <x:f>('Guide'!$B$4-B398)*24</x:f>
        <x:v>1961.983333333279</x:v>
      </x:c>
      <x:c r="M398" s="10" t="n">
        <x:f>IF(C398="","",ROUND((C398-B398)*24,6))</x:f>
        <x:v>1.76</x:v>
      </x:c>
      <x:c r="N398" s="10" t="n">
        <x:f>IF(D398="","",ROUND((D398-B398)*24,6))</x:f>
        <x:v>71.91</x:v>
      </x:c>
      <x:c r="O398" s="1" t="n">
        <x:f>IF(D398="",1,0)</x:f>
        <x:v>0</x:v>
      </x:c>
      <x:c r="P398" s="1" t="n">
        <x:f>IF(E398="",0,IF(OR(C398&lt;&gt;"",L398&gt;=J398),1,0))</x:f>
        <x:v>1</x:v>
      </x:c>
      <x:c r="Q398" s="1" t="n">
        <x:f>IF(AND(E398&lt;&gt;"",C398&lt;&gt;"",M398&lt;=J398),1,0)</x:f>
        <x:v>1</x:v>
      </x:c>
      <x:c r="R398" s="1" t="n">
        <x:f>P398-Q398</x:f>
        <x:v>0</x:v>
      </x:c>
      <x:c r="S398" s="1" t="n">
        <x:f>IF(E398="",0,IF(OR(D398&lt;&gt;"",L398&gt;=K398),1,0))</x:f>
        <x:v>1</x:v>
      </x:c>
      <x:c r="T398" s="1" t="n">
        <x:f>IF(AND(E398&lt;&gt;"",D398&lt;&gt;"",N398&lt;=K398),1,0)</x:f>
        <x:v>0</x:v>
      </x:c>
      <x:c r="U398" s="1" t="n">
        <x:f>S398-T398</x:f>
        <x:v>1</x:v>
      </x:c>
      <x:c r="V398" s="1" t="n">
        <x:f>IF(I398="",0,1)</x:f>
        <x:v>0</x:v>
      </x:c>
      <x:c r="W398" s="1" t="n">
        <x:f>IF(I398&gt;=4,1,0)</x:f>
        <x:v>0</x:v>
      </x:c>
      <x:c r="X398" s="1" t="n">
        <x:f>1-O398</x:f>
        <x:v>1</x:v>
      </x:c>
      <x:c r="Y398" s="1" t="n">
        <x:f>IF(AND(O398=1,L398&gt;168),1,0)</x:f>
        <x:v>0</x:v>
      </x:c>
    </x:row>
    <x:row r="399">
      <x:c r="A399" s="1" t="str">
        <x:v>T00394</x:v>
      </x:c>
      <x:c r="B399" s="9" t="n">
        <x:v>45831.665972222225</x:v>
      </x:c>
      <x:c r="C399" s="9" t="n">
        <x:v>45831.68555555555</x:v>
      </x:c>
      <x:c r="D399" s="9" t="n">
        <x:v>45831.84305555555</x:v>
      </x:c>
      <x:c r="E399" s="1" t="str">
        <x:v>Urgent</x:v>
      </x:c>
      <x:c r="F399" s="1" t="str">
        <x:v>WhatsApp</x:v>
      </x:c>
      <x:c r="G399" s="1" t="str">
        <x:v>Account access</x:v>
      </x:c>
      <x:c r="H399" s="1" t="n">
        <x:v>0</x:v>
      </x:c>
      <x:c r="I399" s="1" t="n">
        <x:v>5</x:v>
      </x:c>
      <x:c r="J399" s="1" t="n">
        <x:f>IF(E399="","",VLOOKUP(E399,'Guide'!$A$7:$C$10,2,FALSE))</x:f>
        <x:v>1</x:v>
      </x:c>
      <x:c r="K399" s="1" t="n">
        <x:f>IF(E399="","",VLOOKUP(E399,'Guide'!$A$7:$C$10,3,FALSE))</x:f>
        <x:v>8</x:v>
      </x:c>
      <x:c r="L399" s="10" t="n">
        <x:f>('Guide'!$B$4-B399)*24</x:f>
        <x:v>176.01666666660458</x:v>
      </x:c>
      <x:c r="M399" s="10" t="n">
        <x:f>IF(C399="","",ROUND((C399-B399)*24,6))</x:f>
        <x:v>0.47</x:v>
      </x:c>
      <x:c r="N399" s="10" t="n">
        <x:f>IF(D399="","",ROUND((D399-B399)*24,6))</x:f>
        <x:v>4.25</x:v>
      </x:c>
      <x:c r="O399" s="1" t="n">
        <x:f>IF(D399="",1,0)</x:f>
        <x:v>0</x:v>
      </x:c>
      <x:c r="P399" s="1" t="n">
        <x:f>IF(E399="",0,IF(OR(C399&lt;&gt;"",L399&gt;=J399),1,0))</x:f>
        <x:v>1</x:v>
      </x:c>
      <x:c r="Q399" s="1" t="n">
        <x:f>IF(AND(E399&lt;&gt;"",C399&lt;&gt;"",M399&lt;=J399),1,0)</x:f>
        <x:v>1</x:v>
      </x:c>
      <x:c r="R399" s="1" t="n">
        <x:f>P399-Q399</x:f>
        <x:v>0</x:v>
      </x:c>
      <x:c r="S399" s="1" t="n">
        <x:f>IF(E399="",0,IF(OR(D399&lt;&gt;"",L399&gt;=K399),1,0))</x:f>
        <x:v>1</x:v>
      </x:c>
      <x:c r="T399" s="1" t="n">
        <x:f>IF(AND(E399&lt;&gt;"",D399&lt;&gt;"",N399&lt;=K399),1,0)</x:f>
        <x:v>1</x:v>
      </x:c>
      <x:c r="U399" s="1" t="n">
        <x:f>S399-T399</x:f>
        <x:v>0</x:v>
      </x:c>
      <x:c r="V399" s="1" t="n">
        <x:f>IF(I399="",0,1)</x:f>
        <x:v>1</x:v>
      </x:c>
      <x:c r="W399" s="1" t="n">
        <x:f>IF(I399&gt;=4,1,0)</x:f>
        <x:v>1</x:v>
      </x:c>
      <x:c r="X399" s="1" t="n">
        <x:f>1-O399</x:f>
        <x:v>1</x:v>
      </x:c>
      <x:c r="Y399" s="1" t="n">
        <x:f>IF(AND(O399=1,L399&gt;168),1,0)</x:f>
        <x:v>0</x:v>
      </x:c>
    </x:row>
    <x:row r="400">
      <x:c r="A400" s="1" t="str">
        <x:v>T00395</x:v>
      </x:c>
      <x:c r="B400" s="9" t="n">
        <x:v>45719.0875</x:v>
      </x:c>
      <x:c r="C400" s="9" t="n">
        <x:v>45719.190416666665</x:v>
      </x:c>
      <x:c r="D400" s="9"/>
      <x:c r="E400" s="1" t="str">
        <x:v>High</x:v>
      </x:c>
      <x:c r="F400" s="1" t="str">
        <x:v>Email</x:v>
      </x:c>
      <x:c r="G400" s="1" t="str">
        <x:v>Account access</x:v>
      </x:c>
      <x:c r="H400" s="1" t="n">
        <x:v>0</x:v>
      </x:c>
      <x:c r="I400" s="1"/>
      <x:c r="J400" s="1" t="n">
        <x:f>IF(E400="","",VLOOKUP(E400,'Guide'!$A$7:$C$10,2,FALSE))</x:f>
        <x:v>4</x:v>
      </x:c>
      <x:c r="K400" s="1" t="n">
        <x:f>IF(E400="","",VLOOKUP(E400,'Guide'!$A$7:$C$10,3,FALSE))</x:f>
        <x:v>24</x:v>
      </x:c>
      <x:c r="L400" s="10" t="n">
        <x:f>('Guide'!$B$4-B400)*24</x:f>
        <x:v>2877.899999999965</x:v>
      </x:c>
      <x:c r="M400" s="10" t="n">
        <x:f>IF(C400="","",ROUND((C400-B400)*24,6))</x:f>
        <x:v>2.47</x:v>
      </x:c>
      <x:c r="N400" s="10" t="str">
        <x:f>IF(D400="","",ROUND((D400-B400)*24,6))</x:f>
      </x:c>
      <x:c r="O400" s="1" t="n">
        <x:f>IF(D400="",1,0)</x:f>
        <x:v>1</x:v>
      </x:c>
      <x:c r="P400" s="1" t="n">
        <x:f>IF(E400="",0,IF(OR(C400&lt;&gt;"",L400&gt;=J400),1,0))</x:f>
        <x:v>1</x:v>
      </x:c>
      <x:c r="Q400" s="1" t="n">
        <x:f>IF(AND(E400&lt;&gt;"",C400&lt;&gt;"",M400&lt;=J400),1,0)</x:f>
        <x:v>1</x:v>
      </x:c>
      <x:c r="R400" s="1" t="n">
        <x:f>P400-Q400</x:f>
        <x:v>0</x:v>
      </x:c>
      <x:c r="S400" s="1" t="n">
        <x:f>IF(E400="",0,IF(OR(D400&lt;&gt;"",L400&gt;=K400),1,0))</x:f>
        <x:v>1</x:v>
      </x:c>
      <x:c r="T400" s="1" t="n">
        <x:f>IF(AND(E400&lt;&gt;"",D400&lt;&gt;"",N400&lt;=K400),1,0)</x:f>
        <x:v>0</x:v>
      </x:c>
      <x:c r="U400" s="1" t="n">
        <x:f>S400-T400</x:f>
        <x:v>1</x:v>
      </x:c>
      <x:c r="V400" s="1" t="n">
        <x:f>IF(I400="",0,1)</x:f>
        <x:v>0</x:v>
      </x:c>
      <x:c r="W400" s="1" t="n">
        <x:f>IF(I400&gt;=4,1,0)</x:f>
        <x:v>0</x:v>
      </x:c>
      <x:c r="X400" s="1" t="n">
        <x:f>1-O400</x:f>
        <x:v>0</x:v>
      </x:c>
      <x:c r="Y400" s="1" t="n">
        <x:f>IF(AND(O400=1,L400&gt;168),1,0)</x:f>
        <x:v>1</x:v>
      </x:c>
    </x:row>
    <x:row r="401">
      <x:c r="A401" s="1" t="str">
        <x:v>T00396</x:v>
      </x:c>
      <x:c r="B401" s="9" t="n">
        <x:v>45826.40972222222</x:v>
      </x:c>
      <x:c r="C401" s="9" t="n">
        <x:v>45827.60805555555</x:v>
      </x:c>
      <x:c r="D401" s="9" t="n">
        <x:v>45827.612222222226</x:v>
      </x:c>
      <x:c r="E401" s="1" t="str">
        <x:v>Normal</x:v>
      </x:c>
      <x:c r="F401" s="1" t="str">
        <x:v>Email</x:v>
      </x:c>
      <x:c r="G401" s="1" t="str">
        <x:v>Refund</x:v>
      </x:c>
      <x:c r="H401" s="1" t="n">
        <x:v>0</x:v>
      </x:c>
      <x:c r="I401" s="1"/>
      <x:c r="J401" s="1" t="n">
        <x:f>IF(E401="","",VLOOKUP(E401,'Guide'!$A$7:$C$10,2,FALSE))</x:f>
        <x:v>12</x:v>
      </x:c>
      <x:c r="K401" s="1" t="n">
        <x:f>IF(E401="","",VLOOKUP(E401,'Guide'!$A$7:$C$10,3,FALSE))</x:f>
        <x:v>72</x:v>
      </x:c>
      <x:c r="L401" s="10" t="n">
        <x:f>('Guide'!$B$4-B401)*24</x:f>
        <x:v>302.1666666667443</x:v>
      </x:c>
      <x:c r="M401" s="10" t="n">
        <x:f>IF(C401="","",ROUND((C401-B401)*24,6))</x:f>
        <x:v>28.76</x:v>
      </x:c>
      <x:c r="N401" s="10" t="n">
        <x:f>IF(D401="","",ROUND((D401-B401)*24,6))</x:f>
        <x:v>28.86</x:v>
      </x:c>
      <x:c r="O401" s="1" t="n">
        <x:f>IF(D401="",1,0)</x:f>
        <x:v>0</x:v>
      </x:c>
      <x:c r="P401" s="1" t="n">
        <x:f>IF(E401="",0,IF(OR(C401&lt;&gt;"",L401&gt;=J401),1,0))</x:f>
        <x:v>1</x:v>
      </x:c>
      <x:c r="Q401" s="1" t="n">
        <x:f>IF(AND(E401&lt;&gt;"",C401&lt;&gt;"",M401&lt;=J401),1,0)</x:f>
        <x:v>0</x:v>
      </x:c>
      <x:c r="R401" s="1" t="n">
        <x:f>P401-Q401</x:f>
        <x:v>1</x:v>
      </x:c>
      <x:c r="S401" s="1" t="n">
        <x:f>IF(E401="",0,IF(OR(D401&lt;&gt;"",L401&gt;=K401),1,0))</x:f>
        <x:v>1</x:v>
      </x:c>
      <x:c r="T401" s="1" t="n">
        <x:f>IF(AND(E401&lt;&gt;"",D401&lt;&gt;"",N401&lt;=K401),1,0)</x:f>
        <x:v>1</x:v>
      </x:c>
      <x:c r="U401" s="1" t="n">
        <x:f>S401-T401</x:f>
        <x:v>0</x:v>
      </x:c>
      <x:c r="V401" s="1" t="n">
        <x:f>IF(I401="",0,1)</x:f>
        <x:v>0</x:v>
      </x:c>
      <x:c r="W401" s="1" t="n">
        <x:f>IF(I401&gt;=4,1,0)</x:f>
        <x:v>0</x:v>
      </x:c>
      <x:c r="X401" s="1" t="n">
        <x:f>1-O401</x:f>
        <x:v>1</x:v>
      </x:c>
      <x:c r="Y401" s="1" t="n">
        <x:f>IF(AND(O401=1,L401&gt;168),1,0)</x:f>
        <x:v>0</x:v>
      </x:c>
    </x:row>
    <x:row r="402">
      <x:c r="A402" s="1" t="str">
        <x:v>T00397</x:v>
      </x:c>
      <x:c r="B402" s="9" t="n">
        <x:v>45781.25833333333</x:v>
      </x:c>
      <x:c r="C402" s="9" t="n">
        <x:v>45781.31958333333</x:v>
      </x:c>
      <x:c r="D402" s="9" t="n">
        <x:v>45781.559166666666</x:v>
      </x:c>
      <x:c r="E402" s="1" t="str">
        <x:v>High</x:v>
      </x:c>
      <x:c r="F402" s="1" t="str">
        <x:v>Web chat</x:v>
      </x:c>
      <x:c r="G402" s="1" t="str">
        <x:v>Billing</x:v>
      </x:c>
      <x:c r="H402" s="1" t="n">
        <x:v>0</x:v>
      </x:c>
      <x:c r="I402" s="1" t="n">
        <x:v>4</x:v>
      </x:c>
      <x:c r="J402" s="1" t="n">
        <x:f>IF(E402="","",VLOOKUP(E402,'Guide'!$A$7:$C$10,2,FALSE))</x:f>
        <x:v>4</x:v>
      </x:c>
      <x:c r="K402" s="1" t="n">
        <x:f>IF(E402="","",VLOOKUP(E402,'Guide'!$A$7:$C$10,3,FALSE))</x:f>
        <x:v>24</x:v>
      </x:c>
      <x:c r="L402" s="10" t="n">
        <x:f>('Guide'!$B$4-B402)*24</x:f>
        <x:v>1385.8000000000466</x:v>
      </x:c>
      <x:c r="M402" s="10" t="n">
        <x:f>IF(C402="","",ROUND((C402-B402)*24,6))</x:f>
        <x:v>1.47</x:v>
      </x:c>
      <x:c r="N402" s="10" t="n">
        <x:f>IF(D402="","",ROUND((D402-B402)*24,6))</x:f>
        <x:v>7.22</x:v>
      </x:c>
      <x:c r="O402" s="1" t="n">
        <x:f>IF(D402="",1,0)</x:f>
        <x:v>0</x:v>
      </x:c>
      <x:c r="P402" s="1" t="n">
        <x:f>IF(E402="",0,IF(OR(C402&lt;&gt;"",L402&gt;=J402),1,0))</x:f>
        <x:v>1</x:v>
      </x:c>
      <x:c r="Q402" s="1" t="n">
        <x:f>IF(AND(E402&lt;&gt;"",C402&lt;&gt;"",M402&lt;=J402),1,0)</x:f>
        <x:v>1</x:v>
      </x:c>
      <x:c r="R402" s="1" t="n">
        <x:f>P402-Q402</x:f>
        <x:v>0</x:v>
      </x:c>
      <x:c r="S402" s="1" t="n">
        <x:f>IF(E402="",0,IF(OR(D402&lt;&gt;"",L402&gt;=K402),1,0))</x:f>
        <x:v>1</x:v>
      </x:c>
      <x:c r="T402" s="1" t="n">
        <x:f>IF(AND(E402&lt;&gt;"",D402&lt;&gt;"",N402&lt;=K402),1,0)</x:f>
        <x:v>1</x:v>
      </x:c>
      <x:c r="U402" s="1" t="n">
        <x:f>S402-T402</x:f>
        <x:v>0</x:v>
      </x:c>
      <x:c r="V402" s="1" t="n">
        <x:f>IF(I402="",0,1)</x:f>
        <x:v>1</x:v>
      </x:c>
      <x:c r="W402" s="1" t="n">
        <x:f>IF(I402&gt;=4,1,0)</x:f>
        <x:v>1</x:v>
      </x:c>
      <x:c r="X402" s="1" t="n">
        <x:f>1-O402</x:f>
        <x:v>1</x:v>
      </x:c>
      <x:c r="Y402" s="1" t="n">
        <x:f>IF(AND(O402=1,L402&gt;168),1,0)</x:f>
        <x:v>0</x:v>
      </x:c>
    </x:row>
    <x:row r="403">
      <x:c r="A403" s="1" t="str">
        <x:v>T00398</x:v>
      </x:c>
      <x:c r="B403" s="9" t="n">
        <x:v>45832.16875</x:v>
      </x:c>
      <x:c r="C403" s="9" t="n">
        <x:v>45832.23333333333</x:v>
      </x:c>
      <x:c r="D403" s="9" t="n">
        <x:v>45832.53791666667</x:v>
      </x:c>
      <x:c r="E403" s="1" t="str">
        <x:v>High</x:v>
      </x:c>
      <x:c r="F403" s="1" t="str">
        <x:v>Email</x:v>
      </x:c>
      <x:c r="G403" s="1" t="str">
        <x:v>Product information</x:v>
      </x:c>
      <x:c r="H403" s="1" t="n">
        <x:v>1</x:v>
      </x:c>
      <x:c r="I403" s="1"/>
      <x:c r="J403" s="1" t="n">
        <x:f>IF(E403="","",VLOOKUP(E403,'Guide'!$A$7:$C$10,2,FALSE))</x:f>
        <x:v>4</x:v>
      </x:c>
      <x:c r="K403" s="1" t="n">
        <x:f>IF(E403="","",VLOOKUP(E403,'Guide'!$A$7:$C$10,3,FALSE))</x:f>
        <x:v>24</x:v>
      </x:c>
      <x:c r="L403" s="10" t="n">
        <x:f>('Guide'!$B$4-B403)*24</x:f>
        <x:v>163.95000000006985</x:v>
      </x:c>
      <x:c r="M403" s="10" t="n">
        <x:f>IF(C403="","",ROUND((C403-B403)*24,6))</x:f>
        <x:v>1.55</x:v>
      </x:c>
      <x:c r="N403" s="10" t="n">
        <x:f>IF(D403="","",ROUND((D403-B403)*24,6))</x:f>
        <x:v>8.86</x:v>
      </x:c>
      <x:c r="O403" s="1" t="n">
        <x:f>IF(D403="",1,0)</x:f>
        <x:v>0</x:v>
      </x:c>
      <x:c r="P403" s="1" t="n">
        <x:f>IF(E403="",0,IF(OR(C403&lt;&gt;"",L403&gt;=J403),1,0))</x:f>
        <x:v>1</x:v>
      </x:c>
      <x:c r="Q403" s="1" t="n">
        <x:f>IF(AND(E403&lt;&gt;"",C403&lt;&gt;"",M403&lt;=J403),1,0)</x:f>
        <x:v>1</x:v>
      </x:c>
      <x:c r="R403" s="1" t="n">
        <x:f>P403-Q403</x:f>
        <x:v>0</x:v>
      </x:c>
      <x:c r="S403" s="1" t="n">
        <x:f>IF(E403="",0,IF(OR(D403&lt;&gt;"",L403&gt;=K403),1,0))</x:f>
        <x:v>1</x:v>
      </x:c>
      <x:c r="T403" s="1" t="n">
        <x:f>IF(AND(E403&lt;&gt;"",D403&lt;&gt;"",N403&lt;=K403),1,0)</x:f>
        <x:v>1</x:v>
      </x:c>
      <x:c r="U403" s="1" t="n">
        <x:f>S403-T403</x:f>
        <x:v>0</x:v>
      </x:c>
      <x:c r="V403" s="1" t="n">
        <x:f>IF(I403="",0,1)</x:f>
        <x:v>0</x:v>
      </x:c>
      <x:c r="W403" s="1" t="n">
        <x:f>IF(I403&gt;=4,1,0)</x:f>
        <x:v>0</x:v>
      </x:c>
      <x:c r="X403" s="1" t="n">
        <x:f>1-O403</x:f>
        <x:v>1</x:v>
      </x:c>
      <x:c r="Y403" s="1" t="n">
        <x:f>IF(AND(O403=1,L403&gt;168),1,0)</x:f>
        <x:v>0</x:v>
      </x:c>
    </x:row>
    <x:row r="404">
      <x:c r="A404" s="1" t="str">
        <x:v>T00399</x:v>
      </x:c>
      <x:c r="B404" s="9" t="n">
        <x:v>45774.74444444444</x:v>
      </x:c>
      <x:c r="C404" s="9" t="n">
        <x:v>45776.343194444446</x:v>
      </x:c>
      <x:c r="D404" s="9" t="n">
        <x:v>45776.34736111111</x:v>
      </x:c>
      <x:c r="E404" s="1" t="str">
        <x:v>Normal</x:v>
      </x:c>
      <x:c r="F404" s="1" t="str">
        <x:v>Email</x:v>
      </x:c>
      <x:c r="G404" s="1" t="str">
        <x:v>Account access</x:v>
      </x:c>
      <x:c r="H404" s="1" t="n">
        <x:v>0</x:v>
      </x:c>
      <x:c r="I404" s="1"/>
      <x:c r="J404" s="1" t="n">
        <x:f>IF(E404="","",VLOOKUP(E404,'Guide'!$A$7:$C$10,2,FALSE))</x:f>
        <x:v>12</x:v>
      </x:c>
      <x:c r="K404" s="1" t="n">
        <x:f>IF(E404="","",VLOOKUP(E404,'Guide'!$A$7:$C$10,3,FALSE))</x:f>
        <x:v>72</x:v>
      </x:c>
      <x:c r="L404" s="10" t="n">
        <x:f>('Guide'!$B$4-B404)*24</x:f>
        <x:v>1542.1333333334187</x:v>
      </x:c>
      <x:c r="M404" s="10" t="n">
        <x:f>IF(C404="","",ROUND((C404-B404)*24,6))</x:f>
        <x:v>38.37</x:v>
      </x:c>
      <x:c r="N404" s="10" t="n">
        <x:f>IF(D404="","",ROUND((D404-B404)*24,6))</x:f>
        <x:v>38.47</x:v>
      </x:c>
      <x:c r="O404" s="1" t="n">
        <x:f>IF(D404="",1,0)</x:f>
        <x:v>0</x:v>
      </x:c>
      <x:c r="P404" s="1" t="n">
        <x:f>IF(E404="",0,IF(OR(C404&lt;&gt;"",L404&gt;=J404),1,0))</x:f>
        <x:v>1</x:v>
      </x:c>
      <x:c r="Q404" s="1" t="n">
        <x:f>IF(AND(E404&lt;&gt;"",C404&lt;&gt;"",M404&lt;=J404),1,0)</x:f>
        <x:v>0</x:v>
      </x:c>
      <x:c r="R404" s="1" t="n">
        <x:f>P404-Q404</x:f>
        <x:v>1</x:v>
      </x:c>
      <x:c r="S404" s="1" t="n">
        <x:f>IF(E404="",0,IF(OR(D404&lt;&gt;"",L404&gt;=K404),1,0))</x:f>
        <x:v>1</x:v>
      </x:c>
      <x:c r="T404" s="1" t="n">
        <x:f>IF(AND(E404&lt;&gt;"",D404&lt;&gt;"",N404&lt;=K404),1,0)</x:f>
        <x:v>1</x:v>
      </x:c>
      <x:c r="U404" s="1" t="n">
        <x:f>S404-T404</x:f>
        <x:v>0</x:v>
      </x:c>
      <x:c r="V404" s="1" t="n">
        <x:f>IF(I404="",0,1)</x:f>
        <x:v>0</x:v>
      </x:c>
      <x:c r="W404" s="1" t="n">
        <x:f>IF(I404&gt;=4,1,0)</x:f>
        <x:v>0</x:v>
      </x:c>
      <x:c r="X404" s="1" t="n">
        <x:f>1-O404</x:f>
        <x:v>1</x:v>
      </x:c>
      <x:c r="Y404" s="1" t="n">
        <x:f>IF(AND(O404=1,L404&gt;168),1,0)</x:f>
        <x:v>0</x:v>
      </x:c>
    </x:row>
    <x:row r="405">
      <x:c r="A405" s="1" t="str">
        <x:v>T00400</x:v>
      </x:c>
      <x:c r="B405" s="9" t="n">
        <x:v>45752.052777777775</x:v>
      </x:c>
      <x:c r="C405" s="9" t="n">
        <x:v>45752.09402777778</x:v>
      </x:c>
      <x:c r="D405" s="9" t="n">
        <x:v>45752.75902777778</x:v>
      </x:c>
      <x:c r="E405" s="1" t="str">
        <x:v>High</x:v>
      </x:c>
      <x:c r="F405" s="1" t="str">
        <x:v>Web chat</x:v>
      </x:c>
      <x:c r="G405" s="1" t="str">
        <x:v>Account access</x:v>
      </x:c>
      <x:c r="H405" s="1" t="n">
        <x:v>0</x:v>
      </x:c>
      <x:c r="I405" s="1" t="n">
        <x:v>2</x:v>
      </x:c>
      <x:c r="J405" s="1" t="n">
        <x:f>IF(E405="","",VLOOKUP(E405,'Guide'!$A$7:$C$10,2,FALSE))</x:f>
        <x:v>4</x:v>
      </x:c>
      <x:c r="K405" s="1" t="n">
        <x:f>IF(E405="","",VLOOKUP(E405,'Guide'!$A$7:$C$10,3,FALSE))</x:f>
        <x:v>24</x:v>
      </x:c>
      <x:c r="L405" s="10" t="n">
        <x:f>('Guide'!$B$4-B405)*24</x:f>
        <x:v>2086.7333333333954</x:v>
      </x:c>
      <x:c r="M405" s="10" t="n">
        <x:f>IF(C405="","",ROUND((C405-B405)*24,6))</x:f>
        <x:v>0.99</x:v>
      </x:c>
      <x:c r="N405" s="10" t="n">
        <x:f>IF(D405="","",ROUND((D405-B405)*24,6))</x:f>
        <x:v>16.95</x:v>
      </x:c>
      <x:c r="O405" s="1" t="n">
        <x:f>IF(D405="",1,0)</x:f>
        <x:v>0</x:v>
      </x:c>
      <x:c r="P405" s="1" t="n">
        <x:f>IF(E405="",0,IF(OR(C405&lt;&gt;"",L405&gt;=J405),1,0))</x:f>
        <x:v>1</x:v>
      </x:c>
      <x:c r="Q405" s="1" t="n">
        <x:f>IF(AND(E405&lt;&gt;"",C405&lt;&gt;"",M405&lt;=J405),1,0)</x:f>
        <x:v>1</x:v>
      </x:c>
      <x:c r="R405" s="1" t="n">
        <x:f>P405-Q405</x:f>
        <x:v>0</x:v>
      </x:c>
      <x:c r="S405" s="1" t="n">
        <x:f>IF(E405="",0,IF(OR(D405&lt;&gt;"",L405&gt;=K405),1,0))</x:f>
        <x:v>1</x:v>
      </x:c>
      <x:c r="T405" s="1" t="n">
        <x:f>IF(AND(E405&lt;&gt;"",D405&lt;&gt;"",N405&lt;=K405),1,0)</x:f>
        <x:v>1</x:v>
      </x:c>
      <x:c r="U405" s="1" t="n">
        <x:f>S405-T405</x:f>
        <x:v>0</x:v>
      </x:c>
      <x:c r="V405" s="1" t="n">
        <x:f>IF(I405="",0,1)</x:f>
        <x:v>1</x:v>
      </x:c>
      <x:c r="W405" s="1" t="n">
        <x:f>IF(I405&gt;=4,1,0)</x:f>
        <x:v>0</x:v>
      </x:c>
      <x:c r="X405" s="1" t="n">
        <x:f>1-O405</x:f>
        <x:v>1</x:v>
      </x:c>
      <x:c r="Y405" s="1" t="n">
        <x:f>IF(AND(O405=1,L405&gt;168),1,0)</x:f>
        <x:v>0</x:v>
      </x:c>
    </x:row>
    <x:row r="406">
      <x:c r="A406" s="1" t="str">
        <x:v>T00401</x:v>
      </x:c>
      <x:c r="B406" s="9" t="n">
        <x:v>45828.17361111111</x:v>
      </x:c>
      <x:c r="C406" s="9" t="n">
        <x:v>45829.11027777778</x:v>
      </x:c>
      <x:c r="D406" s="9" t="n">
        <x:v>45829.24361111111</x:v>
      </x:c>
      <x:c r="E406" s="1" t="str">
        <x:v>Normal</x:v>
      </x:c>
      <x:c r="F406" s="1" t="str">
        <x:v>Email</x:v>
      </x:c>
      <x:c r="G406" s="1" t="str">
        <x:v>Delivery</x:v>
      </x:c>
      <x:c r="H406" s="1" t="n">
        <x:v>0</x:v>
      </x:c>
      <x:c r="I406" s="1" t="n">
        <x:v>5</x:v>
      </x:c>
      <x:c r="J406" s="1" t="n">
        <x:f>IF(E406="","",VLOOKUP(E406,'Guide'!$A$7:$C$10,2,FALSE))</x:f>
        <x:v>12</x:v>
      </x:c>
      <x:c r="K406" s="1" t="n">
        <x:f>IF(E406="","",VLOOKUP(E406,'Guide'!$A$7:$C$10,3,FALSE))</x:f>
        <x:v>72</x:v>
      </x:c>
      <x:c r="L406" s="10" t="n">
        <x:f>('Guide'!$B$4-B406)*24</x:f>
        <x:v>259.83333333337214</x:v>
      </x:c>
      <x:c r="M406" s="10" t="n">
        <x:f>IF(C406="","",ROUND((C406-B406)*24,6))</x:f>
        <x:v>22.48</x:v>
      </x:c>
      <x:c r="N406" s="10" t="n">
        <x:f>IF(D406="","",ROUND((D406-B406)*24,6))</x:f>
        <x:v>25.68</x:v>
      </x:c>
      <x:c r="O406" s="1" t="n">
        <x:f>IF(D406="",1,0)</x:f>
        <x:v>0</x:v>
      </x:c>
      <x:c r="P406" s="1" t="n">
        <x:f>IF(E406="",0,IF(OR(C406&lt;&gt;"",L406&gt;=J406),1,0))</x:f>
        <x:v>1</x:v>
      </x:c>
      <x:c r="Q406" s="1" t="n">
        <x:f>IF(AND(E406&lt;&gt;"",C406&lt;&gt;"",M406&lt;=J406),1,0)</x:f>
        <x:v>0</x:v>
      </x:c>
      <x:c r="R406" s="1" t="n">
        <x:f>P406-Q406</x:f>
        <x:v>1</x:v>
      </x:c>
      <x:c r="S406" s="1" t="n">
        <x:f>IF(E406="",0,IF(OR(D406&lt;&gt;"",L406&gt;=K406),1,0))</x:f>
        <x:v>1</x:v>
      </x:c>
      <x:c r="T406" s="1" t="n">
        <x:f>IF(AND(E406&lt;&gt;"",D406&lt;&gt;"",N406&lt;=K406),1,0)</x:f>
        <x:v>1</x:v>
      </x:c>
      <x:c r="U406" s="1" t="n">
        <x:f>S406-T406</x:f>
        <x:v>0</x:v>
      </x:c>
      <x:c r="V406" s="1" t="n">
        <x:f>IF(I406="",0,1)</x:f>
        <x:v>1</x:v>
      </x:c>
      <x:c r="W406" s="1" t="n">
        <x:f>IF(I406&gt;=4,1,0)</x:f>
        <x:v>1</x:v>
      </x:c>
      <x:c r="X406" s="1" t="n">
        <x:f>1-O406</x:f>
        <x:v>1</x:v>
      </x:c>
      <x:c r="Y406" s="1" t="n">
        <x:f>IF(AND(O406=1,L406&gt;168),1,0)</x:f>
        <x:v>0</x:v>
      </x:c>
    </x:row>
    <x:row r="407">
      <x:c r="A407" s="1" t="str">
        <x:v>T00402</x:v>
      </x:c>
      <x:c r="B407" s="9" t="n">
        <x:v>45742.64722222222</x:v>
      </x:c>
      <x:c r="C407" s="9" t="n">
        <x:v>45742.75388888889</x:v>
      </x:c>
      <x:c r="D407" s="9" t="n">
        <x:v>45749.92680555556</x:v>
      </x:c>
      <x:c r="E407" s="1" t="str">
        <x:v>Normal</x:v>
      </x:c>
      <x:c r="F407" s="1" t="str">
        <x:v>Web chat</x:v>
      </x:c>
      <x:c r="G407" s="1" t="str">
        <x:v>Account access</x:v>
      </x:c>
      <x:c r="H407" s="1" t="n">
        <x:v>0</x:v>
      </x:c>
      <x:c r="I407" s="1" t="n">
        <x:v>2</x:v>
      </x:c>
      <x:c r="J407" s="1" t="n">
        <x:f>IF(E407="","",VLOOKUP(E407,'Guide'!$A$7:$C$10,2,FALSE))</x:f>
        <x:v>12</x:v>
      </x:c>
      <x:c r="K407" s="1" t="n">
        <x:f>IF(E407="","",VLOOKUP(E407,'Guide'!$A$7:$C$10,3,FALSE))</x:f>
        <x:v>72</x:v>
      </x:c>
      <x:c r="L407" s="10" t="n">
        <x:f>('Guide'!$B$4-B407)*24</x:f>
        <x:v>2312.4666666666744</x:v>
      </x:c>
      <x:c r="M407" s="10" t="n">
        <x:f>IF(C407="","",ROUND((C407-B407)*24,6))</x:f>
        <x:v>2.56</x:v>
      </x:c>
      <x:c r="N407" s="10" t="n">
        <x:f>IF(D407="","",ROUND((D407-B407)*24,6))</x:f>
        <x:v>174.71</x:v>
      </x:c>
      <x:c r="O407" s="1" t="n">
        <x:f>IF(D407="",1,0)</x:f>
        <x:v>0</x:v>
      </x:c>
      <x:c r="P407" s="1" t="n">
        <x:f>IF(E407="",0,IF(OR(C407&lt;&gt;"",L407&gt;=J407),1,0))</x:f>
        <x:v>1</x:v>
      </x:c>
      <x:c r="Q407" s="1" t="n">
        <x:f>IF(AND(E407&lt;&gt;"",C407&lt;&gt;"",M407&lt;=J407),1,0)</x:f>
        <x:v>1</x:v>
      </x:c>
      <x:c r="R407" s="1" t="n">
        <x:f>P407-Q407</x:f>
        <x:v>0</x:v>
      </x:c>
      <x:c r="S407" s="1" t="n">
        <x:f>IF(E407="",0,IF(OR(D407&lt;&gt;"",L407&gt;=K407),1,0))</x:f>
        <x:v>1</x:v>
      </x:c>
      <x:c r="T407" s="1" t="n">
        <x:f>IF(AND(E407&lt;&gt;"",D407&lt;&gt;"",N407&lt;=K407),1,0)</x:f>
        <x:v>0</x:v>
      </x:c>
      <x:c r="U407" s="1" t="n">
        <x:f>S407-T407</x:f>
        <x:v>1</x:v>
      </x:c>
      <x:c r="V407" s="1" t="n">
        <x:f>IF(I407="",0,1)</x:f>
        <x:v>1</x:v>
      </x:c>
      <x:c r="W407" s="1" t="n">
        <x:f>IF(I407&gt;=4,1,0)</x:f>
        <x:v>0</x:v>
      </x:c>
      <x:c r="X407" s="1" t="n">
        <x:f>1-O407</x:f>
        <x:v>1</x:v>
      </x:c>
      <x:c r="Y407" s="1" t="n">
        <x:f>IF(AND(O407=1,L407&gt;168),1,0)</x:f>
        <x:v>0</x:v>
      </x:c>
    </x:row>
    <x:row r="408">
      <x:c r="A408" s="1" t="str">
        <x:v>T00403</x:v>
      </x:c>
      <x:c r="B408" s="9" t="n">
        <x:v>45692.57152777778</x:v>
      </x:c>
      <x:c r="C408" s="9" t="n">
        <x:v>45692.755694444444</x:v>
      </x:c>
      <x:c r="D408" s="9" t="n">
        <x:v>45694.05944444444</x:v>
      </x:c>
      <x:c r="E408" s="1" t="str">
        <x:v>Normal</x:v>
      </x:c>
      <x:c r="F408" s="1" t="str">
        <x:v>Email</x:v>
      </x:c>
      <x:c r="G408" s="1" t="str">
        <x:v>Product information</x:v>
      </x:c>
      <x:c r="H408" s="1" t="n">
        <x:v>0</x:v>
      </x:c>
      <x:c r="I408" s="1"/>
      <x:c r="J408" s="1" t="n">
        <x:f>IF(E408="","",VLOOKUP(E408,'Guide'!$A$7:$C$10,2,FALSE))</x:f>
        <x:v>12</x:v>
      </x:c>
      <x:c r="K408" s="1" t="n">
        <x:f>IF(E408="","",VLOOKUP(E408,'Guide'!$A$7:$C$10,3,FALSE))</x:f>
        <x:v>72</x:v>
      </x:c>
      <x:c r="L408" s="10" t="n">
        <x:f>('Guide'!$B$4-B408)*24</x:f>
        <x:v>3514.2833333333256</x:v>
      </x:c>
      <x:c r="M408" s="10" t="n">
        <x:f>IF(C408="","",ROUND((C408-B408)*24,6))</x:f>
        <x:v>4.42</x:v>
      </x:c>
      <x:c r="N408" s="10" t="n">
        <x:f>IF(D408="","",ROUND((D408-B408)*24,6))</x:f>
        <x:v>35.71</x:v>
      </x:c>
      <x:c r="O408" s="1" t="n">
        <x:f>IF(D408="",1,0)</x:f>
        <x:v>0</x:v>
      </x:c>
      <x:c r="P408" s="1" t="n">
        <x:f>IF(E408="",0,IF(OR(C408&lt;&gt;"",L408&gt;=J408),1,0))</x:f>
        <x:v>1</x:v>
      </x:c>
      <x:c r="Q408" s="1" t="n">
        <x:f>IF(AND(E408&lt;&gt;"",C408&lt;&gt;"",M408&lt;=J408),1,0)</x:f>
        <x:v>1</x:v>
      </x:c>
      <x:c r="R408" s="1" t="n">
        <x:f>P408-Q408</x:f>
        <x:v>0</x:v>
      </x:c>
      <x:c r="S408" s="1" t="n">
        <x:f>IF(E408="",0,IF(OR(D408&lt;&gt;"",L408&gt;=K408),1,0))</x:f>
        <x:v>1</x:v>
      </x:c>
      <x:c r="T408" s="1" t="n">
        <x:f>IF(AND(E408&lt;&gt;"",D408&lt;&gt;"",N408&lt;=K408),1,0)</x:f>
        <x:v>1</x:v>
      </x:c>
      <x:c r="U408" s="1" t="n">
        <x:f>S408-T408</x:f>
        <x:v>0</x:v>
      </x:c>
      <x:c r="V408" s="1" t="n">
        <x:f>IF(I408="",0,1)</x:f>
        <x:v>0</x:v>
      </x:c>
      <x:c r="W408" s="1" t="n">
        <x:f>IF(I408&gt;=4,1,0)</x:f>
        <x:v>0</x:v>
      </x:c>
      <x:c r="X408" s="1" t="n">
        <x:f>1-O408</x:f>
        <x:v>1</x:v>
      </x:c>
      <x:c r="Y408" s="1" t="n">
        <x:f>IF(AND(O408=1,L408&gt;168),1,0)</x:f>
        <x:v>0</x:v>
      </x:c>
    </x:row>
    <x:row r="409">
      <x:c r="A409" s="1" t="str">
        <x:v>T00404</x:v>
      </x:c>
      <x:c r="B409" s="9" t="n">
        <x:v>45820.71388888889</x:v>
      </x:c>
      <x:c r="C409" s="9" t="n">
        <x:v>45820.73930555556</x:v>
      </x:c>
      <x:c r="D409" s="9" t="n">
        <x:v>45822.90180555556</x:v>
      </x:c>
      <x:c r="E409" s="1" t="str">
        <x:v>Urgent</x:v>
      </x:c>
      <x:c r="F409" s="1" t="str">
        <x:v>WhatsApp</x:v>
      </x:c>
      <x:c r="G409" s="1" t="str">
        <x:v>Billing</x:v>
      </x:c>
      <x:c r="H409" s="1" t="n">
        <x:v>0</x:v>
      </x:c>
      <x:c r="I409" s="1"/>
      <x:c r="J409" s="1" t="n">
        <x:f>IF(E409="","",VLOOKUP(E409,'Guide'!$A$7:$C$10,2,FALSE))</x:f>
        <x:v>1</x:v>
      </x:c>
      <x:c r="K409" s="1" t="n">
        <x:f>IF(E409="","",VLOOKUP(E409,'Guide'!$A$7:$C$10,3,FALSE))</x:f>
        <x:v>8</x:v>
      </x:c>
      <x:c r="L409" s="10" t="n">
        <x:f>('Guide'!$B$4-B409)*24</x:f>
        <x:v>438.8666666666977</x:v>
      </x:c>
      <x:c r="M409" s="10" t="n">
        <x:f>IF(C409="","",ROUND((C409-B409)*24,6))</x:f>
        <x:v>0.61</x:v>
      </x:c>
      <x:c r="N409" s="10" t="n">
        <x:f>IF(D409="","",ROUND((D409-B409)*24,6))</x:f>
        <x:v>52.51</x:v>
      </x:c>
      <x:c r="O409" s="1" t="n">
        <x:f>IF(D409="",1,0)</x:f>
        <x:v>0</x:v>
      </x:c>
      <x:c r="P409" s="1" t="n">
        <x:f>IF(E409="",0,IF(OR(C409&lt;&gt;"",L409&gt;=J409),1,0))</x:f>
        <x:v>1</x:v>
      </x:c>
      <x:c r="Q409" s="1" t="n">
        <x:f>IF(AND(E409&lt;&gt;"",C409&lt;&gt;"",M409&lt;=J409),1,0)</x:f>
        <x:v>1</x:v>
      </x:c>
      <x:c r="R409" s="1" t="n">
        <x:f>P409-Q409</x:f>
        <x:v>0</x:v>
      </x:c>
      <x:c r="S409" s="1" t="n">
        <x:f>IF(E409="",0,IF(OR(D409&lt;&gt;"",L409&gt;=K409),1,0))</x:f>
        <x:v>1</x:v>
      </x:c>
      <x:c r="T409" s="1" t="n">
        <x:f>IF(AND(E409&lt;&gt;"",D409&lt;&gt;"",N409&lt;=K409),1,0)</x:f>
        <x:v>0</x:v>
      </x:c>
      <x:c r="U409" s="1" t="n">
        <x:f>S409-T409</x:f>
        <x:v>1</x:v>
      </x:c>
      <x:c r="V409" s="1" t="n">
        <x:f>IF(I409="",0,1)</x:f>
        <x:v>0</x:v>
      </x:c>
      <x:c r="W409" s="1" t="n">
        <x:f>IF(I409&gt;=4,1,0)</x:f>
        <x:v>0</x:v>
      </x:c>
      <x:c r="X409" s="1" t="n">
        <x:f>1-O409</x:f>
        <x:v>1</x:v>
      </x:c>
      <x:c r="Y409" s="1" t="n">
        <x:f>IF(AND(O409=1,L409&gt;168),1,0)</x:f>
        <x:v>0</x:v>
      </x:c>
    </x:row>
    <x:row r="410">
      <x:c r="A410" s="1" t="str">
        <x:v>T00405</x:v>
      </x:c>
      <x:c r="B410" s="9" t="n">
        <x:v>45759.770833333336</x:v>
      </x:c>
      <x:c r="C410" s="9" t="n">
        <x:v>45760.44625</x:v>
      </x:c>
      <x:c r="D410" s="9" t="n">
        <x:v>45760.45041666667</x:v>
      </x:c>
      <x:c r="E410" s="1" t="str">
        <x:v>Normal</x:v>
      </x:c>
      <x:c r="F410" s="1" t="str">
        <x:v>WhatsApp</x:v>
      </x:c>
      <x:c r="G410" s="1" t="str">
        <x:v>Refund</x:v>
      </x:c>
      <x:c r="H410" s="1" t="n">
        <x:v>0</x:v>
      </x:c>
      <x:c r="I410" s="1" t="n">
        <x:v>5</x:v>
      </x:c>
      <x:c r="J410" s="1" t="n">
        <x:f>IF(E410="","",VLOOKUP(E410,'Guide'!$A$7:$C$10,2,FALSE))</x:f>
        <x:v>12</x:v>
      </x:c>
      <x:c r="K410" s="1" t="n">
        <x:f>IF(E410="","",VLOOKUP(E410,'Guide'!$A$7:$C$10,3,FALSE))</x:f>
        <x:v>72</x:v>
      </x:c>
      <x:c r="L410" s="10" t="n">
        <x:f>('Guide'!$B$4-B410)*24</x:f>
        <x:v>1901.4999999999418</x:v>
      </x:c>
      <x:c r="M410" s="10" t="n">
        <x:f>IF(C410="","",ROUND((C410-B410)*24,6))</x:f>
        <x:v>16.21</x:v>
      </x:c>
      <x:c r="N410" s="10" t="n">
        <x:f>IF(D410="","",ROUND((D410-B410)*24,6))</x:f>
        <x:v>16.31</x:v>
      </x:c>
      <x:c r="O410" s="1" t="n">
        <x:f>IF(D410="",1,0)</x:f>
        <x:v>0</x:v>
      </x:c>
      <x:c r="P410" s="1" t="n">
        <x:f>IF(E410="",0,IF(OR(C410&lt;&gt;"",L410&gt;=J410),1,0))</x:f>
        <x:v>1</x:v>
      </x:c>
      <x:c r="Q410" s="1" t="n">
        <x:f>IF(AND(E410&lt;&gt;"",C410&lt;&gt;"",M410&lt;=J410),1,0)</x:f>
        <x:v>0</x:v>
      </x:c>
      <x:c r="R410" s="1" t="n">
        <x:f>P410-Q410</x:f>
        <x:v>1</x:v>
      </x:c>
      <x:c r="S410" s="1" t="n">
        <x:f>IF(E410="",0,IF(OR(D410&lt;&gt;"",L410&gt;=K410),1,0))</x:f>
        <x:v>1</x:v>
      </x:c>
      <x:c r="T410" s="1" t="n">
        <x:f>IF(AND(E410&lt;&gt;"",D410&lt;&gt;"",N410&lt;=K410),1,0)</x:f>
        <x:v>1</x:v>
      </x:c>
      <x:c r="U410" s="1" t="n">
        <x:f>S410-T410</x:f>
        <x:v>0</x:v>
      </x:c>
      <x:c r="V410" s="1" t="n">
        <x:f>IF(I410="",0,1)</x:f>
        <x:v>1</x:v>
      </x:c>
      <x:c r="W410" s="1" t="n">
        <x:f>IF(I410&gt;=4,1,0)</x:f>
        <x:v>1</x:v>
      </x:c>
      <x:c r="X410" s="1" t="n">
        <x:f>1-O410</x:f>
        <x:v>1</x:v>
      </x:c>
      <x:c r="Y410" s="1" t="n">
        <x:f>IF(AND(O410=1,L410&gt;168),1,0)</x:f>
        <x:v>0</x:v>
      </x:c>
    </x:row>
    <x:row r="411">
      <x:c r="A411" s="1" t="str">
        <x:v>T00406</x:v>
      </x:c>
      <x:c r="B411" s="9" t="n">
        <x:v>45675.23888888889</x:v>
      </x:c>
      <x:c r="C411" s="9" t="n">
        <x:v>45675.35388888889</x:v>
      </x:c>
      <x:c r="D411" s="9" t="n">
        <x:v>45676.259305555555</x:v>
      </x:c>
      <x:c r="E411" s="1" t="str">
        <x:v>Normal</x:v>
      </x:c>
      <x:c r="F411" s="1" t="str">
        <x:v>Web chat</x:v>
      </x:c>
      <x:c r="G411" s="1" t="str">
        <x:v>Billing</x:v>
      </x:c>
      <x:c r="H411" s="1" t="n">
        <x:v>0</x:v>
      </x:c>
      <x:c r="I411" s="1" t="n">
        <x:v>5</x:v>
      </x:c>
      <x:c r="J411" s="1" t="n">
        <x:f>IF(E411="","",VLOOKUP(E411,'Guide'!$A$7:$C$10,2,FALSE))</x:f>
        <x:v>12</x:v>
      </x:c>
      <x:c r="K411" s="1" t="n">
        <x:f>IF(E411="","",VLOOKUP(E411,'Guide'!$A$7:$C$10,3,FALSE))</x:f>
        <x:v>72</x:v>
      </x:c>
      <x:c r="L411" s="10" t="n">
        <x:f>('Guide'!$B$4-B411)*24</x:f>
        <x:v>3930.266666666663</x:v>
      </x:c>
      <x:c r="M411" s="10" t="n">
        <x:f>IF(C411="","",ROUND((C411-B411)*24,6))</x:f>
        <x:v>2.76</x:v>
      </x:c>
      <x:c r="N411" s="10" t="n">
        <x:f>IF(D411="","",ROUND((D411-B411)*24,6))</x:f>
        <x:v>24.49</x:v>
      </x:c>
      <x:c r="O411" s="1" t="n">
        <x:f>IF(D411="",1,0)</x:f>
        <x:v>0</x:v>
      </x:c>
      <x:c r="P411" s="1" t="n">
        <x:f>IF(E411="",0,IF(OR(C411&lt;&gt;"",L411&gt;=J411),1,0))</x:f>
        <x:v>1</x:v>
      </x:c>
      <x:c r="Q411" s="1" t="n">
        <x:f>IF(AND(E411&lt;&gt;"",C411&lt;&gt;"",M411&lt;=J411),1,0)</x:f>
        <x:v>1</x:v>
      </x:c>
      <x:c r="R411" s="1" t="n">
        <x:f>P411-Q411</x:f>
        <x:v>0</x:v>
      </x:c>
      <x:c r="S411" s="1" t="n">
        <x:f>IF(E411="",0,IF(OR(D411&lt;&gt;"",L411&gt;=K411),1,0))</x:f>
        <x:v>1</x:v>
      </x:c>
      <x:c r="T411" s="1" t="n">
        <x:f>IF(AND(E411&lt;&gt;"",D411&lt;&gt;"",N411&lt;=K411),1,0)</x:f>
        <x:v>1</x:v>
      </x:c>
      <x:c r="U411" s="1" t="n">
        <x:f>S411-T411</x:f>
        <x:v>0</x:v>
      </x:c>
      <x:c r="V411" s="1" t="n">
        <x:f>IF(I411="",0,1)</x:f>
        <x:v>1</x:v>
      </x:c>
      <x:c r="W411" s="1" t="n">
        <x:f>IF(I411&gt;=4,1,0)</x:f>
        <x:v>1</x:v>
      </x:c>
      <x:c r="X411" s="1" t="n">
        <x:f>1-O411</x:f>
        <x:v>1</x:v>
      </x:c>
      <x:c r="Y411" s="1" t="n">
        <x:f>IF(AND(O411=1,L411&gt;168),1,0)</x:f>
        <x:v>0</x:v>
      </x:c>
    </x:row>
    <x:row r="412">
      <x:c r="A412" s="1" t="str">
        <x:v>T00407</x:v>
      </x:c>
      <x:c r="B412" s="9" t="n">
        <x:v>45697.95416666667</x:v>
      </x:c>
      <x:c r="C412" s="9" t="n">
        <x:v>45698.105</x:v>
      </x:c>
      <x:c r="D412" s="9" t="n">
        <x:v>45700.247083333335</x:v>
      </x:c>
      <x:c r="E412" s="1" t="str">
        <x:v>Normal</x:v>
      </x:c>
      <x:c r="F412" s="1" t="str">
        <x:v>Web chat</x:v>
      </x:c>
      <x:c r="G412" s="1" t="str">
        <x:v>Account access</x:v>
      </x:c>
      <x:c r="H412" s="1" t="n">
        <x:v>0</x:v>
      </x:c>
      <x:c r="I412" s="1" t="n">
        <x:v>4</x:v>
      </x:c>
      <x:c r="J412" s="1" t="n">
        <x:f>IF(E412="","",VLOOKUP(E412,'Guide'!$A$7:$C$10,2,FALSE))</x:f>
        <x:v>12</x:v>
      </x:c>
      <x:c r="K412" s="1" t="n">
        <x:f>IF(E412="","",VLOOKUP(E412,'Guide'!$A$7:$C$10,3,FALSE))</x:f>
        <x:v>72</x:v>
      </x:c>
      <x:c r="L412" s="10" t="n">
        <x:f>('Guide'!$B$4-B412)*24</x:f>
        <x:v>3385.0999999999185</x:v>
      </x:c>
      <x:c r="M412" s="10" t="n">
        <x:f>IF(C412="","",ROUND((C412-B412)*24,6))</x:f>
        <x:v>3.62</x:v>
      </x:c>
      <x:c r="N412" s="10" t="n">
        <x:f>IF(D412="","",ROUND((D412-B412)*24,6))</x:f>
        <x:v>55.03</x:v>
      </x:c>
      <x:c r="O412" s="1" t="n">
        <x:f>IF(D412="",1,0)</x:f>
        <x:v>0</x:v>
      </x:c>
      <x:c r="P412" s="1" t="n">
        <x:f>IF(E412="",0,IF(OR(C412&lt;&gt;"",L412&gt;=J412),1,0))</x:f>
        <x:v>1</x:v>
      </x:c>
      <x:c r="Q412" s="1" t="n">
        <x:f>IF(AND(E412&lt;&gt;"",C412&lt;&gt;"",M412&lt;=J412),1,0)</x:f>
        <x:v>1</x:v>
      </x:c>
      <x:c r="R412" s="1" t="n">
        <x:f>P412-Q412</x:f>
        <x:v>0</x:v>
      </x:c>
      <x:c r="S412" s="1" t="n">
        <x:f>IF(E412="",0,IF(OR(D412&lt;&gt;"",L412&gt;=K412),1,0))</x:f>
        <x:v>1</x:v>
      </x:c>
      <x:c r="T412" s="1" t="n">
        <x:f>IF(AND(E412&lt;&gt;"",D412&lt;&gt;"",N412&lt;=K412),1,0)</x:f>
        <x:v>1</x:v>
      </x:c>
      <x:c r="U412" s="1" t="n">
        <x:f>S412-T412</x:f>
        <x:v>0</x:v>
      </x:c>
      <x:c r="V412" s="1" t="n">
        <x:f>IF(I412="",0,1)</x:f>
        <x:v>1</x:v>
      </x:c>
      <x:c r="W412" s="1" t="n">
        <x:f>IF(I412&gt;=4,1,0)</x:f>
        <x:v>1</x:v>
      </x:c>
      <x:c r="X412" s="1" t="n">
        <x:f>1-O412</x:f>
        <x:v>1</x:v>
      </x:c>
      <x:c r="Y412" s="1" t="n">
        <x:f>IF(AND(O412=1,L412&gt;168),1,0)</x:f>
        <x:v>0</x:v>
      </x:c>
    </x:row>
    <x:row r="413">
      <x:c r="A413" s="1" t="str">
        <x:v>T00408</x:v>
      </x:c>
      <x:c r="B413" s="9" t="n">
        <x:v>45829.45277777778</x:v>
      </x:c>
      <x:c r="C413" s="9" t="n">
        <x:v>45830.24652777778</x:v>
      </x:c>
      <x:c r="D413" s="9"/>
      <x:c r="E413" s="1" t="str">
        <x:v>Low</x:v>
      </x:c>
      <x:c r="F413" s="1" t="str">
        <x:v>WhatsApp</x:v>
      </x:c>
      <x:c r="G413" s="1" t="str">
        <x:v>Product information</x:v>
      </x:c>
      <x:c r="H413" s="1" t="n">
        <x:v>0</x:v>
      </x:c>
      <x:c r="I413" s="1"/>
      <x:c r="J413" s="1" t="n">
        <x:f>IF(E413="","",VLOOKUP(E413,'Guide'!$A$7:$C$10,2,FALSE))</x:f>
        <x:v>24</x:v>
      </x:c>
      <x:c r="K413" s="1" t="n">
        <x:f>IF(E413="","",VLOOKUP(E413,'Guide'!$A$7:$C$10,3,FALSE))</x:f>
        <x:v>120</x:v>
      </x:c>
      <x:c r="L413" s="10" t="n">
        <x:f>('Guide'!$B$4-B413)*24</x:f>
        <x:v>229.1333333333605</x:v>
      </x:c>
      <x:c r="M413" s="10" t="n">
        <x:f>IF(C413="","",ROUND((C413-B413)*24,6))</x:f>
        <x:v>19.05</x:v>
      </x:c>
      <x:c r="N413" s="10" t="str">
        <x:f>IF(D413="","",ROUND((D413-B413)*24,6))</x:f>
      </x:c>
      <x:c r="O413" s="1" t="n">
        <x:f>IF(D413="",1,0)</x:f>
        <x:v>1</x:v>
      </x:c>
      <x:c r="P413" s="1" t="n">
        <x:f>IF(E413="",0,IF(OR(C413&lt;&gt;"",L413&gt;=J413),1,0))</x:f>
        <x:v>1</x:v>
      </x:c>
      <x:c r="Q413" s="1" t="n">
        <x:f>IF(AND(E413&lt;&gt;"",C413&lt;&gt;"",M413&lt;=J413),1,0)</x:f>
        <x:v>1</x:v>
      </x:c>
      <x:c r="R413" s="1" t="n">
        <x:f>P413-Q413</x:f>
        <x:v>0</x:v>
      </x:c>
      <x:c r="S413" s="1" t="n">
        <x:f>IF(E413="",0,IF(OR(D413&lt;&gt;"",L413&gt;=K413),1,0))</x:f>
        <x:v>1</x:v>
      </x:c>
      <x:c r="T413" s="1" t="n">
        <x:f>IF(AND(E413&lt;&gt;"",D413&lt;&gt;"",N413&lt;=K413),1,0)</x:f>
        <x:v>0</x:v>
      </x:c>
      <x:c r="U413" s="1" t="n">
        <x:f>S413-T413</x:f>
        <x:v>1</x:v>
      </x:c>
      <x:c r="V413" s="1" t="n">
        <x:f>IF(I413="",0,1)</x:f>
        <x:v>0</x:v>
      </x:c>
      <x:c r="W413" s="1" t="n">
        <x:f>IF(I413&gt;=4,1,0)</x:f>
        <x:v>0</x:v>
      </x:c>
      <x:c r="X413" s="1" t="n">
        <x:f>1-O413</x:f>
        <x:v>0</x:v>
      </x:c>
      <x:c r="Y413" s="1" t="n">
        <x:f>IF(AND(O413=1,L413&gt;168),1,0)</x:f>
        <x:v>1</x:v>
      </x:c>
    </x:row>
    <x:row r="414">
      <x:c r="A414" s="1" t="str">
        <x:v>T00409</x:v>
      </x:c>
      <x:c r="B414" s="9" t="n">
        <x:v>45696.62847222222</x:v>
      </x:c>
      <x:c r="C414" s="9" t="n">
        <x:v>45697.63055555556</x:v>
      </x:c>
      <x:c r="D414" s="9" t="n">
        <x:v>45699.61472222222</x:v>
      </x:c>
      <x:c r="E414" s="1" t="str">
        <x:v>Normal</x:v>
      </x:c>
      <x:c r="F414" s="1" t="str">
        <x:v>Email</x:v>
      </x:c>
      <x:c r="G414" s="1" t="str">
        <x:v>Account access</x:v>
      </x:c>
      <x:c r="H414" s="1" t="n">
        <x:v>0</x:v>
      </x:c>
      <x:c r="I414" s="1"/>
      <x:c r="J414" s="1" t="n">
        <x:f>IF(E414="","",VLOOKUP(E414,'Guide'!$A$7:$C$10,2,FALSE))</x:f>
        <x:v>12</x:v>
      </x:c>
      <x:c r="K414" s="1" t="n">
        <x:f>IF(E414="","",VLOOKUP(E414,'Guide'!$A$7:$C$10,3,FALSE))</x:f>
        <x:v>72</x:v>
      </x:c>
      <x:c r="L414" s="10" t="n">
        <x:f>('Guide'!$B$4-B414)*24</x:f>
        <x:v>3416.9166666667443</x:v>
      </x:c>
      <x:c r="M414" s="10" t="n">
        <x:f>IF(C414="","",ROUND((C414-B414)*24,6))</x:f>
        <x:v>24.05</x:v>
      </x:c>
      <x:c r="N414" s="10" t="n">
        <x:f>IF(D414="","",ROUND((D414-B414)*24,6))</x:f>
        <x:v>71.67</x:v>
      </x:c>
      <x:c r="O414" s="1" t="n">
        <x:f>IF(D414="",1,0)</x:f>
        <x:v>0</x:v>
      </x:c>
      <x:c r="P414" s="1" t="n">
        <x:f>IF(E414="",0,IF(OR(C414&lt;&gt;"",L414&gt;=J414),1,0))</x:f>
        <x:v>1</x:v>
      </x:c>
      <x:c r="Q414" s="1" t="n">
        <x:f>IF(AND(E414&lt;&gt;"",C414&lt;&gt;"",M414&lt;=J414),1,0)</x:f>
        <x:v>0</x:v>
      </x:c>
      <x:c r="R414" s="1" t="n">
        <x:f>P414-Q414</x:f>
        <x:v>1</x:v>
      </x:c>
      <x:c r="S414" s="1" t="n">
        <x:f>IF(E414="",0,IF(OR(D414&lt;&gt;"",L414&gt;=K414),1,0))</x:f>
        <x:v>1</x:v>
      </x:c>
      <x:c r="T414" s="1" t="n">
        <x:f>IF(AND(E414&lt;&gt;"",D414&lt;&gt;"",N414&lt;=K414),1,0)</x:f>
        <x:v>1</x:v>
      </x:c>
      <x:c r="U414" s="1" t="n">
        <x:f>S414-T414</x:f>
        <x:v>0</x:v>
      </x:c>
      <x:c r="V414" s="1" t="n">
        <x:f>IF(I414="",0,1)</x:f>
        <x:v>0</x:v>
      </x:c>
      <x:c r="W414" s="1" t="n">
        <x:f>IF(I414&gt;=4,1,0)</x:f>
        <x:v>0</x:v>
      </x:c>
      <x:c r="X414" s="1" t="n">
        <x:f>1-O414</x:f>
        <x:v>1</x:v>
      </x:c>
      <x:c r="Y414" s="1" t="n">
        <x:f>IF(AND(O414=1,L414&gt;168),1,0)</x:f>
        <x:v>0</x:v>
      </x:c>
    </x:row>
    <x:row r="415">
      <x:c r="A415" s="1" t="str">
        <x:v>T00410</x:v>
      </x:c>
      <x:c r="B415" s="9" t="n">
        <x:v>45810.67222222222</x:v>
      </x:c>
      <x:c r="C415" s="9" t="n">
        <x:v>45811.30888888889</x:v>
      </x:c>
      <x:c r="D415" s="9" t="n">
        <x:v>45812.94847222222</x:v>
      </x:c>
      <x:c r="E415" s="1" t="str">
        <x:v>Normal</x:v>
      </x:c>
      <x:c r="F415" s="1" t="str">
        <x:v>Email</x:v>
      </x:c>
      <x:c r="G415" s="1" t="str">
        <x:v>Delivery</x:v>
      </x:c>
      <x:c r="H415" s="1" t="n">
        <x:v>0</x:v>
      </x:c>
      <x:c r="I415" s="1"/>
      <x:c r="J415" s="1" t="n">
        <x:f>IF(E415="","",VLOOKUP(E415,'Guide'!$A$7:$C$10,2,FALSE))</x:f>
        <x:v>12</x:v>
      </x:c>
      <x:c r="K415" s="1" t="n">
        <x:f>IF(E415="","",VLOOKUP(E415,'Guide'!$A$7:$C$10,3,FALSE))</x:f>
        <x:v>72</x:v>
      </x:c>
      <x:c r="L415" s="10" t="n">
        <x:f>('Guide'!$B$4-B415)*24</x:f>
        <x:v>679.8666666666395</x:v>
      </x:c>
      <x:c r="M415" s="10" t="n">
        <x:f>IF(C415="","",ROUND((C415-B415)*24,6))</x:f>
        <x:v>15.28</x:v>
      </x:c>
      <x:c r="N415" s="10" t="n">
        <x:f>IF(D415="","",ROUND((D415-B415)*24,6))</x:f>
        <x:v>54.63</x:v>
      </x:c>
      <x:c r="O415" s="1" t="n">
        <x:f>IF(D415="",1,0)</x:f>
        <x:v>0</x:v>
      </x:c>
      <x:c r="P415" s="1" t="n">
        <x:f>IF(E415="",0,IF(OR(C415&lt;&gt;"",L415&gt;=J415),1,0))</x:f>
        <x:v>1</x:v>
      </x:c>
      <x:c r="Q415" s="1" t="n">
        <x:f>IF(AND(E415&lt;&gt;"",C415&lt;&gt;"",M415&lt;=J415),1,0)</x:f>
        <x:v>0</x:v>
      </x:c>
      <x:c r="R415" s="1" t="n">
        <x:f>P415-Q415</x:f>
        <x:v>1</x:v>
      </x:c>
      <x:c r="S415" s="1" t="n">
        <x:f>IF(E415="",0,IF(OR(D415&lt;&gt;"",L415&gt;=K415),1,0))</x:f>
        <x:v>1</x:v>
      </x:c>
      <x:c r="T415" s="1" t="n">
        <x:f>IF(AND(E415&lt;&gt;"",D415&lt;&gt;"",N415&lt;=K415),1,0)</x:f>
        <x:v>1</x:v>
      </x:c>
      <x:c r="U415" s="1" t="n">
        <x:f>S415-T415</x:f>
        <x:v>0</x:v>
      </x:c>
      <x:c r="V415" s="1" t="n">
        <x:f>IF(I415="",0,1)</x:f>
        <x:v>0</x:v>
      </x:c>
      <x:c r="W415" s="1" t="n">
        <x:f>IF(I415&gt;=4,1,0)</x:f>
        <x:v>0</x:v>
      </x:c>
      <x:c r="X415" s="1" t="n">
        <x:f>1-O415</x:f>
        <x:v>1</x:v>
      </x:c>
      <x:c r="Y415" s="1" t="n">
        <x:f>IF(AND(O415=1,L415&gt;168),1,0)</x:f>
        <x:v>0</x:v>
      </x:c>
    </x:row>
    <x:row r="416">
      <x:c r="A416" s="1" t="str">
        <x:v>T00411</x:v>
      </x:c>
      <x:c r="B416" s="9" t="n">
        <x:v>45813.13611111111</x:v>
      </x:c>
      <x:c r="C416" s="9" t="n">
        <x:v>45813.40111111111</x:v>
      </x:c>
      <x:c r="D416" s="9"/>
      <x:c r="E416" s="1" t="str">
        <x:v>Normal</x:v>
      </x:c>
      <x:c r="F416" s="1" t="str">
        <x:v>Web chat</x:v>
      </x:c>
      <x:c r="G416" s="1" t="str">
        <x:v>Refund</x:v>
      </x:c>
      <x:c r="H416" s="1" t="n">
        <x:v>0</x:v>
      </x:c>
      <x:c r="I416" s="1"/>
      <x:c r="J416" s="1" t="n">
        <x:f>IF(E416="","",VLOOKUP(E416,'Guide'!$A$7:$C$10,2,FALSE))</x:f>
        <x:v>12</x:v>
      </x:c>
      <x:c r="K416" s="1" t="n">
        <x:f>IF(E416="","",VLOOKUP(E416,'Guide'!$A$7:$C$10,3,FALSE))</x:f>
        <x:v>72</x:v>
      </x:c>
      <x:c r="L416" s="10" t="n">
        <x:f>('Guide'!$B$4-B416)*24</x:f>
        <x:v>620.7333333333372</x:v>
      </x:c>
      <x:c r="M416" s="10" t="n">
        <x:f>IF(C416="","",ROUND((C416-B416)*24,6))</x:f>
        <x:v>6.36</x:v>
      </x:c>
      <x:c r="N416" s="10" t="str">
        <x:f>IF(D416="","",ROUND((D416-B416)*24,6))</x:f>
      </x:c>
      <x:c r="O416" s="1" t="n">
        <x:f>IF(D416="",1,0)</x:f>
        <x:v>1</x:v>
      </x:c>
      <x:c r="P416" s="1" t="n">
        <x:f>IF(E416="",0,IF(OR(C416&lt;&gt;"",L416&gt;=J416),1,0))</x:f>
        <x:v>1</x:v>
      </x:c>
      <x:c r="Q416" s="1" t="n">
        <x:f>IF(AND(E416&lt;&gt;"",C416&lt;&gt;"",M416&lt;=J416),1,0)</x:f>
        <x:v>1</x:v>
      </x:c>
      <x:c r="R416" s="1" t="n">
        <x:f>P416-Q416</x:f>
        <x:v>0</x:v>
      </x:c>
      <x:c r="S416" s="1" t="n">
        <x:f>IF(E416="",0,IF(OR(D416&lt;&gt;"",L416&gt;=K416),1,0))</x:f>
        <x:v>1</x:v>
      </x:c>
      <x:c r="T416" s="1" t="n">
        <x:f>IF(AND(E416&lt;&gt;"",D416&lt;&gt;"",N416&lt;=K416),1,0)</x:f>
        <x:v>0</x:v>
      </x:c>
      <x:c r="U416" s="1" t="n">
        <x:f>S416-T416</x:f>
        <x:v>1</x:v>
      </x:c>
      <x:c r="V416" s="1" t="n">
        <x:f>IF(I416="",0,1)</x:f>
        <x:v>0</x:v>
      </x:c>
      <x:c r="W416" s="1" t="n">
        <x:f>IF(I416&gt;=4,1,0)</x:f>
        <x:v>0</x:v>
      </x:c>
      <x:c r="X416" s="1" t="n">
        <x:f>1-O416</x:f>
        <x:v>0</x:v>
      </x:c>
      <x:c r="Y416" s="1" t="n">
        <x:f>IF(AND(O416=1,L416&gt;168),1,0)</x:f>
        <x:v>1</x:v>
      </x:c>
    </x:row>
    <x:row r="417">
      <x:c r="A417" s="1" t="str">
        <x:v>T00412</x:v>
      </x:c>
      <x:c r="B417" s="9" t="n">
        <x:v>45810.18819444445</x:v>
      </x:c>
      <x:c r="C417" s="9" t="n">
        <x:v>45810.53194444445</x:v>
      </x:c>
      <x:c r="D417" s="9" t="n">
        <x:v>45812.56694444444</x:v>
      </x:c>
      <x:c r="E417" s="1" t="str">
        <x:v>High</x:v>
      </x:c>
      <x:c r="F417" s="1" t="str">
        <x:v>Email</x:v>
      </x:c>
      <x:c r="G417" s="1" t="str">
        <x:v>Refund</x:v>
      </x:c>
      <x:c r="H417" s="1" t="n">
        <x:v>0</x:v>
      </x:c>
      <x:c r="I417" s="1"/>
      <x:c r="J417" s="1" t="n">
        <x:f>IF(E417="","",VLOOKUP(E417,'Guide'!$A$7:$C$10,2,FALSE))</x:f>
        <x:v>4</x:v>
      </x:c>
      <x:c r="K417" s="1" t="n">
        <x:f>IF(E417="","",VLOOKUP(E417,'Guide'!$A$7:$C$10,3,FALSE))</x:f>
        <x:v>24</x:v>
      </x:c>
      <x:c r="L417" s="10" t="n">
        <x:f>('Guide'!$B$4-B417)*24</x:f>
        <x:v>691.483333333279</x:v>
      </x:c>
      <x:c r="M417" s="10" t="n">
        <x:f>IF(C417="","",ROUND((C417-B417)*24,6))</x:f>
        <x:v>8.25</x:v>
      </x:c>
      <x:c r="N417" s="10" t="n">
        <x:f>IF(D417="","",ROUND((D417-B417)*24,6))</x:f>
        <x:v>57.09</x:v>
      </x:c>
      <x:c r="O417" s="1" t="n">
        <x:f>IF(D417="",1,0)</x:f>
        <x:v>0</x:v>
      </x:c>
      <x:c r="P417" s="1" t="n">
        <x:f>IF(E417="",0,IF(OR(C417&lt;&gt;"",L417&gt;=J417),1,0))</x:f>
        <x:v>1</x:v>
      </x:c>
      <x:c r="Q417" s="1" t="n">
        <x:f>IF(AND(E417&lt;&gt;"",C417&lt;&gt;"",M417&lt;=J417),1,0)</x:f>
        <x:v>0</x:v>
      </x:c>
      <x:c r="R417" s="1" t="n">
        <x:f>P417-Q417</x:f>
        <x:v>1</x:v>
      </x:c>
      <x:c r="S417" s="1" t="n">
        <x:f>IF(E417="",0,IF(OR(D417&lt;&gt;"",L417&gt;=K417),1,0))</x:f>
        <x:v>1</x:v>
      </x:c>
      <x:c r="T417" s="1" t="n">
        <x:f>IF(AND(E417&lt;&gt;"",D417&lt;&gt;"",N417&lt;=K417),1,0)</x:f>
        <x:v>0</x:v>
      </x:c>
      <x:c r="U417" s="1" t="n">
        <x:f>S417-T417</x:f>
        <x:v>1</x:v>
      </x:c>
      <x:c r="V417" s="1" t="n">
        <x:f>IF(I417="",0,1)</x:f>
        <x:v>0</x:v>
      </x:c>
      <x:c r="W417" s="1" t="n">
        <x:f>IF(I417&gt;=4,1,0)</x:f>
        <x:v>0</x:v>
      </x:c>
      <x:c r="X417" s="1" t="n">
        <x:f>1-O417</x:f>
        <x:v>1</x:v>
      </x:c>
      <x:c r="Y417" s="1" t="n">
        <x:f>IF(AND(O417=1,L417&gt;168),1,0)</x:f>
        <x:v>0</x:v>
      </x:c>
    </x:row>
    <x:row r="418">
      <x:c r="A418" s="1" t="str">
        <x:v>T00413</x:v>
      </x:c>
      <x:c r="B418" s="9" t="n">
        <x:v>45682.725</x:v>
      </x:c>
      <x:c r="C418" s="9" t="n">
        <x:v>45682.947916666664</x:v>
      </x:c>
      <x:c r="D418" s="9" t="n">
        <x:v>45684.49208333333</x:v>
      </x:c>
      <x:c r="E418" s="1" t="str">
        <x:v>Normal</x:v>
      </x:c>
      <x:c r="F418" s="1" t="str">
        <x:v>WhatsApp</x:v>
      </x:c>
      <x:c r="G418" s="1" t="str">
        <x:v>Refund</x:v>
      </x:c>
      <x:c r="H418" s="1" t="n">
        <x:v>0</x:v>
      </x:c>
      <x:c r="I418" s="1" t="n">
        <x:v>4</x:v>
      </x:c>
      <x:c r="J418" s="1" t="n">
        <x:f>IF(E418="","",VLOOKUP(E418,'Guide'!$A$7:$C$10,2,FALSE))</x:f>
        <x:v>12</x:v>
      </x:c>
      <x:c r="K418" s="1" t="n">
        <x:f>IF(E418="","",VLOOKUP(E418,'Guide'!$A$7:$C$10,3,FALSE))</x:f>
        <x:v>72</x:v>
      </x:c>
      <x:c r="L418" s="10" t="n">
        <x:f>('Guide'!$B$4-B418)*24</x:f>
        <x:v>3750.600000000035</x:v>
      </x:c>
      <x:c r="M418" s="10" t="n">
        <x:f>IF(C418="","",ROUND((C418-B418)*24,6))</x:f>
        <x:v>5.35</x:v>
      </x:c>
      <x:c r="N418" s="10" t="n">
        <x:f>IF(D418="","",ROUND((D418-B418)*24,6))</x:f>
        <x:v>42.41</x:v>
      </x:c>
      <x:c r="O418" s="1" t="n">
        <x:f>IF(D418="",1,0)</x:f>
        <x:v>0</x:v>
      </x:c>
      <x:c r="P418" s="1" t="n">
        <x:f>IF(E418="",0,IF(OR(C418&lt;&gt;"",L418&gt;=J418),1,0))</x:f>
        <x:v>1</x:v>
      </x:c>
      <x:c r="Q418" s="1" t="n">
        <x:f>IF(AND(E418&lt;&gt;"",C418&lt;&gt;"",M418&lt;=J418),1,0)</x:f>
        <x:v>1</x:v>
      </x:c>
      <x:c r="R418" s="1" t="n">
        <x:f>P418-Q418</x:f>
        <x:v>0</x:v>
      </x:c>
      <x:c r="S418" s="1" t="n">
        <x:f>IF(E418="",0,IF(OR(D418&lt;&gt;"",L418&gt;=K418),1,0))</x:f>
        <x:v>1</x:v>
      </x:c>
      <x:c r="T418" s="1" t="n">
        <x:f>IF(AND(E418&lt;&gt;"",D418&lt;&gt;"",N418&lt;=K418),1,0)</x:f>
        <x:v>1</x:v>
      </x:c>
      <x:c r="U418" s="1" t="n">
        <x:f>S418-T418</x:f>
        <x:v>0</x:v>
      </x:c>
      <x:c r="V418" s="1" t="n">
        <x:f>IF(I418="",0,1)</x:f>
        <x:v>1</x:v>
      </x:c>
      <x:c r="W418" s="1" t="n">
        <x:f>IF(I418&gt;=4,1,0)</x:f>
        <x:v>1</x:v>
      </x:c>
      <x:c r="X418" s="1" t="n">
        <x:f>1-O418</x:f>
        <x:v>1</x:v>
      </x:c>
      <x:c r="Y418" s="1" t="n">
        <x:f>IF(AND(O418=1,L418&gt;168),1,0)</x:f>
        <x:v>0</x:v>
      </x:c>
    </x:row>
    <x:row r="419">
      <x:c r="A419" s="1" t="str">
        <x:v>T00414</x:v>
      </x:c>
      <x:c r="B419" s="9" t="n">
        <x:v>45723.782638888886</x:v>
      </x:c>
      <x:c r="C419" s="9" t="n">
        <x:v>45723.92972222222</x:v>
      </x:c>
      <x:c r="D419" s="9" t="n">
        <x:v>45724.28805555555</x:v>
      </x:c>
      <x:c r="E419" s="1" t="str">
        <x:v>Normal</x:v>
      </x:c>
      <x:c r="F419" s="1" t="str">
        <x:v>Web chat</x:v>
      </x:c>
      <x:c r="G419" s="1" t="str">
        <x:v>Product information</x:v>
      </x:c>
      <x:c r="H419" s="1" t="n">
        <x:v>1</x:v>
      </x:c>
      <x:c r="I419" s="1" t="n">
        <x:v>4</x:v>
      </x:c>
      <x:c r="J419" s="1" t="n">
        <x:f>IF(E419="","",VLOOKUP(E419,'Guide'!$A$7:$C$10,2,FALSE))</x:f>
        <x:v>12</x:v>
      </x:c>
      <x:c r="K419" s="1" t="n">
        <x:f>IF(E419="","",VLOOKUP(E419,'Guide'!$A$7:$C$10,3,FALSE))</x:f>
        <x:v>72</x:v>
      </x:c>
      <x:c r="L419" s="10" t="n">
        <x:f>('Guide'!$B$4-B419)*24</x:f>
        <x:v>2765.2166666667326</x:v>
      </x:c>
      <x:c r="M419" s="10" t="n">
        <x:f>IF(C419="","",ROUND((C419-B419)*24,6))</x:f>
        <x:v>3.53</x:v>
      </x:c>
      <x:c r="N419" s="10" t="n">
        <x:f>IF(D419="","",ROUND((D419-B419)*24,6))</x:f>
        <x:v>12.13</x:v>
      </x:c>
      <x:c r="O419" s="1" t="n">
        <x:f>IF(D419="",1,0)</x:f>
        <x:v>0</x:v>
      </x:c>
      <x:c r="P419" s="1" t="n">
        <x:f>IF(E419="",0,IF(OR(C419&lt;&gt;"",L419&gt;=J419),1,0))</x:f>
        <x:v>1</x:v>
      </x:c>
      <x:c r="Q419" s="1" t="n">
        <x:f>IF(AND(E419&lt;&gt;"",C419&lt;&gt;"",M419&lt;=J419),1,0)</x:f>
        <x:v>1</x:v>
      </x:c>
      <x:c r="R419" s="1" t="n">
        <x:f>P419-Q419</x:f>
        <x:v>0</x:v>
      </x:c>
      <x:c r="S419" s="1" t="n">
        <x:f>IF(E419="",0,IF(OR(D419&lt;&gt;"",L419&gt;=K419),1,0))</x:f>
        <x:v>1</x:v>
      </x:c>
      <x:c r="T419" s="1" t="n">
        <x:f>IF(AND(E419&lt;&gt;"",D419&lt;&gt;"",N419&lt;=K419),1,0)</x:f>
        <x:v>1</x:v>
      </x:c>
      <x:c r="U419" s="1" t="n">
        <x:f>S419-T419</x:f>
        <x:v>0</x:v>
      </x:c>
      <x:c r="V419" s="1" t="n">
        <x:f>IF(I419="",0,1)</x:f>
        <x:v>1</x:v>
      </x:c>
      <x:c r="W419" s="1" t="n">
        <x:f>IF(I419&gt;=4,1,0)</x:f>
        <x:v>1</x:v>
      </x:c>
      <x:c r="X419" s="1" t="n">
        <x:f>1-O419</x:f>
        <x:v>1</x:v>
      </x:c>
      <x:c r="Y419" s="1" t="n">
        <x:f>IF(AND(O419=1,L419&gt;168),1,0)</x:f>
        <x:v>0</x:v>
      </x:c>
    </x:row>
    <x:row r="420">
      <x:c r="A420" s="1" t="str">
        <x:v>T00415</x:v>
      </x:c>
      <x:c r="B420" s="9" t="n">
        <x:v>45816.0875</x:v>
      </x:c>
      <x:c r="C420" s="9" t="n">
        <x:v>45816.96625</x:v>
      </x:c>
      <x:c r="D420" s="9" t="n">
        <x:v>45824.692083333335</x:v>
      </x:c>
      <x:c r="E420" s="1" t="str">
        <x:v>Normal</x:v>
      </x:c>
      <x:c r="F420" s="1" t="str">
        <x:v>Email</x:v>
      </x:c>
      <x:c r="G420" s="1" t="str">
        <x:v>Delivery</x:v>
      </x:c>
      <x:c r="H420" s="1" t="n">
        <x:v>0</x:v>
      </x:c>
      <x:c r="I420" s="1"/>
      <x:c r="J420" s="1" t="n">
        <x:f>IF(E420="","",VLOOKUP(E420,'Guide'!$A$7:$C$10,2,FALSE))</x:f>
        <x:v>12</x:v>
      </x:c>
      <x:c r="K420" s="1" t="n">
        <x:f>IF(E420="","",VLOOKUP(E420,'Guide'!$A$7:$C$10,3,FALSE))</x:f>
        <x:v>72</x:v>
      </x:c>
      <x:c r="L420" s="10" t="n">
        <x:f>('Guide'!$B$4-B420)*24</x:f>
        <x:v>549.8999999999651</x:v>
      </x:c>
      <x:c r="M420" s="10" t="n">
        <x:f>IF(C420="","",ROUND((C420-B420)*24,6))</x:f>
        <x:v>21.09</x:v>
      </x:c>
      <x:c r="N420" s="10" t="n">
        <x:f>IF(D420="","",ROUND((D420-B420)*24,6))</x:f>
        <x:v>206.51</x:v>
      </x:c>
      <x:c r="O420" s="1" t="n">
        <x:f>IF(D420="",1,0)</x:f>
        <x:v>0</x:v>
      </x:c>
      <x:c r="P420" s="1" t="n">
        <x:f>IF(E420="",0,IF(OR(C420&lt;&gt;"",L420&gt;=J420),1,0))</x:f>
        <x:v>1</x:v>
      </x:c>
      <x:c r="Q420" s="1" t="n">
        <x:f>IF(AND(E420&lt;&gt;"",C420&lt;&gt;"",M420&lt;=J420),1,0)</x:f>
        <x:v>0</x:v>
      </x:c>
      <x:c r="R420" s="1" t="n">
        <x:f>P420-Q420</x:f>
        <x:v>1</x:v>
      </x:c>
      <x:c r="S420" s="1" t="n">
        <x:f>IF(E420="",0,IF(OR(D420&lt;&gt;"",L420&gt;=K420),1,0))</x:f>
        <x:v>1</x:v>
      </x:c>
      <x:c r="T420" s="1" t="n">
        <x:f>IF(AND(E420&lt;&gt;"",D420&lt;&gt;"",N420&lt;=K420),1,0)</x:f>
        <x:v>0</x:v>
      </x:c>
      <x:c r="U420" s="1" t="n">
        <x:f>S420-T420</x:f>
        <x:v>1</x:v>
      </x:c>
      <x:c r="V420" s="1" t="n">
        <x:f>IF(I420="",0,1)</x:f>
        <x:v>0</x:v>
      </x:c>
      <x:c r="W420" s="1" t="n">
        <x:f>IF(I420&gt;=4,1,0)</x:f>
        <x:v>0</x:v>
      </x:c>
      <x:c r="X420" s="1" t="n">
        <x:f>1-O420</x:f>
        <x:v>1</x:v>
      </x:c>
      <x:c r="Y420" s="1" t="n">
        <x:f>IF(AND(O420=1,L420&gt;168),1,0)</x:f>
        <x:v>0</x:v>
      </x:c>
    </x:row>
    <x:row r="421">
      <x:c r="A421" s="1" t="str">
        <x:v>T00416</x:v>
      </x:c>
      <x:c r="B421" s="9" t="n">
        <x:v>45719.740277777775</x:v>
      </x:c>
      <x:c r="C421" s="9" t="n">
        <x:v>45719.76611111111</x:v>
      </x:c>
      <x:c r="D421" s="9" t="n">
        <x:v>45719.904444444444</x:v>
      </x:c>
      <x:c r="E421" s="1" t="str">
        <x:v>Urgent</x:v>
      </x:c>
      <x:c r="F421" s="1" t="str">
        <x:v>WhatsApp</x:v>
      </x:c>
      <x:c r="G421" s="1" t="str">
        <x:v>Billing</x:v>
      </x:c>
      <x:c r="H421" s="1" t="n">
        <x:v>0</x:v>
      </x:c>
      <x:c r="I421" s="1" t="n">
        <x:v>3</x:v>
      </x:c>
      <x:c r="J421" s="1" t="n">
        <x:f>IF(E421="","",VLOOKUP(E421,'Guide'!$A$7:$C$10,2,FALSE))</x:f>
        <x:v>1</x:v>
      </x:c>
      <x:c r="K421" s="1" t="n">
        <x:f>IF(E421="","",VLOOKUP(E421,'Guide'!$A$7:$C$10,3,FALSE))</x:f>
        <x:v>8</x:v>
      </x:c>
      <x:c r="L421" s="10" t="n">
        <x:f>('Guide'!$B$4-B421)*24</x:f>
        <x:v>2862.2333333333954</x:v>
      </x:c>
      <x:c r="M421" s="10" t="n">
        <x:f>IF(C421="","",ROUND((C421-B421)*24,6))</x:f>
        <x:v>0.62</x:v>
      </x:c>
      <x:c r="N421" s="10" t="n">
        <x:f>IF(D421="","",ROUND((D421-B421)*24,6))</x:f>
        <x:v>3.94</x:v>
      </x:c>
      <x:c r="O421" s="1" t="n">
        <x:f>IF(D421="",1,0)</x:f>
        <x:v>0</x:v>
      </x:c>
      <x:c r="P421" s="1" t="n">
        <x:f>IF(E421="",0,IF(OR(C421&lt;&gt;"",L421&gt;=J421),1,0))</x:f>
        <x:v>1</x:v>
      </x:c>
      <x:c r="Q421" s="1" t="n">
        <x:f>IF(AND(E421&lt;&gt;"",C421&lt;&gt;"",M421&lt;=J421),1,0)</x:f>
        <x:v>1</x:v>
      </x:c>
      <x:c r="R421" s="1" t="n">
        <x:f>P421-Q421</x:f>
        <x:v>0</x:v>
      </x:c>
      <x:c r="S421" s="1" t="n">
        <x:f>IF(E421="",0,IF(OR(D421&lt;&gt;"",L421&gt;=K421),1,0))</x:f>
        <x:v>1</x:v>
      </x:c>
      <x:c r="T421" s="1" t="n">
        <x:f>IF(AND(E421&lt;&gt;"",D421&lt;&gt;"",N421&lt;=K421),1,0)</x:f>
        <x:v>1</x:v>
      </x:c>
      <x:c r="U421" s="1" t="n">
        <x:f>S421-T421</x:f>
        <x:v>0</x:v>
      </x:c>
      <x:c r="V421" s="1" t="n">
        <x:f>IF(I421="",0,1)</x:f>
        <x:v>1</x:v>
      </x:c>
      <x:c r="W421" s="1" t="n">
        <x:f>IF(I421&gt;=4,1,0)</x:f>
        <x:v>0</x:v>
      </x:c>
      <x:c r="X421" s="1" t="n">
        <x:f>1-O421</x:f>
        <x:v>1</x:v>
      </x:c>
      <x:c r="Y421" s="1" t="n">
        <x:f>IF(AND(O421=1,L421&gt;168),1,0)</x:f>
        <x:v>0</x:v>
      </x:c>
    </x:row>
    <x:row r="422">
      <x:c r="A422" s="1" t="str">
        <x:v>T00417</x:v>
      </x:c>
      <x:c r="B422" s="9" t="n">
        <x:v>45660.90972222222</x:v>
      </x:c>
      <x:c r="C422" s="9" t="n">
        <x:v>45661.01180555556</x:v>
      </x:c>
      <x:c r="D422" s="9" t="n">
        <x:v>45676.83472222222</x:v>
      </x:c>
      <x:c r="E422" s="1" t="str">
        <x:v>Normal</x:v>
      </x:c>
      <x:c r="F422" s="1" t="str">
        <x:v>Web chat</x:v>
      </x:c>
      <x:c r="G422" s="1" t="str">
        <x:v>Refund</x:v>
      </x:c>
      <x:c r="H422" s="1" t="n">
        <x:v>0</x:v>
      </x:c>
      <x:c r="I422" s="1"/>
      <x:c r="J422" s="1" t="n">
        <x:f>IF(E422="","",VLOOKUP(E422,'Guide'!$A$7:$C$10,2,FALSE))</x:f>
        <x:v>12</x:v>
      </x:c>
      <x:c r="K422" s="1" t="n">
        <x:f>IF(E422="","",VLOOKUP(E422,'Guide'!$A$7:$C$10,3,FALSE))</x:f>
        <x:v>72</x:v>
      </x:c>
      <x:c r="L422" s="10" t="n">
        <x:f>('Guide'!$B$4-B422)*24</x:f>
        <x:v>4274.166666666744</x:v>
      </x:c>
      <x:c r="M422" s="10" t="n">
        <x:f>IF(C422="","",ROUND((C422-B422)*24,6))</x:f>
        <x:v>2.45</x:v>
      </x:c>
      <x:c r="N422" s="10" t="n">
        <x:f>IF(D422="","",ROUND((D422-B422)*24,6))</x:f>
        <x:v>382.2</x:v>
      </x:c>
      <x:c r="O422" s="1" t="n">
        <x:f>IF(D422="",1,0)</x:f>
        <x:v>0</x:v>
      </x:c>
      <x:c r="P422" s="1" t="n">
        <x:f>IF(E422="",0,IF(OR(C422&lt;&gt;"",L422&gt;=J422),1,0))</x:f>
        <x:v>1</x:v>
      </x:c>
      <x:c r="Q422" s="1" t="n">
        <x:f>IF(AND(E422&lt;&gt;"",C422&lt;&gt;"",M422&lt;=J422),1,0)</x:f>
        <x:v>1</x:v>
      </x:c>
      <x:c r="R422" s="1" t="n">
        <x:f>P422-Q422</x:f>
        <x:v>0</x:v>
      </x:c>
      <x:c r="S422" s="1" t="n">
        <x:f>IF(E422="",0,IF(OR(D422&lt;&gt;"",L422&gt;=K422),1,0))</x:f>
        <x:v>1</x:v>
      </x:c>
      <x:c r="T422" s="1" t="n">
        <x:f>IF(AND(E422&lt;&gt;"",D422&lt;&gt;"",N422&lt;=K422),1,0)</x:f>
        <x:v>0</x:v>
      </x:c>
      <x:c r="U422" s="1" t="n">
        <x:f>S422-T422</x:f>
        <x:v>1</x:v>
      </x:c>
      <x:c r="V422" s="1" t="n">
        <x:f>IF(I422="",0,1)</x:f>
        <x:v>0</x:v>
      </x:c>
      <x:c r="W422" s="1" t="n">
        <x:f>IF(I422&gt;=4,1,0)</x:f>
        <x:v>0</x:v>
      </x:c>
      <x:c r="X422" s="1" t="n">
        <x:f>1-O422</x:f>
        <x:v>1</x:v>
      </x:c>
      <x:c r="Y422" s="1" t="n">
        <x:f>IF(AND(O422=1,L422&gt;168),1,0)</x:f>
        <x:v>0</x:v>
      </x:c>
    </x:row>
    <x:row r="423">
      <x:c r="A423" s="1" t="str">
        <x:v>T00418</x:v>
      </x:c>
      <x:c r="B423" s="9" t="n">
        <x:v>45680.91388888889</x:v>
      </x:c>
      <x:c r="C423" s="9" t="n">
        <x:v>45681.05930555556</x:v>
      </x:c>
      <x:c r="D423" s="9" t="n">
        <x:v>45685.28638888889</x:v>
      </x:c>
      <x:c r="E423" s="1" t="str">
        <x:v>Normal</x:v>
      </x:c>
      <x:c r="F423" s="1" t="str">
        <x:v>Email</x:v>
      </x:c>
      <x:c r="G423" s="1" t="str">
        <x:v>Delivery</x:v>
      </x:c>
      <x:c r="H423" s="1" t="n">
        <x:v>0</x:v>
      </x:c>
      <x:c r="I423" s="1" t="n">
        <x:v>3</x:v>
      </x:c>
      <x:c r="J423" s="1" t="n">
        <x:f>IF(E423="","",VLOOKUP(E423,'Guide'!$A$7:$C$10,2,FALSE))</x:f>
        <x:v>12</x:v>
      </x:c>
      <x:c r="K423" s="1" t="n">
        <x:f>IF(E423="","",VLOOKUP(E423,'Guide'!$A$7:$C$10,3,FALSE))</x:f>
        <x:v>72</x:v>
      </x:c>
      <x:c r="L423" s="10" t="n">
        <x:f>('Guide'!$B$4-B423)*24</x:f>
        <x:v>3794.066666666593</x:v>
      </x:c>
      <x:c r="M423" s="10" t="n">
        <x:f>IF(C423="","",ROUND((C423-B423)*24,6))</x:f>
        <x:v>3.49</x:v>
      </x:c>
      <x:c r="N423" s="10" t="n">
        <x:f>IF(D423="","",ROUND((D423-B423)*24,6))</x:f>
        <x:v>104.94</x:v>
      </x:c>
      <x:c r="O423" s="1" t="n">
        <x:f>IF(D423="",1,0)</x:f>
        <x:v>0</x:v>
      </x:c>
      <x:c r="P423" s="1" t="n">
        <x:f>IF(E423="",0,IF(OR(C423&lt;&gt;"",L423&gt;=J423),1,0))</x:f>
        <x:v>1</x:v>
      </x:c>
      <x:c r="Q423" s="1" t="n">
        <x:f>IF(AND(E423&lt;&gt;"",C423&lt;&gt;"",M423&lt;=J423),1,0)</x:f>
        <x:v>1</x:v>
      </x:c>
      <x:c r="R423" s="1" t="n">
        <x:f>P423-Q423</x:f>
        <x:v>0</x:v>
      </x:c>
      <x:c r="S423" s="1" t="n">
        <x:f>IF(E423="",0,IF(OR(D423&lt;&gt;"",L423&gt;=K423),1,0))</x:f>
        <x:v>1</x:v>
      </x:c>
      <x:c r="T423" s="1" t="n">
        <x:f>IF(AND(E423&lt;&gt;"",D423&lt;&gt;"",N423&lt;=K423),1,0)</x:f>
        <x:v>0</x:v>
      </x:c>
      <x:c r="U423" s="1" t="n">
        <x:f>S423-T423</x:f>
        <x:v>1</x:v>
      </x:c>
      <x:c r="V423" s="1" t="n">
        <x:f>IF(I423="",0,1)</x:f>
        <x:v>1</x:v>
      </x:c>
      <x:c r="W423" s="1" t="n">
        <x:f>IF(I423&gt;=4,1,0)</x:f>
        <x:v>0</x:v>
      </x:c>
      <x:c r="X423" s="1" t="n">
        <x:f>1-O423</x:f>
        <x:v>1</x:v>
      </x:c>
      <x:c r="Y423" s="1" t="n">
        <x:f>IF(AND(O423=1,L423&gt;168),1,0)</x:f>
        <x:v>0</x:v>
      </x:c>
    </x:row>
    <x:row r="424">
      <x:c r="A424" s="1" t="str">
        <x:v>T00419</x:v>
      </x:c>
      <x:c r="B424" s="9" t="n">
        <x:v>45712.055555555555</x:v>
      </x:c>
      <x:c r="C424" s="9" t="n">
        <x:v>45712.273888888885</x:v>
      </x:c>
      <x:c r="D424" s="9" t="n">
        <x:v>45714.34055555556</x:v>
      </x:c>
      <x:c r="E424" s="1" t="str">
        <x:v>Normal</x:v>
      </x:c>
      <x:c r="F424" s="1" t="str">
        <x:v>Web chat</x:v>
      </x:c>
      <x:c r="G424" s="1" t="str">
        <x:v>Delivery</x:v>
      </x:c>
      <x:c r="H424" s="1" t="n">
        <x:v>0</x:v>
      </x:c>
      <x:c r="I424" s="1"/>
      <x:c r="J424" s="1" t="n">
        <x:f>IF(E424="","",VLOOKUP(E424,'Guide'!$A$7:$C$10,2,FALSE))</x:f>
        <x:v>12</x:v>
      </x:c>
      <x:c r="K424" s="1" t="n">
        <x:f>IF(E424="","",VLOOKUP(E424,'Guide'!$A$7:$C$10,3,FALSE))</x:f>
        <x:v>72</x:v>
      </x:c>
      <x:c r="L424" s="10" t="n">
        <x:f>('Guide'!$B$4-B424)*24</x:f>
        <x:v>3046.666666666686</x:v>
      </x:c>
      <x:c r="M424" s="10" t="n">
        <x:f>IF(C424="","",ROUND((C424-B424)*24,6))</x:f>
        <x:v>5.24</x:v>
      </x:c>
      <x:c r="N424" s="10" t="n">
        <x:f>IF(D424="","",ROUND((D424-B424)*24,6))</x:f>
        <x:v>54.84</x:v>
      </x:c>
      <x:c r="O424" s="1" t="n">
        <x:f>IF(D424="",1,0)</x:f>
        <x:v>0</x:v>
      </x:c>
      <x:c r="P424" s="1" t="n">
        <x:f>IF(E424="",0,IF(OR(C424&lt;&gt;"",L424&gt;=J424),1,0))</x:f>
        <x:v>1</x:v>
      </x:c>
      <x:c r="Q424" s="1" t="n">
        <x:f>IF(AND(E424&lt;&gt;"",C424&lt;&gt;"",M424&lt;=J424),1,0)</x:f>
        <x:v>1</x:v>
      </x:c>
      <x:c r="R424" s="1" t="n">
        <x:f>P424-Q424</x:f>
        <x:v>0</x:v>
      </x:c>
      <x:c r="S424" s="1" t="n">
        <x:f>IF(E424="",0,IF(OR(D424&lt;&gt;"",L424&gt;=K424),1,0))</x:f>
        <x:v>1</x:v>
      </x:c>
      <x:c r="T424" s="1" t="n">
        <x:f>IF(AND(E424&lt;&gt;"",D424&lt;&gt;"",N424&lt;=K424),1,0)</x:f>
        <x:v>1</x:v>
      </x:c>
      <x:c r="U424" s="1" t="n">
        <x:f>S424-T424</x:f>
        <x:v>0</x:v>
      </x:c>
      <x:c r="V424" s="1" t="n">
        <x:f>IF(I424="",0,1)</x:f>
        <x:v>0</x:v>
      </x:c>
      <x:c r="W424" s="1" t="n">
        <x:f>IF(I424&gt;=4,1,0)</x:f>
        <x:v>0</x:v>
      </x:c>
      <x:c r="X424" s="1" t="n">
        <x:f>1-O424</x:f>
        <x:v>1</x:v>
      </x:c>
      <x:c r="Y424" s="1" t="n">
        <x:f>IF(AND(O424=1,L424&gt;168),1,0)</x:f>
        <x:v>0</x:v>
      </x:c>
    </x:row>
    <x:row r="425">
      <x:c r="A425" s="1" t="str">
        <x:v>T00420</x:v>
      </x:c>
      <x:c r="B425" s="9" t="n">
        <x:v>45739.52013888889</x:v>
      </x:c>
      <x:c r="C425" s="9" t="n">
        <x:v>45739.869722222225</x:v>
      </x:c>
      <x:c r="D425" s="9"/>
      <x:c r="E425" s="1" t="str">
        <x:v>Normal</x:v>
      </x:c>
      <x:c r="F425" s="1" t="str">
        <x:v>WhatsApp</x:v>
      </x:c>
      <x:c r="G425" s="1" t="str">
        <x:v>Billing</x:v>
      </x:c>
      <x:c r="H425" s="1" t="n">
        <x:v>0</x:v>
      </x:c>
      <x:c r="I425" s="1"/>
      <x:c r="J425" s="1" t="n">
        <x:f>IF(E425="","",VLOOKUP(E425,'Guide'!$A$7:$C$10,2,FALSE))</x:f>
        <x:v>12</x:v>
      </x:c>
      <x:c r="K425" s="1" t="n">
        <x:f>IF(E425="","",VLOOKUP(E425,'Guide'!$A$7:$C$10,3,FALSE))</x:f>
        <x:v>72</x:v>
      </x:c>
      <x:c r="L425" s="10" t="n">
        <x:f>('Guide'!$B$4-B425)*24</x:f>
        <x:v>2387.516666666663</x:v>
      </x:c>
      <x:c r="M425" s="10" t="n">
        <x:f>IF(C425="","",ROUND((C425-B425)*24,6))</x:f>
        <x:v>8.39</x:v>
      </x:c>
      <x:c r="N425" s="10" t="str">
        <x:f>IF(D425="","",ROUND((D425-B425)*24,6))</x:f>
      </x:c>
      <x:c r="O425" s="1" t="n">
        <x:f>IF(D425="",1,0)</x:f>
        <x:v>1</x:v>
      </x:c>
      <x:c r="P425" s="1" t="n">
        <x:f>IF(E425="",0,IF(OR(C425&lt;&gt;"",L425&gt;=J425),1,0))</x:f>
        <x:v>1</x:v>
      </x:c>
      <x:c r="Q425" s="1" t="n">
        <x:f>IF(AND(E425&lt;&gt;"",C425&lt;&gt;"",M425&lt;=J425),1,0)</x:f>
        <x:v>1</x:v>
      </x:c>
      <x:c r="R425" s="1" t="n">
        <x:f>P425-Q425</x:f>
        <x:v>0</x:v>
      </x:c>
      <x:c r="S425" s="1" t="n">
        <x:f>IF(E425="",0,IF(OR(D425&lt;&gt;"",L425&gt;=K425),1,0))</x:f>
        <x:v>1</x:v>
      </x:c>
      <x:c r="T425" s="1" t="n">
        <x:f>IF(AND(E425&lt;&gt;"",D425&lt;&gt;"",N425&lt;=K425),1,0)</x:f>
        <x:v>0</x:v>
      </x:c>
      <x:c r="U425" s="1" t="n">
        <x:f>S425-T425</x:f>
        <x:v>1</x:v>
      </x:c>
      <x:c r="V425" s="1" t="n">
        <x:f>IF(I425="",0,1)</x:f>
        <x:v>0</x:v>
      </x:c>
      <x:c r="W425" s="1" t="n">
        <x:f>IF(I425&gt;=4,1,0)</x:f>
        <x:v>0</x:v>
      </x:c>
      <x:c r="X425" s="1" t="n">
        <x:f>1-O425</x:f>
        <x:v>0</x:v>
      </x:c>
      <x:c r="Y425" s="1" t="n">
        <x:f>IF(AND(O425=1,L425&gt;168),1,0)</x:f>
        <x:v>1</x:v>
      </x:c>
    </x:row>
    <x:row r="426">
      <x:c r="A426" s="1" t="str">
        <x:v>T00421</x:v>
      </x:c>
      <x:c r="B426" s="9" t="n">
        <x:v>45795.9</x:v>
      </x:c>
      <x:c r="C426" s="9" t="n">
        <x:v>45795.96041666667</x:v>
      </x:c>
      <x:c r="D426" s="9" t="n">
        <x:v>45796.06416666666</x:v>
      </x:c>
      <x:c r="E426" s="1" t="str">
        <x:v>Urgent</x:v>
      </x:c>
      <x:c r="F426" s="1" t="str">
        <x:v>Email</x:v>
      </x:c>
      <x:c r="G426" s="1" t="str">
        <x:v>Billing</x:v>
      </x:c>
      <x:c r="H426" s="1" t="n">
        <x:v>0</x:v>
      </x:c>
      <x:c r="I426" s="1"/>
      <x:c r="J426" s="1" t="n">
        <x:f>IF(E426="","",VLOOKUP(E426,'Guide'!$A$7:$C$10,2,FALSE))</x:f>
        <x:v>1</x:v>
      </x:c>
      <x:c r="K426" s="1" t="n">
        <x:f>IF(E426="","",VLOOKUP(E426,'Guide'!$A$7:$C$10,3,FALSE))</x:f>
        <x:v>8</x:v>
      </x:c>
      <x:c r="L426" s="10" t="n">
        <x:f>('Guide'!$B$4-B426)*24</x:f>
        <x:v>1034.399999999965</x:v>
      </x:c>
      <x:c r="M426" s="10" t="n">
        <x:f>IF(C426="","",ROUND((C426-B426)*24,6))</x:f>
        <x:v>1.45</x:v>
      </x:c>
      <x:c r="N426" s="10" t="n">
        <x:f>IF(D426="","",ROUND((D426-B426)*24,6))</x:f>
        <x:v>3.94</x:v>
      </x:c>
      <x:c r="O426" s="1" t="n">
        <x:f>IF(D426="",1,0)</x:f>
        <x:v>0</x:v>
      </x:c>
      <x:c r="P426" s="1" t="n">
        <x:f>IF(E426="",0,IF(OR(C426&lt;&gt;"",L426&gt;=J426),1,0))</x:f>
        <x:v>1</x:v>
      </x:c>
      <x:c r="Q426" s="1" t="n">
        <x:f>IF(AND(E426&lt;&gt;"",C426&lt;&gt;"",M426&lt;=J426),1,0)</x:f>
        <x:v>0</x:v>
      </x:c>
      <x:c r="R426" s="1" t="n">
        <x:f>P426-Q426</x:f>
        <x:v>1</x:v>
      </x:c>
      <x:c r="S426" s="1" t="n">
        <x:f>IF(E426="",0,IF(OR(D426&lt;&gt;"",L426&gt;=K426),1,0))</x:f>
        <x:v>1</x:v>
      </x:c>
      <x:c r="T426" s="1" t="n">
        <x:f>IF(AND(E426&lt;&gt;"",D426&lt;&gt;"",N426&lt;=K426),1,0)</x:f>
        <x:v>1</x:v>
      </x:c>
      <x:c r="U426" s="1" t="n">
        <x:f>S426-T426</x:f>
        <x:v>0</x:v>
      </x:c>
      <x:c r="V426" s="1" t="n">
        <x:f>IF(I426="",0,1)</x:f>
        <x:v>0</x:v>
      </x:c>
      <x:c r="W426" s="1" t="n">
        <x:f>IF(I426&gt;=4,1,0)</x:f>
        <x:v>0</x:v>
      </x:c>
      <x:c r="X426" s="1" t="n">
        <x:f>1-O426</x:f>
        <x:v>1</x:v>
      </x:c>
      <x:c r="Y426" s="1" t="n">
        <x:f>IF(AND(O426=1,L426&gt;168),1,0)</x:f>
        <x:v>0</x:v>
      </x:c>
    </x:row>
    <x:row r="427">
      <x:c r="A427" s="1" t="str">
        <x:v>T00422</x:v>
      </x:c>
      <x:c r="B427" s="9" t="n">
        <x:v>45661.12777777778</x:v>
      </x:c>
      <x:c r="C427" s="9" t="n">
        <x:v>45664.319444444445</x:v>
      </x:c>
      <x:c r="D427" s="9" t="n">
        <x:v>45664.32361111111</x:v>
      </x:c>
      <x:c r="E427" s="1" t="str">
        <x:v>Low</x:v>
      </x:c>
      <x:c r="F427" s="1" t="str">
        <x:v>WhatsApp</x:v>
      </x:c>
      <x:c r="G427" s="1" t="str">
        <x:v>Billing</x:v>
      </x:c>
      <x:c r="H427" s="1" t="n">
        <x:v>0</x:v>
      </x:c>
      <x:c r="I427" s="1" t="n">
        <x:v>4</x:v>
      </x:c>
      <x:c r="J427" s="1" t="n">
        <x:f>IF(E427="","",VLOOKUP(E427,'Guide'!$A$7:$C$10,2,FALSE))</x:f>
        <x:v>24</x:v>
      </x:c>
      <x:c r="K427" s="1" t="n">
        <x:f>IF(E427="","",VLOOKUP(E427,'Guide'!$A$7:$C$10,3,FALSE))</x:f>
        <x:v>120</x:v>
      </x:c>
      <x:c r="L427" s="10" t="n">
        <x:f>('Guide'!$B$4-B427)*24</x:f>
        <x:v>4268.933333333291</x:v>
      </x:c>
      <x:c r="M427" s="10" t="n">
        <x:f>IF(C427="","",ROUND((C427-B427)*24,6))</x:f>
        <x:v>76.6</x:v>
      </x:c>
      <x:c r="N427" s="10" t="n">
        <x:f>IF(D427="","",ROUND((D427-B427)*24,6))</x:f>
        <x:v>76.7</x:v>
      </x:c>
      <x:c r="O427" s="1" t="n">
        <x:f>IF(D427="",1,0)</x:f>
        <x:v>0</x:v>
      </x:c>
      <x:c r="P427" s="1" t="n">
        <x:f>IF(E427="",0,IF(OR(C427&lt;&gt;"",L427&gt;=J427),1,0))</x:f>
        <x:v>1</x:v>
      </x:c>
      <x:c r="Q427" s="1" t="n">
        <x:f>IF(AND(E427&lt;&gt;"",C427&lt;&gt;"",M427&lt;=J427),1,0)</x:f>
        <x:v>0</x:v>
      </x:c>
      <x:c r="R427" s="1" t="n">
        <x:f>P427-Q427</x:f>
        <x:v>1</x:v>
      </x:c>
      <x:c r="S427" s="1" t="n">
        <x:f>IF(E427="",0,IF(OR(D427&lt;&gt;"",L427&gt;=K427),1,0))</x:f>
        <x:v>1</x:v>
      </x:c>
      <x:c r="T427" s="1" t="n">
        <x:f>IF(AND(E427&lt;&gt;"",D427&lt;&gt;"",N427&lt;=K427),1,0)</x:f>
        <x:v>1</x:v>
      </x:c>
      <x:c r="U427" s="1" t="n">
        <x:f>S427-T427</x:f>
        <x:v>0</x:v>
      </x:c>
      <x:c r="V427" s="1" t="n">
        <x:f>IF(I427="",0,1)</x:f>
        <x:v>1</x:v>
      </x:c>
      <x:c r="W427" s="1" t="n">
        <x:f>IF(I427&gt;=4,1,0)</x:f>
        <x:v>1</x:v>
      </x:c>
      <x:c r="X427" s="1" t="n">
        <x:f>1-O427</x:f>
        <x:v>1</x:v>
      </x:c>
      <x:c r="Y427" s="1" t="n">
        <x:f>IF(AND(O427=1,L427&gt;168),1,0)</x:f>
        <x:v>0</x:v>
      </x:c>
    </x:row>
    <x:row r="428">
      <x:c r="A428" s="1" t="str">
        <x:v>T00423</x:v>
      </x:c>
      <x:c r="B428" s="9" t="n">
        <x:v>45684.174305555556</x:v>
      </x:c>
      <x:c r="C428" s="9" t="n">
        <x:v>45684.22638888889</x:v>
      </x:c>
      <x:c r="D428" s="9" t="n">
        <x:v>45684.493055555555</x:v>
      </x:c>
      <x:c r="E428" s="1" t="str">
        <x:v>Urgent</x:v>
      </x:c>
      <x:c r="F428" s="1" t="str">
        <x:v>Email</x:v>
      </x:c>
      <x:c r="G428" s="1" t="str">
        <x:v>Delivery</x:v>
      </x:c>
      <x:c r="H428" s="1" t="n">
        <x:v>1</x:v>
      </x:c>
      <x:c r="I428" s="1"/>
      <x:c r="J428" s="1" t="n">
        <x:f>IF(E428="","",VLOOKUP(E428,'Guide'!$A$7:$C$10,2,FALSE))</x:f>
        <x:v>1</x:v>
      </x:c>
      <x:c r="K428" s="1" t="n">
        <x:f>IF(E428="","",VLOOKUP(E428,'Guide'!$A$7:$C$10,3,FALSE))</x:f>
        <x:v>8</x:v>
      </x:c>
      <x:c r="L428" s="10" t="n">
        <x:f>('Guide'!$B$4-B428)*24</x:f>
        <x:v>3715.816666666651</x:v>
      </x:c>
      <x:c r="M428" s="10" t="n">
        <x:f>IF(C428="","",ROUND((C428-B428)*24,6))</x:f>
        <x:v>1.25</x:v>
      </x:c>
      <x:c r="N428" s="10" t="n">
        <x:f>IF(D428="","",ROUND((D428-B428)*24,6))</x:f>
        <x:v>7.65</x:v>
      </x:c>
      <x:c r="O428" s="1" t="n">
        <x:f>IF(D428="",1,0)</x:f>
        <x:v>0</x:v>
      </x:c>
      <x:c r="P428" s="1" t="n">
        <x:f>IF(E428="",0,IF(OR(C428&lt;&gt;"",L428&gt;=J428),1,0))</x:f>
        <x:v>1</x:v>
      </x:c>
      <x:c r="Q428" s="1" t="n">
        <x:f>IF(AND(E428&lt;&gt;"",C428&lt;&gt;"",M428&lt;=J428),1,0)</x:f>
        <x:v>0</x:v>
      </x:c>
      <x:c r="R428" s="1" t="n">
        <x:f>P428-Q428</x:f>
        <x:v>1</x:v>
      </x:c>
      <x:c r="S428" s="1" t="n">
        <x:f>IF(E428="",0,IF(OR(D428&lt;&gt;"",L428&gt;=K428),1,0))</x:f>
        <x:v>1</x:v>
      </x:c>
      <x:c r="T428" s="1" t="n">
        <x:f>IF(AND(E428&lt;&gt;"",D428&lt;&gt;"",N428&lt;=K428),1,0)</x:f>
        <x:v>1</x:v>
      </x:c>
      <x:c r="U428" s="1" t="n">
        <x:f>S428-T428</x:f>
        <x:v>0</x:v>
      </x:c>
      <x:c r="V428" s="1" t="n">
        <x:f>IF(I428="",0,1)</x:f>
        <x:v>0</x:v>
      </x:c>
      <x:c r="W428" s="1" t="n">
        <x:f>IF(I428&gt;=4,1,0)</x:f>
        <x:v>0</x:v>
      </x:c>
      <x:c r="X428" s="1" t="n">
        <x:f>1-O428</x:f>
        <x:v>1</x:v>
      </x:c>
      <x:c r="Y428" s="1" t="n">
        <x:f>IF(AND(O428=1,L428&gt;168),1,0)</x:f>
        <x:v>0</x:v>
      </x:c>
    </x:row>
    <x:row r="429">
      <x:c r="A429" s="1" t="str">
        <x:v>T00424</x:v>
      </x:c>
      <x:c r="B429" s="9" t="n">
        <x:v>45790.96319444444</x:v>
      </x:c>
      <x:c r="C429" s="9" t="n">
        <x:v>45791.83736111111</x:v>
      </x:c>
      <x:c r="D429" s="9" t="n">
        <x:v>45794.71944444445</x:v>
      </x:c>
      <x:c r="E429" s="1" t="str">
        <x:v>Low</x:v>
      </x:c>
      <x:c r="F429" s="1" t="str">
        <x:v>Email</x:v>
      </x:c>
      <x:c r="G429" s="1" t="str">
        <x:v>Refund</x:v>
      </x:c>
      <x:c r="H429" s="1" t="n">
        <x:v>1</x:v>
      </x:c>
      <x:c r="I429" s="1" t="n">
        <x:v>4</x:v>
      </x:c>
      <x:c r="J429" s="1" t="n">
        <x:f>IF(E429="","",VLOOKUP(E429,'Guide'!$A$7:$C$10,2,FALSE))</x:f>
        <x:v>24</x:v>
      </x:c>
      <x:c r="K429" s="1" t="n">
        <x:f>IF(E429="","",VLOOKUP(E429,'Guide'!$A$7:$C$10,3,FALSE))</x:f>
        <x:v>120</x:v>
      </x:c>
      <x:c r="L429" s="10" t="n">
        <x:f>('Guide'!$B$4-B429)*24</x:f>
        <x:v>1152.8833333334187</x:v>
      </x:c>
      <x:c r="M429" s="10" t="n">
        <x:f>IF(C429="","",ROUND((C429-B429)*24,6))</x:f>
        <x:v>20.98</x:v>
      </x:c>
      <x:c r="N429" s="10" t="n">
        <x:f>IF(D429="","",ROUND((D429-B429)*24,6))</x:f>
        <x:v>90.15</x:v>
      </x:c>
      <x:c r="O429" s="1" t="n">
        <x:f>IF(D429="",1,0)</x:f>
        <x:v>0</x:v>
      </x:c>
      <x:c r="P429" s="1" t="n">
        <x:f>IF(E429="",0,IF(OR(C429&lt;&gt;"",L429&gt;=J429),1,0))</x:f>
        <x:v>1</x:v>
      </x:c>
      <x:c r="Q429" s="1" t="n">
        <x:f>IF(AND(E429&lt;&gt;"",C429&lt;&gt;"",M429&lt;=J429),1,0)</x:f>
        <x:v>1</x:v>
      </x:c>
      <x:c r="R429" s="1" t="n">
        <x:f>P429-Q429</x:f>
        <x:v>0</x:v>
      </x:c>
      <x:c r="S429" s="1" t="n">
        <x:f>IF(E429="",0,IF(OR(D429&lt;&gt;"",L429&gt;=K429),1,0))</x:f>
        <x:v>1</x:v>
      </x:c>
      <x:c r="T429" s="1" t="n">
        <x:f>IF(AND(E429&lt;&gt;"",D429&lt;&gt;"",N429&lt;=K429),1,0)</x:f>
        <x:v>1</x:v>
      </x:c>
      <x:c r="U429" s="1" t="n">
        <x:f>S429-T429</x:f>
        <x:v>0</x:v>
      </x:c>
      <x:c r="V429" s="1" t="n">
        <x:f>IF(I429="",0,1)</x:f>
        <x:v>1</x:v>
      </x:c>
      <x:c r="W429" s="1" t="n">
        <x:f>IF(I429&gt;=4,1,0)</x:f>
        <x:v>1</x:v>
      </x:c>
      <x:c r="X429" s="1" t="n">
        <x:f>1-O429</x:f>
        <x:v>1</x:v>
      </x:c>
      <x:c r="Y429" s="1" t="n">
        <x:f>IF(AND(O429=1,L429&gt;168),1,0)</x:f>
        <x:v>0</x:v>
      </x:c>
    </x:row>
    <x:row r="430">
      <x:c r="A430" s="1" t="str">
        <x:v>T00425</x:v>
      </x:c>
      <x:c r="B430" s="9" t="n">
        <x:v>45724.322222222225</x:v>
      </x:c>
      <x:c r="C430" s="9" t="n">
        <x:v>45726.51097222222</x:v>
      </x:c>
      <x:c r="D430" s="9" t="n">
        <x:v>45728.15597222222</x:v>
      </x:c>
      <x:c r="E430" s="1" t="str">
        <x:v>Low</x:v>
      </x:c>
      <x:c r="F430" s="1" t="str">
        <x:v>Email</x:v>
      </x:c>
      <x:c r="G430" s="1" t="str">
        <x:v>Billing</x:v>
      </x:c>
      <x:c r="H430" s="1" t="n">
        <x:v>0</x:v>
      </x:c>
      <x:c r="I430" s="1"/>
      <x:c r="J430" s="1" t="n">
        <x:f>IF(E430="","",VLOOKUP(E430,'Guide'!$A$7:$C$10,2,FALSE))</x:f>
        <x:v>24</x:v>
      </x:c>
      <x:c r="K430" s="1" t="n">
        <x:f>IF(E430="","",VLOOKUP(E430,'Guide'!$A$7:$C$10,3,FALSE))</x:f>
        <x:v>120</x:v>
      </x:c>
      <x:c r="L430" s="10" t="n">
        <x:f>('Guide'!$B$4-B430)*24</x:f>
        <x:v>2752.2666666666046</x:v>
      </x:c>
      <x:c r="M430" s="10" t="n">
        <x:f>IF(C430="","",ROUND((C430-B430)*24,6))</x:f>
        <x:v>52.53</x:v>
      </x:c>
      <x:c r="N430" s="10" t="n">
        <x:f>IF(D430="","",ROUND((D430-B430)*24,6))</x:f>
        <x:v>92.01</x:v>
      </x:c>
      <x:c r="O430" s="1" t="n">
        <x:f>IF(D430="",1,0)</x:f>
        <x:v>0</x:v>
      </x:c>
      <x:c r="P430" s="1" t="n">
        <x:f>IF(E430="",0,IF(OR(C430&lt;&gt;"",L430&gt;=J430),1,0))</x:f>
        <x:v>1</x:v>
      </x:c>
      <x:c r="Q430" s="1" t="n">
        <x:f>IF(AND(E430&lt;&gt;"",C430&lt;&gt;"",M430&lt;=J430),1,0)</x:f>
        <x:v>0</x:v>
      </x:c>
      <x:c r="R430" s="1" t="n">
        <x:f>P430-Q430</x:f>
        <x:v>1</x:v>
      </x:c>
      <x:c r="S430" s="1" t="n">
        <x:f>IF(E430="",0,IF(OR(D430&lt;&gt;"",L430&gt;=K430),1,0))</x:f>
        <x:v>1</x:v>
      </x:c>
      <x:c r="T430" s="1" t="n">
        <x:f>IF(AND(E430&lt;&gt;"",D430&lt;&gt;"",N430&lt;=K430),1,0)</x:f>
        <x:v>1</x:v>
      </x:c>
      <x:c r="U430" s="1" t="n">
        <x:f>S430-T430</x:f>
        <x:v>0</x:v>
      </x:c>
      <x:c r="V430" s="1" t="n">
        <x:f>IF(I430="",0,1)</x:f>
        <x:v>0</x:v>
      </x:c>
      <x:c r="W430" s="1" t="n">
        <x:f>IF(I430&gt;=4,1,0)</x:f>
        <x:v>0</x:v>
      </x:c>
      <x:c r="X430" s="1" t="n">
        <x:f>1-O430</x:f>
        <x:v>1</x:v>
      </x:c>
      <x:c r="Y430" s="1" t="n">
        <x:f>IF(AND(O430=1,L430&gt;168),1,0)</x:f>
        <x:v>0</x:v>
      </x:c>
    </x:row>
    <x:row r="431">
      <x:c r="A431" s="1" t="str">
        <x:v>T00426</x:v>
      </x:c>
      <x:c r="B431" s="9" t="n">
        <x:v>45803.17222222222</x:v>
      </x:c>
      <x:c r="C431" s="9" t="n">
        <x:v>45804.508888888886</x:v>
      </x:c>
      <x:c r="D431" s="9" t="n">
        <x:v>45807.743055555555</x:v>
      </x:c>
      <x:c r="E431" s="1" t="str">
        <x:v>Low</x:v>
      </x:c>
      <x:c r="F431" s="1" t="str">
        <x:v>WhatsApp</x:v>
      </x:c>
      <x:c r="G431" s="1" t="str">
        <x:v>Refund</x:v>
      </x:c>
      <x:c r="H431" s="1" t="n">
        <x:v>0</x:v>
      </x:c>
      <x:c r="I431" s="1"/>
      <x:c r="J431" s="1" t="n">
        <x:f>IF(E431="","",VLOOKUP(E431,'Guide'!$A$7:$C$10,2,FALSE))</x:f>
        <x:v>24</x:v>
      </x:c>
      <x:c r="K431" s="1" t="n">
        <x:f>IF(E431="","",VLOOKUP(E431,'Guide'!$A$7:$C$10,3,FALSE))</x:f>
        <x:v>120</x:v>
      </x:c>
      <x:c r="L431" s="10" t="n">
        <x:f>('Guide'!$B$4-B431)*24</x:f>
        <x:v>859.8666666666395</x:v>
      </x:c>
      <x:c r="M431" s="10" t="n">
        <x:f>IF(C431="","",ROUND((C431-B431)*24,6))</x:f>
        <x:v>32.08</x:v>
      </x:c>
      <x:c r="N431" s="10" t="n">
        <x:f>IF(D431="","",ROUND((D431-B431)*24,6))</x:f>
        <x:v>109.7</x:v>
      </x:c>
      <x:c r="O431" s="1" t="n">
        <x:f>IF(D431="",1,0)</x:f>
        <x:v>0</x:v>
      </x:c>
      <x:c r="P431" s="1" t="n">
        <x:f>IF(E431="",0,IF(OR(C431&lt;&gt;"",L431&gt;=J431),1,0))</x:f>
        <x:v>1</x:v>
      </x:c>
      <x:c r="Q431" s="1" t="n">
        <x:f>IF(AND(E431&lt;&gt;"",C431&lt;&gt;"",M431&lt;=J431),1,0)</x:f>
        <x:v>0</x:v>
      </x:c>
      <x:c r="R431" s="1" t="n">
        <x:f>P431-Q431</x:f>
        <x:v>1</x:v>
      </x:c>
      <x:c r="S431" s="1" t="n">
        <x:f>IF(E431="",0,IF(OR(D431&lt;&gt;"",L431&gt;=K431),1,0))</x:f>
        <x:v>1</x:v>
      </x:c>
      <x:c r="T431" s="1" t="n">
        <x:f>IF(AND(E431&lt;&gt;"",D431&lt;&gt;"",N431&lt;=K431),1,0)</x:f>
        <x:v>1</x:v>
      </x:c>
      <x:c r="U431" s="1" t="n">
        <x:f>S431-T431</x:f>
        <x:v>0</x:v>
      </x:c>
      <x:c r="V431" s="1" t="n">
        <x:f>IF(I431="",0,1)</x:f>
        <x:v>0</x:v>
      </x:c>
      <x:c r="W431" s="1" t="n">
        <x:f>IF(I431&gt;=4,1,0)</x:f>
        <x:v>0</x:v>
      </x:c>
      <x:c r="X431" s="1" t="n">
        <x:f>1-O431</x:f>
        <x:v>1</x:v>
      </x:c>
      <x:c r="Y431" s="1" t="n">
        <x:f>IF(AND(O431=1,L431&gt;168),1,0)</x:f>
        <x:v>0</x:v>
      </x:c>
    </x:row>
    <x:row r="432">
      <x:c r="A432" s="1" t="str">
        <x:v>T00427</x:v>
      </x:c>
      <x:c r="B432" s="9" t="n">
        <x:v>45724.99375</x:v>
      </x:c>
      <x:c r="C432" s="9" t="n">
        <x:v>45725.40875</x:v>
      </x:c>
      <x:c r="D432" s="9" t="n">
        <x:v>45725.92875</x:v>
      </x:c>
      <x:c r="E432" s="1" t="str">
        <x:v>Normal</x:v>
      </x:c>
      <x:c r="F432" s="1" t="str">
        <x:v>Email</x:v>
      </x:c>
      <x:c r="G432" s="1" t="str">
        <x:v>Billing</x:v>
      </x:c>
      <x:c r="H432" s="1" t="n">
        <x:v>0</x:v>
      </x:c>
      <x:c r="I432" s="1"/>
      <x:c r="J432" s="1" t="n">
        <x:f>IF(E432="","",VLOOKUP(E432,'Guide'!$A$7:$C$10,2,FALSE))</x:f>
        <x:v>12</x:v>
      </x:c>
      <x:c r="K432" s="1" t="n">
        <x:f>IF(E432="","",VLOOKUP(E432,'Guide'!$A$7:$C$10,3,FALSE))</x:f>
        <x:v>72</x:v>
      </x:c>
      <x:c r="L432" s="10" t="n">
        <x:f>('Guide'!$B$4-B432)*24</x:f>
        <x:v>2736.149999999965</x:v>
      </x:c>
      <x:c r="M432" s="10" t="n">
        <x:f>IF(C432="","",ROUND((C432-B432)*24,6))</x:f>
        <x:v>9.96</x:v>
      </x:c>
      <x:c r="N432" s="10" t="n">
        <x:f>IF(D432="","",ROUND((D432-B432)*24,6))</x:f>
        <x:v>22.44</x:v>
      </x:c>
      <x:c r="O432" s="1" t="n">
        <x:f>IF(D432="",1,0)</x:f>
        <x:v>0</x:v>
      </x:c>
      <x:c r="P432" s="1" t="n">
        <x:f>IF(E432="",0,IF(OR(C432&lt;&gt;"",L432&gt;=J432),1,0))</x:f>
        <x:v>1</x:v>
      </x:c>
      <x:c r="Q432" s="1" t="n">
        <x:f>IF(AND(E432&lt;&gt;"",C432&lt;&gt;"",M432&lt;=J432),1,0)</x:f>
        <x:v>1</x:v>
      </x:c>
      <x:c r="R432" s="1" t="n">
        <x:f>P432-Q432</x:f>
        <x:v>0</x:v>
      </x:c>
      <x:c r="S432" s="1" t="n">
        <x:f>IF(E432="",0,IF(OR(D432&lt;&gt;"",L432&gt;=K432),1,0))</x:f>
        <x:v>1</x:v>
      </x:c>
      <x:c r="T432" s="1" t="n">
        <x:f>IF(AND(E432&lt;&gt;"",D432&lt;&gt;"",N432&lt;=K432),1,0)</x:f>
        <x:v>1</x:v>
      </x:c>
      <x:c r="U432" s="1" t="n">
        <x:f>S432-T432</x:f>
        <x:v>0</x:v>
      </x:c>
      <x:c r="V432" s="1" t="n">
        <x:f>IF(I432="",0,1)</x:f>
        <x:v>0</x:v>
      </x:c>
      <x:c r="W432" s="1" t="n">
        <x:f>IF(I432&gt;=4,1,0)</x:f>
        <x:v>0</x:v>
      </x:c>
      <x:c r="X432" s="1" t="n">
        <x:f>1-O432</x:f>
        <x:v>1</x:v>
      </x:c>
      <x:c r="Y432" s="1" t="n">
        <x:f>IF(AND(O432=1,L432&gt;168),1,0)</x:f>
        <x:v>0</x:v>
      </x:c>
    </x:row>
    <x:row r="433">
      <x:c r="A433" s="1" t="str">
        <x:v>T00428</x:v>
      </x:c>
      <x:c r="B433" s="9" t="n">
        <x:v>45734.447222222225</x:v>
      </x:c>
      <x:c r="C433" s="9" t="n">
        <x:v>45734.461388888885</x:v>
      </x:c>
      <x:c r="D433" s="9" t="n">
        <x:v>45734.673055555555</x:v>
      </x:c>
      <x:c r="E433" s="1" t="str">
        <x:v>Urgent</x:v>
      </x:c>
      <x:c r="F433" s="1" t="str">
        <x:v>Web chat</x:v>
      </x:c>
      <x:c r="G433" s="1" t="str">
        <x:v>Account access</x:v>
      </x:c>
      <x:c r="H433" s="1" t="n">
        <x:v>0</x:v>
      </x:c>
      <x:c r="I433" s="1"/>
      <x:c r="J433" s="1" t="n">
        <x:f>IF(E433="","",VLOOKUP(E433,'Guide'!$A$7:$C$10,2,FALSE))</x:f>
        <x:v>1</x:v>
      </x:c>
      <x:c r="K433" s="1" t="n">
        <x:f>IF(E433="","",VLOOKUP(E433,'Guide'!$A$7:$C$10,3,FALSE))</x:f>
        <x:v>8</x:v>
      </x:c>
      <x:c r="L433" s="10" t="n">
        <x:f>('Guide'!$B$4-B433)*24</x:f>
        <x:v>2509.2666666666046</x:v>
      </x:c>
      <x:c r="M433" s="10" t="n">
        <x:f>IF(C433="","",ROUND((C433-B433)*24,6))</x:f>
        <x:v>0.34</x:v>
      </x:c>
      <x:c r="N433" s="10" t="n">
        <x:f>IF(D433="","",ROUND((D433-B433)*24,6))</x:f>
        <x:v>5.42</x:v>
      </x:c>
      <x:c r="O433" s="1" t="n">
        <x:f>IF(D433="",1,0)</x:f>
        <x:v>0</x:v>
      </x:c>
      <x:c r="P433" s="1" t="n">
        <x:f>IF(E433="",0,IF(OR(C433&lt;&gt;"",L433&gt;=J433),1,0))</x:f>
        <x:v>1</x:v>
      </x:c>
      <x:c r="Q433" s="1" t="n">
        <x:f>IF(AND(E433&lt;&gt;"",C433&lt;&gt;"",M433&lt;=J433),1,0)</x:f>
        <x:v>1</x:v>
      </x:c>
      <x:c r="R433" s="1" t="n">
        <x:f>P433-Q433</x:f>
        <x:v>0</x:v>
      </x:c>
      <x:c r="S433" s="1" t="n">
        <x:f>IF(E433="",0,IF(OR(D433&lt;&gt;"",L433&gt;=K433),1,0))</x:f>
        <x:v>1</x:v>
      </x:c>
      <x:c r="T433" s="1" t="n">
        <x:f>IF(AND(E433&lt;&gt;"",D433&lt;&gt;"",N433&lt;=K433),1,0)</x:f>
        <x:v>1</x:v>
      </x:c>
      <x:c r="U433" s="1" t="n">
        <x:f>S433-T433</x:f>
        <x:v>0</x:v>
      </x:c>
      <x:c r="V433" s="1" t="n">
        <x:f>IF(I433="",0,1)</x:f>
        <x:v>0</x:v>
      </x:c>
      <x:c r="W433" s="1" t="n">
        <x:f>IF(I433&gt;=4,1,0)</x:f>
        <x:v>0</x:v>
      </x:c>
      <x:c r="X433" s="1" t="n">
        <x:f>1-O433</x:f>
        <x:v>1</x:v>
      </x:c>
      <x:c r="Y433" s="1" t="n">
        <x:f>IF(AND(O433=1,L433&gt;168),1,0)</x:f>
        <x:v>0</x:v>
      </x:c>
    </x:row>
    <x:row r="434">
      <x:c r="A434" s="1" t="str">
        <x:v>T00429</x:v>
      </x:c>
      <x:c r="B434" s="9" t="n">
        <x:v>45737.39027777778</x:v>
      </x:c>
      <x:c r="C434" s="9" t="n">
        <x:v>45737.62986111111</x:v>
      </x:c>
      <x:c r="D434" s="9" t="n">
        <x:v>45738.717777777776</x:v>
      </x:c>
      <x:c r="E434" s="1" t="str">
        <x:v>Normal</x:v>
      </x:c>
      <x:c r="F434" s="1" t="str">
        <x:v>WhatsApp</x:v>
      </x:c>
      <x:c r="G434" s="1" t="str">
        <x:v>Account access</x:v>
      </x:c>
      <x:c r="H434" s="1" t="n">
        <x:v>0</x:v>
      </x:c>
      <x:c r="I434" s="1" t="n">
        <x:v>3</x:v>
      </x:c>
      <x:c r="J434" s="1" t="n">
        <x:f>IF(E434="","",VLOOKUP(E434,'Guide'!$A$7:$C$10,2,FALSE))</x:f>
        <x:v>12</x:v>
      </x:c>
      <x:c r="K434" s="1" t="n">
        <x:f>IF(E434="","",VLOOKUP(E434,'Guide'!$A$7:$C$10,3,FALSE))</x:f>
        <x:v>72</x:v>
      </x:c>
      <x:c r="L434" s="10" t="n">
        <x:f>('Guide'!$B$4-B434)*24</x:f>
        <x:v>2438.6333333333605</x:v>
      </x:c>
      <x:c r="M434" s="10" t="n">
        <x:f>IF(C434="","",ROUND((C434-B434)*24,6))</x:f>
        <x:v>5.75</x:v>
      </x:c>
      <x:c r="N434" s="10" t="n">
        <x:f>IF(D434="","",ROUND((D434-B434)*24,6))</x:f>
        <x:v>31.86</x:v>
      </x:c>
      <x:c r="O434" s="1" t="n">
        <x:f>IF(D434="",1,0)</x:f>
        <x:v>0</x:v>
      </x:c>
      <x:c r="P434" s="1" t="n">
        <x:f>IF(E434="",0,IF(OR(C434&lt;&gt;"",L434&gt;=J434),1,0))</x:f>
        <x:v>1</x:v>
      </x:c>
      <x:c r="Q434" s="1" t="n">
        <x:f>IF(AND(E434&lt;&gt;"",C434&lt;&gt;"",M434&lt;=J434),1,0)</x:f>
        <x:v>1</x:v>
      </x:c>
      <x:c r="R434" s="1" t="n">
        <x:f>P434-Q434</x:f>
        <x:v>0</x:v>
      </x:c>
      <x:c r="S434" s="1" t="n">
        <x:f>IF(E434="",0,IF(OR(D434&lt;&gt;"",L434&gt;=K434),1,0))</x:f>
        <x:v>1</x:v>
      </x:c>
      <x:c r="T434" s="1" t="n">
        <x:f>IF(AND(E434&lt;&gt;"",D434&lt;&gt;"",N434&lt;=K434),1,0)</x:f>
        <x:v>1</x:v>
      </x:c>
      <x:c r="U434" s="1" t="n">
        <x:f>S434-T434</x:f>
        <x:v>0</x:v>
      </x:c>
      <x:c r="V434" s="1" t="n">
        <x:f>IF(I434="",0,1)</x:f>
        <x:v>1</x:v>
      </x:c>
      <x:c r="W434" s="1" t="n">
        <x:f>IF(I434&gt;=4,1,0)</x:f>
        <x:v>0</x:v>
      </x:c>
      <x:c r="X434" s="1" t="n">
        <x:f>1-O434</x:f>
        <x:v>1</x:v>
      </x:c>
      <x:c r="Y434" s="1" t="n">
        <x:f>IF(AND(O434=1,L434&gt;168),1,0)</x:f>
        <x:v>0</x:v>
      </x:c>
    </x:row>
    <x:row r="435">
      <x:c r="A435" s="1" t="str">
        <x:v>T00430</x:v>
      </x:c>
      <x:c r="B435" s="9" t="n">
        <x:v>45660.06875</x:v>
      </x:c>
      <x:c r="C435" s="9" t="n">
        <x:v>45660.417083333334</x:v>
      </x:c>
      <x:c r="D435" s="9" t="n">
        <x:v>45661.94541666667</x:v>
      </x:c>
      <x:c r="E435" s="1" t="str">
        <x:v>Normal</x:v>
      </x:c>
      <x:c r="F435" s="1" t="str">
        <x:v>Email</x:v>
      </x:c>
      <x:c r="G435" s="1" t="str">
        <x:v>Delivery</x:v>
      </x:c>
      <x:c r="H435" s="1" t="n">
        <x:v>0</x:v>
      </x:c>
      <x:c r="I435" s="1" t="n">
        <x:v>3</x:v>
      </x:c>
      <x:c r="J435" s="1" t="n">
        <x:f>IF(E435="","",VLOOKUP(E435,'Guide'!$A$7:$C$10,2,FALSE))</x:f>
        <x:v>12</x:v>
      </x:c>
      <x:c r="K435" s="1" t="n">
        <x:f>IF(E435="","",VLOOKUP(E435,'Guide'!$A$7:$C$10,3,FALSE))</x:f>
        <x:v>72</x:v>
      </x:c>
      <x:c r="L435" s="10" t="n">
        <x:f>('Guide'!$B$4-B435)*24</x:f>
        <x:v>4294.350000000035</x:v>
      </x:c>
      <x:c r="M435" s="10" t="n">
        <x:f>IF(C435="","",ROUND((C435-B435)*24,6))</x:f>
        <x:v>8.36</x:v>
      </x:c>
      <x:c r="N435" s="10" t="n">
        <x:f>IF(D435="","",ROUND((D435-B435)*24,6))</x:f>
        <x:v>45.04</x:v>
      </x:c>
      <x:c r="O435" s="1" t="n">
        <x:f>IF(D435="",1,0)</x:f>
        <x:v>0</x:v>
      </x:c>
      <x:c r="P435" s="1" t="n">
        <x:f>IF(E435="",0,IF(OR(C435&lt;&gt;"",L435&gt;=J435),1,0))</x:f>
        <x:v>1</x:v>
      </x:c>
      <x:c r="Q435" s="1" t="n">
        <x:f>IF(AND(E435&lt;&gt;"",C435&lt;&gt;"",M435&lt;=J435),1,0)</x:f>
        <x:v>1</x:v>
      </x:c>
      <x:c r="R435" s="1" t="n">
        <x:f>P435-Q435</x:f>
        <x:v>0</x:v>
      </x:c>
      <x:c r="S435" s="1" t="n">
        <x:f>IF(E435="",0,IF(OR(D435&lt;&gt;"",L435&gt;=K435),1,0))</x:f>
        <x:v>1</x:v>
      </x:c>
      <x:c r="T435" s="1" t="n">
        <x:f>IF(AND(E435&lt;&gt;"",D435&lt;&gt;"",N435&lt;=K435),1,0)</x:f>
        <x:v>1</x:v>
      </x:c>
      <x:c r="U435" s="1" t="n">
        <x:f>S435-T435</x:f>
        <x:v>0</x:v>
      </x:c>
      <x:c r="V435" s="1" t="n">
        <x:f>IF(I435="",0,1)</x:f>
        <x:v>1</x:v>
      </x:c>
      <x:c r="W435" s="1" t="n">
        <x:f>IF(I435&gt;=4,1,0)</x:f>
        <x:v>0</x:v>
      </x:c>
      <x:c r="X435" s="1" t="n">
        <x:f>1-O435</x:f>
        <x:v>1</x:v>
      </x:c>
      <x:c r="Y435" s="1" t="n">
        <x:f>IF(AND(O435=1,L435&gt;168),1,0)</x:f>
        <x:v>0</x:v>
      </x:c>
    </x:row>
    <x:row r="436">
      <x:c r="A436" s="1" t="str">
        <x:v>T00431</x:v>
      </x:c>
      <x:c r="B436" s="9" t="n">
        <x:v>45726.558333333334</x:v>
      </x:c>
      <x:c r="C436" s="9" t="n">
        <x:v>45728.09291666667</x:v>
      </x:c>
      <x:c r="D436" s="9" t="n">
        <x:v>45728.097083333334</x:v>
      </x:c>
      <x:c r="E436" s="1" t="str">
        <x:v>Low</x:v>
      </x:c>
      <x:c r="F436" s="1" t="str">
        <x:v>WhatsApp</x:v>
      </x:c>
      <x:c r="G436" s="1" t="str">
        <x:v>Billing</x:v>
      </x:c>
      <x:c r="H436" s="1" t="n">
        <x:v>1</x:v>
      </x:c>
      <x:c r="I436" s="1"/>
      <x:c r="J436" s="1" t="n">
        <x:f>IF(E436="","",VLOOKUP(E436,'Guide'!$A$7:$C$10,2,FALSE))</x:f>
        <x:v>24</x:v>
      </x:c>
      <x:c r="K436" s="1" t="n">
        <x:f>IF(E436="","",VLOOKUP(E436,'Guide'!$A$7:$C$10,3,FALSE))</x:f>
        <x:v>120</x:v>
      </x:c>
      <x:c r="L436" s="10" t="n">
        <x:f>('Guide'!$B$4-B436)*24</x:f>
        <x:v>2698.5999999999767</x:v>
      </x:c>
      <x:c r="M436" s="10" t="n">
        <x:f>IF(C436="","",ROUND((C436-B436)*24,6))</x:f>
        <x:v>36.83</x:v>
      </x:c>
      <x:c r="N436" s="10" t="n">
        <x:f>IF(D436="","",ROUND((D436-B436)*24,6))</x:f>
        <x:v>36.93</x:v>
      </x:c>
      <x:c r="O436" s="1" t="n">
        <x:f>IF(D436="",1,0)</x:f>
        <x:v>0</x:v>
      </x:c>
      <x:c r="P436" s="1" t="n">
        <x:f>IF(E436="",0,IF(OR(C436&lt;&gt;"",L436&gt;=J436),1,0))</x:f>
        <x:v>1</x:v>
      </x:c>
      <x:c r="Q436" s="1" t="n">
        <x:f>IF(AND(E436&lt;&gt;"",C436&lt;&gt;"",M436&lt;=J436),1,0)</x:f>
        <x:v>0</x:v>
      </x:c>
      <x:c r="R436" s="1" t="n">
        <x:f>P436-Q436</x:f>
        <x:v>1</x:v>
      </x:c>
      <x:c r="S436" s="1" t="n">
        <x:f>IF(E436="",0,IF(OR(D436&lt;&gt;"",L436&gt;=K436),1,0))</x:f>
        <x:v>1</x:v>
      </x:c>
      <x:c r="T436" s="1" t="n">
        <x:f>IF(AND(E436&lt;&gt;"",D436&lt;&gt;"",N436&lt;=K436),1,0)</x:f>
        <x:v>1</x:v>
      </x:c>
      <x:c r="U436" s="1" t="n">
        <x:f>S436-T436</x:f>
        <x:v>0</x:v>
      </x:c>
      <x:c r="V436" s="1" t="n">
        <x:f>IF(I436="",0,1)</x:f>
        <x:v>0</x:v>
      </x:c>
      <x:c r="W436" s="1" t="n">
        <x:f>IF(I436&gt;=4,1,0)</x:f>
        <x:v>0</x:v>
      </x:c>
      <x:c r="X436" s="1" t="n">
        <x:f>1-O436</x:f>
        <x:v>1</x:v>
      </x:c>
      <x:c r="Y436" s="1" t="n">
        <x:f>IF(AND(O436=1,L436&gt;168),1,0)</x:f>
        <x:v>0</x:v>
      </x:c>
    </x:row>
    <x:row r="437">
      <x:c r="A437" s="1" t="str">
        <x:v>T00432</x:v>
      </x:c>
      <x:c r="B437" s="9" t="n">
        <x:v>45708.885416666664</x:v>
      </x:c>
      <x:c r="C437" s="9" t="n">
        <x:v>45709.23416666667</x:v>
      </x:c>
      <x:c r="D437" s="9" t="n">
        <x:v>45709.238333333335</x:v>
      </x:c>
      <x:c r="E437" s="1" t="str">
        <x:v>High</x:v>
      </x:c>
      <x:c r="F437" s="1" t="str">
        <x:v>Email</x:v>
      </x:c>
      <x:c r="G437" s="1" t="str">
        <x:v>Billing</x:v>
      </x:c>
      <x:c r="H437" s="1" t="n">
        <x:v>0</x:v>
      </x:c>
      <x:c r="I437" s="1" t="n">
        <x:v>4</x:v>
      </x:c>
      <x:c r="J437" s="1" t="n">
        <x:f>IF(E437="","",VLOOKUP(E437,'Guide'!$A$7:$C$10,2,FALSE))</x:f>
        <x:v>4</x:v>
      </x:c>
      <x:c r="K437" s="1" t="n">
        <x:f>IF(E437="","",VLOOKUP(E437,'Guide'!$A$7:$C$10,3,FALSE))</x:f>
        <x:v>24</x:v>
      </x:c>
      <x:c r="L437" s="10" t="n">
        <x:f>('Guide'!$B$4-B437)*24</x:f>
        <x:v>3122.750000000058</x:v>
      </x:c>
      <x:c r="M437" s="10" t="n">
        <x:f>IF(C437="","",ROUND((C437-B437)*24,6))</x:f>
        <x:v>8.37</x:v>
      </x:c>
      <x:c r="N437" s="10" t="n">
        <x:f>IF(D437="","",ROUND((D437-B437)*24,6))</x:f>
        <x:v>8.47</x:v>
      </x:c>
      <x:c r="O437" s="1" t="n">
        <x:f>IF(D437="",1,0)</x:f>
        <x:v>0</x:v>
      </x:c>
      <x:c r="P437" s="1" t="n">
        <x:f>IF(E437="",0,IF(OR(C437&lt;&gt;"",L437&gt;=J437),1,0))</x:f>
        <x:v>1</x:v>
      </x:c>
      <x:c r="Q437" s="1" t="n">
        <x:f>IF(AND(E437&lt;&gt;"",C437&lt;&gt;"",M437&lt;=J437),1,0)</x:f>
        <x:v>0</x:v>
      </x:c>
      <x:c r="R437" s="1" t="n">
        <x:f>P437-Q437</x:f>
        <x:v>1</x:v>
      </x:c>
      <x:c r="S437" s="1" t="n">
        <x:f>IF(E437="",0,IF(OR(D437&lt;&gt;"",L437&gt;=K437),1,0))</x:f>
        <x:v>1</x:v>
      </x:c>
      <x:c r="T437" s="1" t="n">
        <x:f>IF(AND(E437&lt;&gt;"",D437&lt;&gt;"",N437&lt;=K437),1,0)</x:f>
        <x:v>1</x:v>
      </x:c>
      <x:c r="U437" s="1" t="n">
        <x:f>S437-T437</x:f>
        <x:v>0</x:v>
      </x:c>
      <x:c r="V437" s="1" t="n">
        <x:f>IF(I437="",0,1)</x:f>
        <x:v>1</x:v>
      </x:c>
      <x:c r="W437" s="1" t="n">
        <x:f>IF(I437&gt;=4,1,0)</x:f>
        <x:v>1</x:v>
      </x:c>
      <x:c r="X437" s="1" t="n">
        <x:f>1-O437</x:f>
        <x:v>1</x:v>
      </x:c>
      <x:c r="Y437" s="1" t="n">
        <x:f>IF(AND(O437=1,L437&gt;168),1,0)</x:f>
        <x:v>0</x:v>
      </x:c>
    </x:row>
    <x:row r="438">
      <x:c r="A438" s="1" t="str">
        <x:v>T00433</x:v>
      </x:c>
      <x:c r="B438" s="9" t="n">
        <x:v>45752.05069444444</x:v>
      </x:c>
      <x:c r="C438" s="9" t="n">
        <x:v>45752.42527777778</x:v>
      </x:c>
      <x:c r="D438" s="9" t="n">
        <x:v>45755.04819444445</x:v>
      </x:c>
      <x:c r="E438" s="1" t="str">
        <x:v>Normal</x:v>
      </x:c>
      <x:c r="F438" s="1" t="str">
        <x:v>Email</x:v>
      </x:c>
      <x:c r="G438" s="1" t="str">
        <x:v>Product information</x:v>
      </x:c>
      <x:c r="H438" s="1" t="n">
        <x:v>0</x:v>
      </x:c>
      <x:c r="I438" s="1"/>
      <x:c r="J438" s="1" t="n">
        <x:f>IF(E438="","",VLOOKUP(E438,'Guide'!$A$7:$C$10,2,FALSE))</x:f>
        <x:v>12</x:v>
      </x:c>
      <x:c r="K438" s="1" t="n">
        <x:f>IF(E438="","",VLOOKUP(E438,'Guide'!$A$7:$C$10,3,FALSE))</x:f>
        <x:v>72</x:v>
      </x:c>
      <x:c r="L438" s="10" t="n">
        <x:f>('Guide'!$B$4-B438)*24</x:f>
        <x:v>2086.783333333384</x:v>
      </x:c>
      <x:c r="M438" s="10" t="n">
        <x:f>IF(C438="","",ROUND((C438-B438)*24,6))</x:f>
        <x:v>8.99</x:v>
      </x:c>
      <x:c r="N438" s="10" t="n">
        <x:f>IF(D438="","",ROUND((D438-B438)*24,6))</x:f>
        <x:v>71.94</x:v>
      </x:c>
      <x:c r="O438" s="1" t="n">
        <x:f>IF(D438="",1,0)</x:f>
        <x:v>0</x:v>
      </x:c>
      <x:c r="P438" s="1" t="n">
        <x:f>IF(E438="",0,IF(OR(C438&lt;&gt;"",L438&gt;=J438),1,0))</x:f>
        <x:v>1</x:v>
      </x:c>
      <x:c r="Q438" s="1" t="n">
        <x:f>IF(AND(E438&lt;&gt;"",C438&lt;&gt;"",M438&lt;=J438),1,0)</x:f>
        <x:v>1</x:v>
      </x:c>
      <x:c r="R438" s="1" t="n">
        <x:f>P438-Q438</x:f>
        <x:v>0</x:v>
      </x:c>
      <x:c r="S438" s="1" t="n">
        <x:f>IF(E438="",0,IF(OR(D438&lt;&gt;"",L438&gt;=K438),1,0))</x:f>
        <x:v>1</x:v>
      </x:c>
      <x:c r="T438" s="1" t="n">
        <x:f>IF(AND(E438&lt;&gt;"",D438&lt;&gt;"",N438&lt;=K438),1,0)</x:f>
        <x:v>1</x:v>
      </x:c>
      <x:c r="U438" s="1" t="n">
        <x:f>S438-T438</x:f>
        <x:v>0</x:v>
      </x:c>
      <x:c r="V438" s="1" t="n">
        <x:f>IF(I438="",0,1)</x:f>
        <x:v>0</x:v>
      </x:c>
      <x:c r="W438" s="1" t="n">
        <x:f>IF(I438&gt;=4,1,0)</x:f>
        <x:v>0</x:v>
      </x:c>
      <x:c r="X438" s="1" t="n">
        <x:f>1-O438</x:f>
        <x:v>1</x:v>
      </x:c>
      <x:c r="Y438" s="1" t="n">
        <x:f>IF(AND(O438=1,L438&gt;168),1,0)</x:f>
        <x:v>0</x:v>
      </x:c>
    </x:row>
    <x:row r="439">
      <x:c r="A439" s="1" t="str">
        <x:v>T00434</x:v>
      </x:c>
      <x:c r="B439" s="9" t="n">
        <x:v>45706.95486111111</x:v>
      </x:c>
      <x:c r="C439" s="9" t="n">
        <x:v>45708.334027777775</x:v>
      </x:c>
      <x:c r="D439" s="9" t="n">
        <x:v>45708.33819444444</x:v>
      </x:c>
      <x:c r="E439" s="1" t="str">
        <x:v>Low</x:v>
      </x:c>
      <x:c r="F439" s="1" t="str">
        <x:v>Email</x:v>
      </x:c>
      <x:c r="G439" s="1" t="str">
        <x:v>Account access</x:v>
      </x:c>
      <x:c r="H439" s="1" t="n">
        <x:v>0</x:v>
      </x:c>
      <x:c r="I439" s="1" t="n">
        <x:v>1</x:v>
      </x:c>
      <x:c r="J439" s="1" t="n">
        <x:f>IF(E439="","",VLOOKUP(E439,'Guide'!$A$7:$C$10,2,FALSE))</x:f>
        <x:v>24</x:v>
      </x:c>
      <x:c r="K439" s="1" t="n">
        <x:f>IF(E439="","",VLOOKUP(E439,'Guide'!$A$7:$C$10,3,FALSE))</x:f>
        <x:v>120</x:v>
      </x:c>
      <x:c r="L439" s="10" t="n">
        <x:f>('Guide'!$B$4-B439)*24</x:f>
        <x:v>3169.083333333372</x:v>
      </x:c>
      <x:c r="M439" s="10" t="n">
        <x:f>IF(C439="","",ROUND((C439-B439)*24,6))</x:f>
        <x:v>33.1</x:v>
      </x:c>
      <x:c r="N439" s="10" t="n">
        <x:f>IF(D439="","",ROUND((D439-B439)*24,6))</x:f>
        <x:v>33.2</x:v>
      </x:c>
      <x:c r="O439" s="1" t="n">
        <x:f>IF(D439="",1,0)</x:f>
        <x:v>0</x:v>
      </x:c>
      <x:c r="P439" s="1" t="n">
        <x:f>IF(E439="",0,IF(OR(C439&lt;&gt;"",L439&gt;=J439),1,0))</x:f>
        <x:v>1</x:v>
      </x:c>
      <x:c r="Q439" s="1" t="n">
        <x:f>IF(AND(E439&lt;&gt;"",C439&lt;&gt;"",M439&lt;=J439),1,0)</x:f>
        <x:v>0</x:v>
      </x:c>
      <x:c r="R439" s="1" t="n">
        <x:f>P439-Q439</x:f>
        <x:v>1</x:v>
      </x:c>
      <x:c r="S439" s="1" t="n">
        <x:f>IF(E439="",0,IF(OR(D439&lt;&gt;"",L439&gt;=K439),1,0))</x:f>
        <x:v>1</x:v>
      </x:c>
      <x:c r="T439" s="1" t="n">
        <x:f>IF(AND(E439&lt;&gt;"",D439&lt;&gt;"",N439&lt;=K439),1,0)</x:f>
        <x:v>1</x:v>
      </x:c>
      <x:c r="U439" s="1" t="n">
        <x:f>S439-T439</x:f>
        <x:v>0</x:v>
      </x:c>
      <x:c r="V439" s="1" t="n">
        <x:f>IF(I439="",0,1)</x:f>
        <x:v>1</x:v>
      </x:c>
      <x:c r="W439" s="1" t="n">
        <x:f>IF(I439&gt;=4,1,0)</x:f>
        <x:v>0</x:v>
      </x:c>
      <x:c r="X439" s="1" t="n">
        <x:f>1-O439</x:f>
        <x:v>1</x:v>
      </x:c>
      <x:c r="Y439" s="1" t="n">
        <x:f>IF(AND(O439=1,L439&gt;168),1,0)</x:f>
        <x:v>0</x:v>
      </x:c>
    </x:row>
    <x:row r="440">
      <x:c r="A440" s="1" t="str">
        <x:v>T00435</x:v>
      </x:c>
      <x:c r="B440" s="9" t="n">
        <x:v>45805.23819444444</x:v>
      </x:c>
      <x:c r="C440" s="9" t="n">
        <x:v>45805.442777777775</x:v>
      </x:c>
      <x:c r="D440" s="9"/>
      <x:c r="E440" s="1" t="str">
        <x:v>Normal</x:v>
      </x:c>
      <x:c r="F440" s="1" t="str">
        <x:v>WhatsApp</x:v>
      </x:c>
      <x:c r="G440" s="1" t="str">
        <x:v>Billing</x:v>
      </x:c>
      <x:c r="H440" s="1" t="n">
        <x:v>0</x:v>
      </x:c>
      <x:c r="I440" s="1"/>
      <x:c r="J440" s="1" t="n">
        <x:f>IF(E440="","",VLOOKUP(E440,'Guide'!$A$7:$C$10,2,FALSE))</x:f>
        <x:v>12</x:v>
      </x:c>
      <x:c r="K440" s="1" t="n">
        <x:f>IF(E440="","",VLOOKUP(E440,'Guide'!$A$7:$C$10,3,FALSE))</x:f>
        <x:v>72</x:v>
      </x:c>
      <x:c r="L440" s="10" t="n">
        <x:f>('Guide'!$B$4-B440)*24</x:f>
        <x:v>810.2833333333838</x:v>
      </x:c>
      <x:c r="M440" s="10" t="n">
        <x:f>IF(C440="","",ROUND((C440-B440)*24,6))</x:f>
        <x:v>4.91</x:v>
      </x:c>
      <x:c r="N440" s="10" t="str">
        <x:f>IF(D440="","",ROUND((D440-B440)*24,6))</x:f>
      </x:c>
      <x:c r="O440" s="1" t="n">
        <x:f>IF(D440="",1,0)</x:f>
        <x:v>1</x:v>
      </x:c>
      <x:c r="P440" s="1" t="n">
        <x:f>IF(E440="",0,IF(OR(C440&lt;&gt;"",L440&gt;=J440),1,0))</x:f>
        <x:v>1</x:v>
      </x:c>
      <x:c r="Q440" s="1" t="n">
        <x:f>IF(AND(E440&lt;&gt;"",C440&lt;&gt;"",M440&lt;=J440),1,0)</x:f>
        <x:v>1</x:v>
      </x:c>
      <x:c r="R440" s="1" t="n">
        <x:f>P440-Q440</x:f>
        <x:v>0</x:v>
      </x:c>
      <x:c r="S440" s="1" t="n">
        <x:f>IF(E440="",0,IF(OR(D440&lt;&gt;"",L440&gt;=K440),1,0))</x:f>
        <x:v>1</x:v>
      </x:c>
      <x:c r="T440" s="1" t="n">
        <x:f>IF(AND(E440&lt;&gt;"",D440&lt;&gt;"",N440&lt;=K440),1,0)</x:f>
        <x:v>0</x:v>
      </x:c>
      <x:c r="U440" s="1" t="n">
        <x:f>S440-T440</x:f>
        <x:v>1</x:v>
      </x:c>
      <x:c r="V440" s="1" t="n">
        <x:f>IF(I440="",0,1)</x:f>
        <x:v>0</x:v>
      </x:c>
      <x:c r="W440" s="1" t="n">
        <x:f>IF(I440&gt;=4,1,0)</x:f>
        <x:v>0</x:v>
      </x:c>
      <x:c r="X440" s="1" t="n">
        <x:f>1-O440</x:f>
        <x:v>0</x:v>
      </x:c>
      <x:c r="Y440" s="1" t="n">
        <x:f>IF(AND(O440=1,L440&gt;168),1,0)</x:f>
        <x:v>1</x:v>
      </x:c>
    </x:row>
    <x:row r="441">
      <x:c r="A441" s="1" t="str">
        <x:v>T00436</x:v>
      </x:c>
      <x:c r="B441" s="9" t="n">
        <x:v>45693.14236111111</x:v>
      </x:c>
      <x:c r="C441" s="9" t="n">
        <x:v>45693.33069444444</x:v>
      </x:c>
      <x:c r="D441" s="9" t="n">
        <x:v>45696.20277777778</x:v>
      </x:c>
      <x:c r="E441" s="1" t="str">
        <x:v>Normal</x:v>
      </x:c>
      <x:c r="F441" s="1" t="str">
        <x:v>Web chat</x:v>
      </x:c>
      <x:c r="G441" s="1" t="str">
        <x:v>Billing</x:v>
      </x:c>
      <x:c r="H441" s="1" t="n">
        <x:v>0</x:v>
      </x:c>
      <x:c r="I441" s="1" t="n">
        <x:v>5</x:v>
      </x:c>
      <x:c r="J441" s="1" t="n">
        <x:f>IF(E441="","",VLOOKUP(E441,'Guide'!$A$7:$C$10,2,FALSE))</x:f>
        <x:v>12</x:v>
      </x:c>
      <x:c r="K441" s="1" t="n">
        <x:f>IF(E441="","",VLOOKUP(E441,'Guide'!$A$7:$C$10,3,FALSE))</x:f>
        <x:v>72</x:v>
      </x:c>
      <x:c r="L441" s="10" t="n">
        <x:f>('Guide'!$B$4-B441)*24</x:f>
        <x:v>3500.583333333372</x:v>
      </x:c>
      <x:c r="M441" s="10" t="n">
        <x:f>IF(C441="","",ROUND((C441-B441)*24,6))</x:f>
        <x:v>4.52</x:v>
      </x:c>
      <x:c r="N441" s="10" t="n">
        <x:f>IF(D441="","",ROUND((D441-B441)*24,6))</x:f>
        <x:v>73.45</x:v>
      </x:c>
      <x:c r="O441" s="1" t="n">
        <x:f>IF(D441="",1,0)</x:f>
        <x:v>0</x:v>
      </x:c>
      <x:c r="P441" s="1" t="n">
        <x:f>IF(E441="",0,IF(OR(C441&lt;&gt;"",L441&gt;=J441),1,0))</x:f>
        <x:v>1</x:v>
      </x:c>
      <x:c r="Q441" s="1" t="n">
        <x:f>IF(AND(E441&lt;&gt;"",C441&lt;&gt;"",M441&lt;=J441),1,0)</x:f>
        <x:v>1</x:v>
      </x:c>
      <x:c r="R441" s="1" t="n">
        <x:f>P441-Q441</x:f>
        <x:v>0</x:v>
      </x:c>
      <x:c r="S441" s="1" t="n">
        <x:f>IF(E441="",0,IF(OR(D441&lt;&gt;"",L441&gt;=K441),1,0))</x:f>
        <x:v>1</x:v>
      </x:c>
      <x:c r="T441" s="1" t="n">
        <x:f>IF(AND(E441&lt;&gt;"",D441&lt;&gt;"",N441&lt;=K441),1,0)</x:f>
        <x:v>0</x:v>
      </x:c>
      <x:c r="U441" s="1" t="n">
        <x:f>S441-T441</x:f>
        <x:v>1</x:v>
      </x:c>
      <x:c r="V441" s="1" t="n">
        <x:f>IF(I441="",0,1)</x:f>
        <x:v>1</x:v>
      </x:c>
      <x:c r="W441" s="1" t="n">
        <x:f>IF(I441&gt;=4,1,0)</x:f>
        <x:v>1</x:v>
      </x:c>
      <x:c r="X441" s="1" t="n">
        <x:f>1-O441</x:f>
        <x:v>1</x:v>
      </x:c>
      <x:c r="Y441" s="1" t="n">
        <x:f>IF(AND(O441=1,L441&gt;168),1,0)</x:f>
        <x:v>0</x:v>
      </x:c>
    </x:row>
    <x:row r="442">
      <x:c r="A442" s="1" t="str">
        <x:v>T00437</x:v>
      </x:c>
      <x:c r="B442" s="9" t="n">
        <x:v>45782.22152777778</x:v>
      </x:c>
      <x:c r="C442" s="9" t="n">
        <x:v>45782.39986111111</x:v>
      </x:c>
      <x:c r="D442" s="9" t="n">
        <x:v>45784.55611111111</x:v>
      </x:c>
      <x:c r="E442" s="1" t="str">
        <x:v>Normal</x:v>
      </x:c>
      <x:c r="F442" s="1" t="str">
        <x:v>Web chat</x:v>
      </x:c>
      <x:c r="G442" s="1" t="str">
        <x:v>Product information</x:v>
      </x:c>
      <x:c r="H442" s="1" t="n">
        <x:v>1</x:v>
      </x:c>
      <x:c r="I442" s="1"/>
      <x:c r="J442" s="1" t="n">
        <x:f>IF(E442="","",VLOOKUP(E442,'Guide'!$A$7:$C$10,2,FALSE))</x:f>
        <x:v>12</x:v>
      </x:c>
      <x:c r="K442" s="1" t="n">
        <x:f>IF(E442="","",VLOOKUP(E442,'Guide'!$A$7:$C$10,3,FALSE))</x:f>
        <x:v>72</x:v>
      </x:c>
      <x:c r="L442" s="10" t="n">
        <x:f>('Guide'!$B$4-B442)*24</x:f>
        <x:v>1362.6833333332906</x:v>
      </x:c>
      <x:c r="M442" s="10" t="n">
        <x:f>IF(C442="","",ROUND((C442-B442)*24,6))</x:f>
        <x:v>4.28</x:v>
      </x:c>
      <x:c r="N442" s="10" t="n">
        <x:f>IF(D442="","",ROUND((D442-B442)*24,6))</x:f>
        <x:v>56.03</x:v>
      </x:c>
      <x:c r="O442" s="1" t="n">
        <x:f>IF(D442="",1,0)</x:f>
        <x:v>0</x:v>
      </x:c>
      <x:c r="P442" s="1" t="n">
        <x:f>IF(E442="",0,IF(OR(C442&lt;&gt;"",L442&gt;=J442),1,0))</x:f>
        <x:v>1</x:v>
      </x:c>
      <x:c r="Q442" s="1" t="n">
        <x:f>IF(AND(E442&lt;&gt;"",C442&lt;&gt;"",M442&lt;=J442),1,0)</x:f>
        <x:v>1</x:v>
      </x:c>
      <x:c r="R442" s="1" t="n">
        <x:f>P442-Q442</x:f>
        <x:v>0</x:v>
      </x:c>
      <x:c r="S442" s="1" t="n">
        <x:f>IF(E442="",0,IF(OR(D442&lt;&gt;"",L442&gt;=K442),1,0))</x:f>
        <x:v>1</x:v>
      </x:c>
      <x:c r="T442" s="1" t="n">
        <x:f>IF(AND(E442&lt;&gt;"",D442&lt;&gt;"",N442&lt;=K442),1,0)</x:f>
        <x:v>1</x:v>
      </x:c>
      <x:c r="U442" s="1" t="n">
        <x:f>S442-T442</x:f>
        <x:v>0</x:v>
      </x:c>
      <x:c r="V442" s="1" t="n">
        <x:f>IF(I442="",0,1)</x:f>
        <x:v>0</x:v>
      </x:c>
      <x:c r="W442" s="1" t="n">
        <x:f>IF(I442&gt;=4,1,0)</x:f>
        <x:v>0</x:v>
      </x:c>
      <x:c r="X442" s="1" t="n">
        <x:f>1-O442</x:f>
        <x:v>1</x:v>
      </x:c>
      <x:c r="Y442" s="1" t="n">
        <x:f>IF(AND(O442=1,L442&gt;168),1,0)</x:f>
        <x:v>0</x:v>
      </x:c>
    </x:row>
    <x:row r="443">
      <x:c r="A443" s="1" t="str">
        <x:v>T00438</x:v>
      </x:c>
      <x:c r="B443" s="9" t="n">
        <x:v>45822.850694444445</x:v>
      </x:c>
      <x:c r="C443" s="9" t="n">
        <x:v>45823.12527777778</x:v>
      </x:c>
      <x:c r="D443" s="9" t="n">
        <x:v>45823.92527777778</x:v>
      </x:c>
      <x:c r="E443" s="1" t="str">
        <x:v>High</x:v>
      </x:c>
      <x:c r="F443" s="1" t="str">
        <x:v>WhatsApp</x:v>
      </x:c>
      <x:c r="G443" s="1" t="str">
        <x:v>Account access</x:v>
      </x:c>
      <x:c r="H443" s="1" t="n">
        <x:v>0</x:v>
      </x:c>
      <x:c r="I443" s="1"/>
      <x:c r="J443" s="1" t="n">
        <x:f>IF(E443="","",VLOOKUP(E443,'Guide'!$A$7:$C$10,2,FALSE))</x:f>
        <x:v>4</x:v>
      </x:c>
      <x:c r="K443" s="1" t="n">
        <x:f>IF(E443="","",VLOOKUP(E443,'Guide'!$A$7:$C$10,3,FALSE))</x:f>
        <x:v>24</x:v>
      </x:c>
      <x:c r="L443" s="10" t="n">
        <x:f>('Guide'!$B$4-B443)*24</x:f>
        <x:v>387.58333333331393</x:v>
      </x:c>
      <x:c r="M443" s="10" t="n">
        <x:f>IF(C443="","",ROUND((C443-B443)*24,6))</x:f>
        <x:v>6.59</x:v>
      </x:c>
      <x:c r="N443" s="10" t="n">
        <x:f>IF(D443="","",ROUND((D443-B443)*24,6))</x:f>
        <x:v>25.79</x:v>
      </x:c>
      <x:c r="O443" s="1" t="n">
        <x:f>IF(D443="",1,0)</x:f>
        <x:v>0</x:v>
      </x:c>
      <x:c r="P443" s="1" t="n">
        <x:f>IF(E443="",0,IF(OR(C443&lt;&gt;"",L443&gt;=J443),1,0))</x:f>
        <x:v>1</x:v>
      </x:c>
      <x:c r="Q443" s="1" t="n">
        <x:f>IF(AND(E443&lt;&gt;"",C443&lt;&gt;"",M443&lt;=J443),1,0)</x:f>
        <x:v>0</x:v>
      </x:c>
      <x:c r="R443" s="1" t="n">
        <x:f>P443-Q443</x:f>
        <x:v>1</x:v>
      </x:c>
      <x:c r="S443" s="1" t="n">
        <x:f>IF(E443="",0,IF(OR(D443&lt;&gt;"",L443&gt;=K443),1,0))</x:f>
        <x:v>1</x:v>
      </x:c>
      <x:c r="T443" s="1" t="n">
        <x:f>IF(AND(E443&lt;&gt;"",D443&lt;&gt;"",N443&lt;=K443),1,0)</x:f>
        <x:v>0</x:v>
      </x:c>
      <x:c r="U443" s="1" t="n">
        <x:f>S443-T443</x:f>
        <x:v>1</x:v>
      </x:c>
      <x:c r="V443" s="1" t="n">
        <x:f>IF(I443="",0,1)</x:f>
        <x:v>0</x:v>
      </x:c>
      <x:c r="W443" s="1" t="n">
        <x:f>IF(I443&gt;=4,1,0)</x:f>
        <x:v>0</x:v>
      </x:c>
      <x:c r="X443" s="1" t="n">
        <x:f>1-O443</x:f>
        <x:v>1</x:v>
      </x:c>
      <x:c r="Y443" s="1" t="n">
        <x:f>IF(AND(O443=1,L443&gt;168),1,0)</x:f>
        <x:v>0</x:v>
      </x:c>
    </x:row>
    <x:row r="444">
      <x:c r="A444" s="1" t="str">
        <x:v>T00439</x:v>
      </x:c>
      <x:c r="B444" s="9" t="n">
        <x:v>45763.41458333333</x:v>
      </x:c>
      <x:c r="C444" s="9" t="n">
        <x:v>45763.96916666667</x:v>
      </x:c>
      <x:c r="D444" s="9" t="n">
        <x:v>45765.90375</x:v>
      </x:c>
      <x:c r="E444" s="1" t="str">
        <x:v>Normal</x:v>
      </x:c>
      <x:c r="F444" s="1" t="str">
        <x:v>Email</x:v>
      </x:c>
      <x:c r="G444" s="1" t="str">
        <x:v>Account access</x:v>
      </x:c>
      <x:c r="H444" s="1" t="n">
        <x:v>0</x:v>
      </x:c>
      <x:c r="I444" s="1"/>
      <x:c r="J444" s="1" t="n">
        <x:f>IF(E444="","",VLOOKUP(E444,'Guide'!$A$7:$C$10,2,FALSE))</x:f>
        <x:v>12</x:v>
      </x:c>
      <x:c r="K444" s="1" t="n">
        <x:f>IF(E444="","",VLOOKUP(E444,'Guide'!$A$7:$C$10,3,FALSE))</x:f>
        <x:v>72</x:v>
      </x:c>
      <x:c r="L444" s="10" t="n">
        <x:f>('Guide'!$B$4-B444)*24</x:f>
        <x:v>1814.0500000000466</x:v>
      </x:c>
      <x:c r="M444" s="10" t="n">
        <x:f>IF(C444="","",ROUND((C444-B444)*24,6))</x:f>
        <x:v>13.31</x:v>
      </x:c>
      <x:c r="N444" s="10" t="n">
        <x:f>IF(D444="","",ROUND((D444-B444)*24,6))</x:f>
        <x:v>59.74</x:v>
      </x:c>
      <x:c r="O444" s="1" t="n">
        <x:f>IF(D444="",1,0)</x:f>
        <x:v>0</x:v>
      </x:c>
      <x:c r="P444" s="1" t="n">
        <x:f>IF(E444="",0,IF(OR(C444&lt;&gt;"",L444&gt;=J444),1,0))</x:f>
        <x:v>1</x:v>
      </x:c>
      <x:c r="Q444" s="1" t="n">
        <x:f>IF(AND(E444&lt;&gt;"",C444&lt;&gt;"",M444&lt;=J444),1,0)</x:f>
        <x:v>0</x:v>
      </x:c>
      <x:c r="R444" s="1" t="n">
        <x:f>P444-Q444</x:f>
        <x:v>1</x:v>
      </x:c>
      <x:c r="S444" s="1" t="n">
        <x:f>IF(E444="",0,IF(OR(D444&lt;&gt;"",L444&gt;=K444),1,0))</x:f>
        <x:v>1</x:v>
      </x:c>
      <x:c r="T444" s="1" t="n">
        <x:f>IF(AND(E444&lt;&gt;"",D444&lt;&gt;"",N444&lt;=K444),1,0)</x:f>
        <x:v>1</x:v>
      </x:c>
      <x:c r="U444" s="1" t="n">
        <x:f>S444-T444</x:f>
        <x:v>0</x:v>
      </x:c>
      <x:c r="V444" s="1" t="n">
        <x:f>IF(I444="",0,1)</x:f>
        <x:v>0</x:v>
      </x:c>
      <x:c r="W444" s="1" t="n">
        <x:f>IF(I444&gt;=4,1,0)</x:f>
        <x:v>0</x:v>
      </x:c>
      <x:c r="X444" s="1" t="n">
        <x:f>1-O444</x:f>
        <x:v>1</x:v>
      </x:c>
      <x:c r="Y444" s="1" t="n">
        <x:f>IF(AND(O444=1,L444&gt;168),1,0)</x:f>
        <x:v>0</x:v>
      </x:c>
    </x:row>
    <x:row r="445">
      <x:c r="A445" s="1" t="str">
        <x:v>T00440</x:v>
      </x:c>
      <x:c r="B445" s="9" t="n">
        <x:v>45799.23541666667</x:v>
      </x:c>
      <x:c r="C445" s="9" t="n">
        <x:v>45799.431666666664</x:v>
      </x:c>
      <x:c r="D445" s="9" t="n">
        <x:v>45799.557916666665</x:v>
      </x:c>
      <x:c r="E445" s="1" t="str">
        <x:v>Normal</x:v>
      </x:c>
      <x:c r="F445" s="1" t="str">
        <x:v>Email</x:v>
      </x:c>
      <x:c r="G445" s="1" t="str">
        <x:v>Product information</x:v>
      </x:c>
      <x:c r="H445" s="1" t="n">
        <x:v>0</x:v>
      </x:c>
      <x:c r="I445" s="1"/>
      <x:c r="J445" s="1" t="n">
        <x:f>IF(E445="","",VLOOKUP(E445,'Guide'!$A$7:$C$10,2,FALSE))</x:f>
        <x:v>12</x:v>
      </x:c>
      <x:c r="K445" s="1" t="n">
        <x:f>IF(E445="","",VLOOKUP(E445,'Guide'!$A$7:$C$10,3,FALSE))</x:f>
        <x:v>72</x:v>
      </x:c>
      <x:c r="L445" s="10" t="n">
        <x:f>('Guide'!$B$4-B445)*24</x:f>
        <x:v>954.3499999999185</x:v>
      </x:c>
      <x:c r="M445" s="10" t="n">
        <x:f>IF(C445="","",ROUND((C445-B445)*24,6))</x:f>
        <x:v>4.71</x:v>
      </x:c>
      <x:c r="N445" s="10" t="n">
        <x:f>IF(D445="","",ROUND((D445-B445)*24,6))</x:f>
        <x:v>7.74</x:v>
      </x:c>
      <x:c r="O445" s="1" t="n">
        <x:f>IF(D445="",1,0)</x:f>
        <x:v>0</x:v>
      </x:c>
      <x:c r="P445" s="1" t="n">
        <x:f>IF(E445="",0,IF(OR(C445&lt;&gt;"",L445&gt;=J445),1,0))</x:f>
        <x:v>1</x:v>
      </x:c>
      <x:c r="Q445" s="1" t="n">
        <x:f>IF(AND(E445&lt;&gt;"",C445&lt;&gt;"",M445&lt;=J445),1,0)</x:f>
        <x:v>1</x:v>
      </x:c>
      <x:c r="R445" s="1" t="n">
        <x:f>P445-Q445</x:f>
        <x:v>0</x:v>
      </x:c>
      <x:c r="S445" s="1" t="n">
        <x:f>IF(E445="",0,IF(OR(D445&lt;&gt;"",L445&gt;=K445),1,0))</x:f>
        <x:v>1</x:v>
      </x:c>
      <x:c r="T445" s="1" t="n">
        <x:f>IF(AND(E445&lt;&gt;"",D445&lt;&gt;"",N445&lt;=K445),1,0)</x:f>
        <x:v>1</x:v>
      </x:c>
      <x:c r="U445" s="1" t="n">
        <x:f>S445-T445</x:f>
        <x:v>0</x:v>
      </x:c>
      <x:c r="V445" s="1" t="n">
        <x:f>IF(I445="",0,1)</x:f>
        <x:v>0</x:v>
      </x:c>
      <x:c r="W445" s="1" t="n">
        <x:f>IF(I445&gt;=4,1,0)</x:f>
        <x:v>0</x:v>
      </x:c>
      <x:c r="X445" s="1" t="n">
        <x:f>1-O445</x:f>
        <x:v>1</x:v>
      </x:c>
      <x:c r="Y445" s="1" t="n">
        <x:f>IF(AND(O445=1,L445&gt;168),1,0)</x:f>
        <x:v>0</x:v>
      </x:c>
    </x:row>
    <x:row r="446">
      <x:c r="A446" s="1" t="str">
        <x:v>T00441</x:v>
      </x:c>
      <x:c r="B446" s="9" t="n">
        <x:v>45673.975</x:v>
      </x:c>
      <x:c r="C446" s="9" t="n">
        <x:v>45674.052083333336</x:v>
      </x:c>
      <x:c r="D446" s="9" t="n">
        <x:v>45680.769166666665</x:v>
      </x:c>
      <x:c r="E446" s="1" t="str">
        <x:v>Normal</x:v>
      </x:c>
      <x:c r="F446" s="1" t="str">
        <x:v>Web chat</x:v>
      </x:c>
      <x:c r="G446" s="1" t="str">
        <x:v>Billing</x:v>
      </x:c>
      <x:c r="H446" s="1" t="n">
        <x:v>0</x:v>
      </x:c>
      <x:c r="I446" s="1"/>
      <x:c r="J446" s="1" t="n">
        <x:f>IF(E446="","",VLOOKUP(E446,'Guide'!$A$7:$C$10,2,FALSE))</x:f>
        <x:v>12</x:v>
      </x:c>
      <x:c r="K446" s="1" t="n">
        <x:f>IF(E446="","",VLOOKUP(E446,'Guide'!$A$7:$C$10,3,FALSE))</x:f>
        <x:v>72</x:v>
      </x:c>
      <x:c r="L446" s="10" t="n">
        <x:f>('Guide'!$B$4-B446)*24</x:f>
        <x:v>3960.600000000035</x:v>
      </x:c>
      <x:c r="M446" s="10" t="n">
        <x:f>IF(C446="","",ROUND((C446-B446)*24,6))</x:f>
        <x:v>1.85</x:v>
      </x:c>
      <x:c r="N446" s="10" t="n">
        <x:f>IF(D446="","",ROUND((D446-B446)*24,6))</x:f>
        <x:v>163.06</x:v>
      </x:c>
      <x:c r="O446" s="1" t="n">
        <x:f>IF(D446="",1,0)</x:f>
        <x:v>0</x:v>
      </x:c>
      <x:c r="P446" s="1" t="n">
        <x:f>IF(E446="",0,IF(OR(C446&lt;&gt;"",L446&gt;=J446),1,0))</x:f>
        <x:v>1</x:v>
      </x:c>
      <x:c r="Q446" s="1" t="n">
        <x:f>IF(AND(E446&lt;&gt;"",C446&lt;&gt;"",M446&lt;=J446),1,0)</x:f>
        <x:v>1</x:v>
      </x:c>
      <x:c r="R446" s="1" t="n">
        <x:f>P446-Q446</x:f>
        <x:v>0</x:v>
      </x:c>
      <x:c r="S446" s="1" t="n">
        <x:f>IF(E446="",0,IF(OR(D446&lt;&gt;"",L446&gt;=K446),1,0))</x:f>
        <x:v>1</x:v>
      </x:c>
      <x:c r="T446" s="1" t="n">
        <x:f>IF(AND(E446&lt;&gt;"",D446&lt;&gt;"",N446&lt;=K446),1,0)</x:f>
        <x:v>0</x:v>
      </x:c>
      <x:c r="U446" s="1" t="n">
        <x:f>S446-T446</x:f>
        <x:v>1</x:v>
      </x:c>
      <x:c r="V446" s="1" t="n">
        <x:f>IF(I446="",0,1)</x:f>
        <x:v>0</x:v>
      </x:c>
      <x:c r="W446" s="1" t="n">
        <x:f>IF(I446&gt;=4,1,0)</x:f>
        <x:v>0</x:v>
      </x:c>
      <x:c r="X446" s="1" t="n">
        <x:f>1-O446</x:f>
        <x:v>1</x:v>
      </x:c>
      <x:c r="Y446" s="1" t="n">
        <x:f>IF(AND(O446=1,L446&gt;168),1,0)</x:f>
        <x:v>0</x:v>
      </x:c>
    </x:row>
    <x:row r="447">
      <x:c r="A447" s="1" t="str">
        <x:v>T00442</x:v>
      </x:c>
      <x:c r="B447" s="9" t="n">
        <x:v>45823.03680555556</x:v>
      </x:c>
      <x:c r="C447" s="9" t="n">
        <x:v>45823.338055555556</x:v>
      </x:c>
      <x:c r="D447" s="9" t="n">
        <x:v>45824.73222222222</x:v>
      </x:c>
      <x:c r="E447" s="1" t="str">
        <x:v>Normal</x:v>
      </x:c>
      <x:c r="F447" s="1" t="str">
        <x:v>Web chat</x:v>
      </x:c>
      <x:c r="G447" s="1" t="str">
        <x:v>Product information</x:v>
      </x:c>
      <x:c r="H447" s="1" t="n">
        <x:v>0</x:v>
      </x:c>
      <x:c r="I447" s="1"/>
      <x:c r="J447" s="1" t="n">
        <x:f>IF(E447="","",VLOOKUP(E447,'Guide'!$A$7:$C$10,2,FALSE))</x:f>
        <x:v>12</x:v>
      </x:c>
      <x:c r="K447" s="1" t="n">
        <x:f>IF(E447="","",VLOOKUP(E447,'Guide'!$A$7:$C$10,3,FALSE))</x:f>
        <x:v>72</x:v>
      </x:c>
      <x:c r="L447" s="10" t="n">
        <x:f>('Guide'!$B$4-B447)*24</x:f>
        <x:v>383.1166666665813</x:v>
      </x:c>
      <x:c r="M447" s="10" t="n">
        <x:f>IF(C447="","",ROUND((C447-B447)*24,6))</x:f>
        <x:v>7.23</x:v>
      </x:c>
      <x:c r="N447" s="10" t="n">
        <x:f>IF(D447="","",ROUND((D447-B447)*24,6))</x:f>
        <x:v>40.69</x:v>
      </x:c>
      <x:c r="O447" s="1" t="n">
        <x:f>IF(D447="",1,0)</x:f>
        <x:v>0</x:v>
      </x:c>
      <x:c r="P447" s="1" t="n">
        <x:f>IF(E447="",0,IF(OR(C447&lt;&gt;"",L447&gt;=J447),1,0))</x:f>
        <x:v>1</x:v>
      </x:c>
      <x:c r="Q447" s="1" t="n">
        <x:f>IF(AND(E447&lt;&gt;"",C447&lt;&gt;"",M447&lt;=J447),1,0)</x:f>
        <x:v>1</x:v>
      </x:c>
      <x:c r="R447" s="1" t="n">
        <x:f>P447-Q447</x:f>
        <x:v>0</x:v>
      </x:c>
      <x:c r="S447" s="1" t="n">
        <x:f>IF(E447="",0,IF(OR(D447&lt;&gt;"",L447&gt;=K447),1,0))</x:f>
        <x:v>1</x:v>
      </x:c>
      <x:c r="T447" s="1" t="n">
        <x:f>IF(AND(E447&lt;&gt;"",D447&lt;&gt;"",N447&lt;=K447),1,0)</x:f>
        <x:v>1</x:v>
      </x:c>
      <x:c r="U447" s="1" t="n">
        <x:f>S447-T447</x:f>
        <x:v>0</x:v>
      </x:c>
      <x:c r="V447" s="1" t="n">
        <x:f>IF(I447="",0,1)</x:f>
        <x:v>0</x:v>
      </x:c>
      <x:c r="W447" s="1" t="n">
        <x:f>IF(I447&gt;=4,1,0)</x:f>
        <x:v>0</x:v>
      </x:c>
      <x:c r="X447" s="1" t="n">
        <x:f>1-O447</x:f>
        <x:v>1</x:v>
      </x:c>
      <x:c r="Y447" s="1" t="n">
        <x:f>IF(AND(O447=1,L447&gt;168),1,0)</x:f>
        <x:v>0</x:v>
      </x:c>
    </x:row>
    <x:row r="448">
      <x:c r="A448" s="1" t="str">
        <x:v>T00443</x:v>
      </x:c>
      <x:c r="B448" s="9" t="n">
        <x:v>45794.160416666666</x:v>
      </x:c>
      <x:c r="C448" s="9" t="n">
        <x:v>45794.934166666666</x:v>
      </x:c>
      <x:c r="D448" s="9" t="n">
        <x:v>45795.63166666667</x:v>
      </x:c>
      <x:c r="E448" s="1" t="str">
        <x:v>Normal</x:v>
      </x:c>
      <x:c r="F448" s="1" t="str">
        <x:v>Email</x:v>
      </x:c>
      <x:c r="G448" s="1" t="str">
        <x:v>Refund</x:v>
      </x:c>
      <x:c r="H448" s="1" t="n">
        <x:v>0</x:v>
      </x:c>
      <x:c r="I448" s="1" t="n">
        <x:v>4</x:v>
      </x:c>
      <x:c r="J448" s="1" t="n">
        <x:f>IF(E448="","",VLOOKUP(E448,'Guide'!$A$7:$C$10,2,FALSE))</x:f>
        <x:v>12</x:v>
      </x:c>
      <x:c r="K448" s="1" t="n">
        <x:f>IF(E448="","",VLOOKUP(E448,'Guide'!$A$7:$C$10,3,FALSE))</x:f>
        <x:v>72</x:v>
      </x:c>
      <x:c r="L448" s="10" t="n">
        <x:f>('Guide'!$B$4-B448)*24</x:f>
        <x:v>1076.1500000000233</x:v>
      </x:c>
      <x:c r="M448" s="10" t="n">
        <x:f>IF(C448="","",ROUND((C448-B448)*24,6))</x:f>
        <x:v>18.57</x:v>
      </x:c>
      <x:c r="N448" s="10" t="n">
        <x:f>IF(D448="","",ROUND((D448-B448)*24,6))</x:f>
        <x:v>35.31</x:v>
      </x:c>
      <x:c r="O448" s="1" t="n">
        <x:f>IF(D448="",1,0)</x:f>
        <x:v>0</x:v>
      </x:c>
      <x:c r="P448" s="1" t="n">
        <x:f>IF(E448="",0,IF(OR(C448&lt;&gt;"",L448&gt;=J448),1,0))</x:f>
        <x:v>1</x:v>
      </x:c>
      <x:c r="Q448" s="1" t="n">
        <x:f>IF(AND(E448&lt;&gt;"",C448&lt;&gt;"",M448&lt;=J448),1,0)</x:f>
        <x:v>0</x:v>
      </x:c>
      <x:c r="R448" s="1" t="n">
        <x:f>P448-Q448</x:f>
        <x:v>1</x:v>
      </x:c>
      <x:c r="S448" s="1" t="n">
        <x:f>IF(E448="",0,IF(OR(D448&lt;&gt;"",L448&gt;=K448),1,0))</x:f>
        <x:v>1</x:v>
      </x:c>
      <x:c r="T448" s="1" t="n">
        <x:f>IF(AND(E448&lt;&gt;"",D448&lt;&gt;"",N448&lt;=K448),1,0)</x:f>
        <x:v>1</x:v>
      </x:c>
      <x:c r="U448" s="1" t="n">
        <x:f>S448-T448</x:f>
        <x:v>0</x:v>
      </x:c>
      <x:c r="V448" s="1" t="n">
        <x:f>IF(I448="",0,1)</x:f>
        <x:v>1</x:v>
      </x:c>
      <x:c r="W448" s="1" t="n">
        <x:f>IF(I448&gt;=4,1,0)</x:f>
        <x:v>1</x:v>
      </x:c>
      <x:c r="X448" s="1" t="n">
        <x:f>1-O448</x:f>
        <x:v>1</x:v>
      </x:c>
      <x:c r="Y448" s="1" t="n">
        <x:f>IF(AND(O448=1,L448&gt;168),1,0)</x:f>
        <x:v>0</x:v>
      </x:c>
    </x:row>
    <x:row r="449">
      <x:c r="A449" s="1" t="str">
        <x:v>T00444</x:v>
      </x:c>
      <x:c r="B449" s="9" t="n">
        <x:v>45663.501388888886</x:v>
      </x:c>
      <x:c r="C449" s="9" t="n">
        <x:v>45663.671805555554</x:v>
      </x:c>
      <x:c r="D449" s="9" t="n">
        <x:v>45664.09763888889</x:v>
      </x:c>
      <x:c r="E449" s="1" t="str">
        <x:v>High</x:v>
      </x:c>
      <x:c r="F449" s="1" t="str">
        <x:v>Email</x:v>
      </x:c>
      <x:c r="G449" s="1" t="str">
        <x:v>Product information</x:v>
      </x:c>
      <x:c r="H449" s="1" t="n">
        <x:v>0</x:v>
      </x:c>
      <x:c r="I449" s="1" t="n">
        <x:v>5</x:v>
      </x:c>
      <x:c r="J449" s="1" t="n">
        <x:f>IF(E449="","",VLOOKUP(E449,'Guide'!$A$7:$C$10,2,FALSE))</x:f>
        <x:v>4</x:v>
      </x:c>
      <x:c r="K449" s="1" t="n">
        <x:f>IF(E449="","",VLOOKUP(E449,'Guide'!$A$7:$C$10,3,FALSE))</x:f>
        <x:v>24</x:v>
      </x:c>
      <x:c r="L449" s="10" t="n">
        <x:f>('Guide'!$B$4-B449)*24</x:f>
        <x:v>4211.966666666733</x:v>
      </x:c>
      <x:c r="M449" s="10" t="n">
        <x:f>IF(C449="","",ROUND((C449-B449)*24,6))</x:f>
        <x:v>4.09</x:v>
      </x:c>
      <x:c r="N449" s="10" t="n">
        <x:f>IF(D449="","",ROUND((D449-B449)*24,6))</x:f>
        <x:v>14.31</x:v>
      </x:c>
      <x:c r="O449" s="1" t="n">
        <x:f>IF(D449="",1,0)</x:f>
        <x:v>0</x:v>
      </x:c>
      <x:c r="P449" s="1" t="n">
        <x:f>IF(E449="",0,IF(OR(C449&lt;&gt;"",L449&gt;=J449),1,0))</x:f>
        <x:v>1</x:v>
      </x:c>
      <x:c r="Q449" s="1" t="n">
        <x:f>IF(AND(E449&lt;&gt;"",C449&lt;&gt;"",M449&lt;=J449),1,0)</x:f>
        <x:v>0</x:v>
      </x:c>
      <x:c r="R449" s="1" t="n">
        <x:f>P449-Q449</x:f>
        <x:v>1</x:v>
      </x:c>
      <x:c r="S449" s="1" t="n">
        <x:f>IF(E449="",0,IF(OR(D449&lt;&gt;"",L449&gt;=K449),1,0))</x:f>
        <x:v>1</x:v>
      </x:c>
      <x:c r="T449" s="1" t="n">
        <x:f>IF(AND(E449&lt;&gt;"",D449&lt;&gt;"",N449&lt;=K449),1,0)</x:f>
        <x:v>1</x:v>
      </x:c>
      <x:c r="U449" s="1" t="n">
        <x:f>S449-T449</x:f>
        <x:v>0</x:v>
      </x:c>
      <x:c r="V449" s="1" t="n">
        <x:f>IF(I449="",0,1)</x:f>
        <x:v>1</x:v>
      </x:c>
      <x:c r="W449" s="1" t="n">
        <x:f>IF(I449&gt;=4,1,0)</x:f>
        <x:v>1</x:v>
      </x:c>
      <x:c r="X449" s="1" t="n">
        <x:f>1-O449</x:f>
        <x:v>1</x:v>
      </x:c>
      <x:c r="Y449" s="1" t="n">
        <x:f>IF(AND(O449=1,L449&gt;168),1,0)</x:f>
        <x:v>0</x:v>
      </x:c>
    </x:row>
    <x:row r="450">
      <x:c r="A450" s="1" t="str">
        <x:v>T00445</x:v>
      </x:c>
      <x:c r="B450" s="9" t="n">
        <x:v>45662.45416666667</x:v>
      </x:c>
      <x:c r="C450" s="9" t="n">
        <x:v>45662.693333333336</x:v>
      </x:c>
      <x:c r="D450" s="9" t="n">
        <x:v>45666.28833333333</x:v>
      </x:c>
      <x:c r="E450" s="1" t="str">
        <x:v>Normal</x:v>
      </x:c>
      <x:c r="F450" s="1" t="str">
        <x:v>WhatsApp</x:v>
      </x:c>
      <x:c r="G450" s="1" t="str">
        <x:v>Product information</x:v>
      </x:c>
      <x:c r="H450" s="1" t="n">
        <x:v>0</x:v>
      </x:c>
      <x:c r="I450" s="1"/>
      <x:c r="J450" s="1" t="n">
        <x:f>IF(E450="","",VLOOKUP(E450,'Guide'!$A$7:$C$10,2,FALSE))</x:f>
        <x:v>12</x:v>
      </x:c>
      <x:c r="K450" s="1" t="n">
        <x:f>IF(E450="","",VLOOKUP(E450,'Guide'!$A$7:$C$10,3,FALSE))</x:f>
        <x:v>72</x:v>
      </x:c>
      <x:c r="L450" s="10" t="n">
        <x:f>('Guide'!$B$4-B450)*24</x:f>
        <x:v>4237.0999999999185</x:v>
      </x:c>
      <x:c r="M450" s="10" t="n">
        <x:f>IF(C450="","",ROUND((C450-B450)*24,6))</x:f>
        <x:v>5.74</x:v>
      </x:c>
      <x:c r="N450" s="10" t="n">
        <x:f>IF(D450="","",ROUND((D450-B450)*24,6))</x:f>
        <x:v>92.02</x:v>
      </x:c>
      <x:c r="O450" s="1" t="n">
        <x:f>IF(D450="",1,0)</x:f>
        <x:v>0</x:v>
      </x:c>
      <x:c r="P450" s="1" t="n">
        <x:f>IF(E450="",0,IF(OR(C450&lt;&gt;"",L450&gt;=J450),1,0))</x:f>
        <x:v>1</x:v>
      </x:c>
      <x:c r="Q450" s="1" t="n">
        <x:f>IF(AND(E450&lt;&gt;"",C450&lt;&gt;"",M450&lt;=J450),1,0)</x:f>
        <x:v>1</x:v>
      </x:c>
      <x:c r="R450" s="1" t="n">
        <x:f>P450-Q450</x:f>
        <x:v>0</x:v>
      </x:c>
      <x:c r="S450" s="1" t="n">
        <x:f>IF(E450="",0,IF(OR(D450&lt;&gt;"",L450&gt;=K450),1,0))</x:f>
        <x:v>1</x:v>
      </x:c>
      <x:c r="T450" s="1" t="n">
        <x:f>IF(AND(E450&lt;&gt;"",D450&lt;&gt;"",N450&lt;=K450),1,0)</x:f>
        <x:v>0</x:v>
      </x:c>
      <x:c r="U450" s="1" t="n">
        <x:f>S450-T450</x:f>
        <x:v>1</x:v>
      </x:c>
      <x:c r="V450" s="1" t="n">
        <x:f>IF(I450="",0,1)</x:f>
        <x:v>0</x:v>
      </x:c>
      <x:c r="W450" s="1" t="n">
        <x:f>IF(I450&gt;=4,1,0)</x:f>
        <x:v>0</x:v>
      </x:c>
      <x:c r="X450" s="1" t="n">
        <x:f>1-O450</x:f>
        <x:v>1</x:v>
      </x:c>
      <x:c r="Y450" s="1" t="n">
        <x:f>IF(AND(O450=1,L450&gt;168),1,0)</x:f>
        <x:v>0</x:v>
      </x:c>
    </x:row>
    <x:row r="451">
      <x:c r="A451" s="1" t="str">
        <x:v>T00446</x:v>
      </x:c>
      <x:c r="B451" s="9" t="n">
        <x:v>45782.1</x:v>
      </x:c>
      <x:c r="C451" s="9" t="n">
        <x:v>45782.47625</x:v>
      </x:c>
      <x:c r="D451" s="9"/>
      <x:c r="E451" s="1" t="str">
        <x:v>Normal</x:v>
      </x:c>
      <x:c r="F451" s="1" t="str">
        <x:v>Email</x:v>
      </x:c>
      <x:c r="G451" s="1" t="str">
        <x:v>Account access</x:v>
      </x:c>
      <x:c r="H451" s="1" t="n">
        <x:v>0</x:v>
      </x:c>
      <x:c r="I451" s="1"/>
      <x:c r="J451" s="1" t="n">
        <x:f>IF(E451="","",VLOOKUP(E451,'Guide'!$A$7:$C$10,2,FALSE))</x:f>
        <x:v>12</x:v>
      </x:c>
      <x:c r="K451" s="1" t="n">
        <x:f>IF(E451="","",VLOOKUP(E451,'Guide'!$A$7:$C$10,3,FALSE))</x:f>
        <x:v>72</x:v>
      </x:c>
      <x:c r="L451" s="10" t="n">
        <x:f>('Guide'!$B$4-B451)*24</x:f>
        <x:v>1365.600000000035</x:v>
      </x:c>
      <x:c r="M451" s="10" t="n">
        <x:f>IF(C451="","",ROUND((C451-B451)*24,6))</x:f>
        <x:v>9.03</x:v>
      </x:c>
      <x:c r="N451" s="10" t="str">
        <x:f>IF(D451="","",ROUND((D451-B451)*24,6))</x:f>
      </x:c>
      <x:c r="O451" s="1" t="n">
        <x:f>IF(D451="",1,0)</x:f>
        <x:v>1</x:v>
      </x:c>
      <x:c r="P451" s="1" t="n">
        <x:f>IF(E451="",0,IF(OR(C451&lt;&gt;"",L451&gt;=J451),1,0))</x:f>
        <x:v>1</x:v>
      </x:c>
      <x:c r="Q451" s="1" t="n">
        <x:f>IF(AND(E451&lt;&gt;"",C451&lt;&gt;"",M451&lt;=J451),1,0)</x:f>
        <x:v>1</x:v>
      </x:c>
      <x:c r="R451" s="1" t="n">
        <x:f>P451-Q451</x:f>
        <x:v>0</x:v>
      </x:c>
      <x:c r="S451" s="1" t="n">
        <x:f>IF(E451="",0,IF(OR(D451&lt;&gt;"",L451&gt;=K451),1,0))</x:f>
        <x:v>1</x:v>
      </x:c>
      <x:c r="T451" s="1" t="n">
        <x:f>IF(AND(E451&lt;&gt;"",D451&lt;&gt;"",N451&lt;=K451),1,0)</x:f>
        <x:v>0</x:v>
      </x:c>
      <x:c r="U451" s="1" t="n">
        <x:f>S451-T451</x:f>
        <x:v>1</x:v>
      </x:c>
      <x:c r="V451" s="1" t="n">
        <x:f>IF(I451="",0,1)</x:f>
        <x:v>0</x:v>
      </x:c>
      <x:c r="W451" s="1" t="n">
        <x:f>IF(I451&gt;=4,1,0)</x:f>
        <x:v>0</x:v>
      </x:c>
      <x:c r="X451" s="1" t="n">
        <x:f>1-O451</x:f>
        <x:v>0</x:v>
      </x:c>
      <x:c r="Y451" s="1" t="n">
        <x:f>IF(AND(O451=1,L451&gt;168),1,0)</x:f>
        <x:v>1</x:v>
      </x:c>
    </x:row>
    <x:row r="452">
      <x:c r="A452" s="1" t="str">
        <x:v>T00447</x:v>
      </x:c>
      <x:c r="B452" s="9" t="n">
        <x:v>45809.125</x:v>
      </x:c>
      <x:c r="C452" s="9" t="n">
        <x:v>45809.90583333333</x:v>
      </x:c>
      <x:c r="D452" s="9" t="n">
        <x:v>45817.2975</x:v>
      </x:c>
      <x:c r="E452" s="1" t="str">
        <x:v>Normal</x:v>
      </x:c>
      <x:c r="F452" s="1" t="str">
        <x:v>Email</x:v>
      </x:c>
      <x:c r="G452" s="1" t="str">
        <x:v>Billing</x:v>
      </x:c>
      <x:c r="H452" s="1" t="n">
        <x:v>0</x:v>
      </x:c>
      <x:c r="I452" s="1"/>
      <x:c r="J452" s="1" t="n">
        <x:f>IF(E452="","",VLOOKUP(E452,'Guide'!$A$7:$C$10,2,FALSE))</x:f>
        <x:v>12</x:v>
      </x:c>
      <x:c r="K452" s="1" t="n">
        <x:f>IF(E452="","",VLOOKUP(E452,'Guide'!$A$7:$C$10,3,FALSE))</x:f>
        <x:v>72</x:v>
      </x:c>
      <x:c r="L452" s="10" t="n">
        <x:f>('Guide'!$B$4-B452)*24</x:f>
        <x:v>717</x:v>
      </x:c>
      <x:c r="M452" s="10" t="n">
        <x:f>IF(C452="","",ROUND((C452-B452)*24,6))</x:f>
        <x:v>18.74</x:v>
      </x:c>
      <x:c r="N452" s="10" t="n">
        <x:f>IF(D452="","",ROUND((D452-B452)*24,6))</x:f>
        <x:v>196.14</x:v>
      </x:c>
      <x:c r="O452" s="1" t="n">
        <x:f>IF(D452="",1,0)</x:f>
        <x:v>0</x:v>
      </x:c>
      <x:c r="P452" s="1" t="n">
        <x:f>IF(E452="",0,IF(OR(C452&lt;&gt;"",L452&gt;=J452),1,0))</x:f>
        <x:v>1</x:v>
      </x:c>
      <x:c r="Q452" s="1" t="n">
        <x:f>IF(AND(E452&lt;&gt;"",C452&lt;&gt;"",M452&lt;=J452),1,0)</x:f>
        <x:v>0</x:v>
      </x:c>
      <x:c r="R452" s="1" t="n">
        <x:f>P452-Q452</x:f>
        <x:v>1</x:v>
      </x:c>
      <x:c r="S452" s="1" t="n">
        <x:f>IF(E452="",0,IF(OR(D452&lt;&gt;"",L452&gt;=K452),1,0))</x:f>
        <x:v>1</x:v>
      </x:c>
      <x:c r="T452" s="1" t="n">
        <x:f>IF(AND(E452&lt;&gt;"",D452&lt;&gt;"",N452&lt;=K452),1,0)</x:f>
        <x:v>0</x:v>
      </x:c>
      <x:c r="U452" s="1" t="n">
        <x:f>S452-T452</x:f>
        <x:v>1</x:v>
      </x:c>
      <x:c r="V452" s="1" t="n">
        <x:f>IF(I452="",0,1)</x:f>
        <x:v>0</x:v>
      </x:c>
      <x:c r="W452" s="1" t="n">
        <x:f>IF(I452&gt;=4,1,0)</x:f>
        <x:v>0</x:v>
      </x:c>
      <x:c r="X452" s="1" t="n">
        <x:f>1-O452</x:f>
        <x:v>1</x:v>
      </x:c>
      <x:c r="Y452" s="1" t="n">
        <x:f>IF(AND(O452=1,L452&gt;168),1,0)</x:f>
        <x:v>0</x:v>
      </x:c>
    </x:row>
    <x:row r="453">
      <x:c r="A453" s="1" t="str">
        <x:v>T00448</x:v>
      </x:c>
      <x:c r="B453" s="9" t="n">
        <x:v>45745.06527777778</x:v>
      </x:c>
      <x:c r="C453" s="9" t="n">
        <x:v>45745.08652777778</x:v>
      </x:c>
      <x:c r="D453" s="9" t="n">
        <x:v>45745.397361111114</x:v>
      </x:c>
      <x:c r="E453" s="1" t="str">
        <x:v>Urgent</x:v>
      </x:c>
      <x:c r="F453" s="1" t="str">
        <x:v>Email</x:v>
      </x:c>
      <x:c r="G453" s="1" t="str">
        <x:v>Refund</x:v>
      </x:c>
      <x:c r="H453" s="1" t="n">
        <x:v>0</x:v>
      </x:c>
      <x:c r="I453" s="1"/>
      <x:c r="J453" s="1" t="n">
        <x:f>IF(E453="","",VLOOKUP(E453,'Guide'!$A$7:$C$10,2,FALSE))</x:f>
        <x:v>1</x:v>
      </x:c>
      <x:c r="K453" s="1" t="n">
        <x:f>IF(E453="","",VLOOKUP(E453,'Guide'!$A$7:$C$10,3,FALSE))</x:f>
        <x:v>8</x:v>
      </x:c>
      <x:c r="L453" s="10" t="n">
        <x:f>('Guide'!$B$4-B453)*24</x:f>
        <x:v>2254.4333333332906</x:v>
      </x:c>
      <x:c r="M453" s="10" t="n">
        <x:f>IF(C453="","",ROUND((C453-B453)*24,6))</x:f>
        <x:v>0.51</x:v>
      </x:c>
      <x:c r="N453" s="10" t="n">
        <x:f>IF(D453="","",ROUND((D453-B453)*24,6))</x:f>
        <x:v>7.97</x:v>
      </x:c>
      <x:c r="O453" s="1" t="n">
        <x:f>IF(D453="",1,0)</x:f>
        <x:v>0</x:v>
      </x:c>
      <x:c r="P453" s="1" t="n">
        <x:f>IF(E453="",0,IF(OR(C453&lt;&gt;"",L453&gt;=J453),1,0))</x:f>
        <x:v>1</x:v>
      </x:c>
      <x:c r="Q453" s="1" t="n">
        <x:f>IF(AND(E453&lt;&gt;"",C453&lt;&gt;"",M453&lt;=J453),1,0)</x:f>
        <x:v>1</x:v>
      </x:c>
      <x:c r="R453" s="1" t="n">
        <x:f>P453-Q453</x:f>
        <x:v>0</x:v>
      </x:c>
      <x:c r="S453" s="1" t="n">
        <x:f>IF(E453="",0,IF(OR(D453&lt;&gt;"",L453&gt;=K453),1,0))</x:f>
        <x:v>1</x:v>
      </x:c>
      <x:c r="T453" s="1" t="n">
        <x:f>IF(AND(E453&lt;&gt;"",D453&lt;&gt;"",N453&lt;=K453),1,0)</x:f>
        <x:v>1</x:v>
      </x:c>
      <x:c r="U453" s="1" t="n">
        <x:f>S453-T453</x:f>
        <x:v>0</x:v>
      </x:c>
      <x:c r="V453" s="1" t="n">
        <x:f>IF(I453="",0,1)</x:f>
        <x:v>0</x:v>
      </x:c>
      <x:c r="W453" s="1" t="n">
        <x:f>IF(I453&gt;=4,1,0)</x:f>
        <x:v>0</x:v>
      </x:c>
      <x:c r="X453" s="1" t="n">
        <x:f>1-O453</x:f>
        <x:v>1</x:v>
      </x:c>
      <x:c r="Y453" s="1" t="n">
        <x:f>IF(AND(O453=1,L453&gt;168),1,0)</x:f>
        <x:v>0</x:v>
      </x:c>
    </x:row>
    <x:row r="454">
      <x:c r="A454" s="1" t="str">
        <x:v>T00449</x:v>
      </x:c>
      <x:c r="B454" s="9" t="n">
        <x:v>45759.040972222225</x:v>
      </x:c>
      <x:c r="C454" s="9" t="n">
        <x:v>45760.57555555556</x:v>
      </x:c>
      <x:c r="D454" s="9" t="n">
        <x:v>45761.80805555556</x:v>
      </x:c>
      <x:c r="E454" s="1" t="str">
        <x:v>Low</x:v>
      </x:c>
      <x:c r="F454" s="1" t="str">
        <x:v>WhatsApp</x:v>
      </x:c>
      <x:c r="G454" s="1" t="str">
        <x:v>Refund</x:v>
      </x:c>
      <x:c r="H454" s="1" t="n">
        <x:v>0</x:v>
      </x:c>
      <x:c r="I454" s="1" t="n">
        <x:v>4</x:v>
      </x:c>
      <x:c r="J454" s="1" t="n">
        <x:f>IF(E454="","",VLOOKUP(E454,'Guide'!$A$7:$C$10,2,FALSE))</x:f>
        <x:v>24</x:v>
      </x:c>
      <x:c r="K454" s="1" t="n">
        <x:f>IF(E454="","",VLOOKUP(E454,'Guide'!$A$7:$C$10,3,FALSE))</x:f>
        <x:v>120</x:v>
      </x:c>
      <x:c r="L454" s="10" t="n">
        <x:f>('Guide'!$B$4-B454)*24</x:f>
        <x:v>1919.0166666666046</x:v>
      </x:c>
      <x:c r="M454" s="10" t="n">
        <x:f>IF(C454="","",ROUND((C454-B454)*24,6))</x:f>
        <x:v>36.83</x:v>
      </x:c>
      <x:c r="N454" s="10" t="n">
        <x:f>IF(D454="","",ROUND((D454-B454)*24,6))</x:f>
        <x:v>66.41</x:v>
      </x:c>
      <x:c r="O454" s="1" t="n">
        <x:f>IF(D454="",1,0)</x:f>
        <x:v>0</x:v>
      </x:c>
      <x:c r="P454" s="1" t="n">
        <x:f>IF(E454="",0,IF(OR(C454&lt;&gt;"",L454&gt;=J454),1,0))</x:f>
        <x:v>1</x:v>
      </x:c>
      <x:c r="Q454" s="1" t="n">
        <x:f>IF(AND(E454&lt;&gt;"",C454&lt;&gt;"",M454&lt;=J454),1,0)</x:f>
        <x:v>0</x:v>
      </x:c>
      <x:c r="R454" s="1" t="n">
        <x:f>P454-Q454</x:f>
        <x:v>1</x:v>
      </x:c>
      <x:c r="S454" s="1" t="n">
        <x:f>IF(E454="",0,IF(OR(D454&lt;&gt;"",L454&gt;=K454),1,0))</x:f>
        <x:v>1</x:v>
      </x:c>
      <x:c r="T454" s="1" t="n">
        <x:f>IF(AND(E454&lt;&gt;"",D454&lt;&gt;"",N454&lt;=K454),1,0)</x:f>
        <x:v>1</x:v>
      </x:c>
      <x:c r="U454" s="1" t="n">
        <x:f>S454-T454</x:f>
        <x:v>0</x:v>
      </x:c>
      <x:c r="V454" s="1" t="n">
        <x:f>IF(I454="",0,1)</x:f>
        <x:v>1</x:v>
      </x:c>
      <x:c r="W454" s="1" t="n">
        <x:f>IF(I454&gt;=4,1,0)</x:f>
        <x:v>1</x:v>
      </x:c>
      <x:c r="X454" s="1" t="n">
        <x:f>1-O454</x:f>
        <x:v>1</x:v>
      </x:c>
      <x:c r="Y454" s="1" t="n">
        <x:f>IF(AND(O454=1,L454&gt;168),1,0)</x:f>
        <x:v>0</x:v>
      </x:c>
    </x:row>
    <x:row r="455">
      <x:c r="A455" s="1" t="str">
        <x:v>T00450</x:v>
      </x:c>
      <x:c r="B455" s="9" t="n">
        <x:v>45702.67847222222</x:v>
      </x:c>
      <x:c r="C455" s="9" t="n">
        <x:v>45703.93430555556</x:v>
      </x:c>
      <x:c r="D455" s="9" t="n">
        <x:v>45704.298055555555</x:v>
      </x:c>
      <x:c r="E455" s="1" t="str">
        <x:v>Normal</x:v>
      </x:c>
      <x:c r="F455" s="1" t="str">
        <x:v>WhatsApp</x:v>
      </x:c>
      <x:c r="G455" s="1" t="str">
        <x:v>Product information</x:v>
      </x:c>
      <x:c r="H455" s="1" t="n">
        <x:v>1</x:v>
      </x:c>
      <x:c r="I455" s="1" t="n">
        <x:v>4</x:v>
      </x:c>
      <x:c r="J455" s="1" t="n">
        <x:f>IF(E455="","",VLOOKUP(E455,'Guide'!$A$7:$C$10,2,FALSE))</x:f>
        <x:v>12</x:v>
      </x:c>
      <x:c r="K455" s="1" t="n">
        <x:f>IF(E455="","",VLOOKUP(E455,'Guide'!$A$7:$C$10,3,FALSE))</x:f>
        <x:v>72</x:v>
      </x:c>
      <x:c r="L455" s="10" t="n">
        <x:f>('Guide'!$B$4-B455)*24</x:f>
        <x:v>3271.7166666666744</x:v>
      </x:c>
      <x:c r="M455" s="10" t="n">
        <x:f>IF(C455="","",ROUND((C455-B455)*24,6))</x:f>
        <x:v>30.14</x:v>
      </x:c>
      <x:c r="N455" s="10" t="n">
        <x:f>IF(D455="","",ROUND((D455-B455)*24,6))</x:f>
        <x:v>38.87</x:v>
      </x:c>
      <x:c r="O455" s="1" t="n">
        <x:f>IF(D455="",1,0)</x:f>
        <x:v>0</x:v>
      </x:c>
      <x:c r="P455" s="1" t="n">
        <x:f>IF(E455="",0,IF(OR(C455&lt;&gt;"",L455&gt;=J455),1,0))</x:f>
        <x:v>1</x:v>
      </x:c>
      <x:c r="Q455" s="1" t="n">
        <x:f>IF(AND(E455&lt;&gt;"",C455&lt;&gt;"",M455&lt;=J455),1,0)</x:f>
        <x:v>0</x:v>
      </x:c>
      <x:c r="R455" s="1" t="n">
        <x:f>P455-Q455</x:f>
        <x:v>1</x:v>
      </x:c>
      <x:c r="S455" s="1" t="n">
        <x:f>IF(E455="",0,IF(OR(D455&lt;&gt;"",L455&gt;=K455),1,0))</x:f>
        <x:v>1</x:v>
      </x:c>
      <x:c r="T455" s="1" t="n">
        <x:f>IF(AND(E455&lt;&gt;"",D455&lt;&gt;"",N455&lt;=K455),1,0)</x:f>
        <x:v>1</x:v>
      </x:c>
      <x:c r="U455" s="1" t="n">
        <x:f>S455-T455</x:f>
        <x:v>0</x:v>
      </x:c>
      <x:c r="V455" s="1" t="n">
        <x:f>IF(I455="",0,1)</x:f>
        <x:v>1</x:v>
      </x:c>
      <x:c r="W455" s="1" t="n">
        <x:f>IF(I455&gt;=4,1,0)</x:f>
        <x:v>1</x:v>
      </x:c>
      <x:c r="X455" s="1" t="n">
        <x:f>1-O455</x:f>
        <x:v>1</x:v>
      </x:c>
      <x:c r="Y455" s="1" t="n">
        <x:f>IF(AND(O455=1,L455&gt;168),1,0)</x:f>
        <x:v>0</x:v>
      </x:c>
    </x:row>
    <x:row r="456">
      <x:c r="A456" s="1" t="str">
        <x:v>T00451</x:v>
      </x:c>
      <x:c r="B456" s="9" t="n">
        <x:v>45694.33611111111</x:v>
      </x:c>
      <x:c r="C456" s="9" t="n">
        <x:v>45698.69194444444</x:v>
      </x:c>
      <x:c r="D456" s="9" t="n">
        <x:v>45698.69611111111</x:v>
      </x:c>
      <x:c r="E456" s="1" t="str">
        <x:v>Low</x:v>
      </x:c>
      <x:c r="F456" s="1" t="str">
        <x:v>Email</x:v>
      </x:c>
      <x:c r="G456" s="1" t="str">
        <x:v>Product information</x:v>
      </x:c>
      <x:c r="H456" s="1" t="n">
        <x:v>0</x:v>
      </x:c>
      <x:c r="I456" s="1" t="n">
        <x:v>5</x:v>
      </x:c>
      <x:c r="J456" s="1" t="n">
        <x:f>IF(E456="","",VLOOKUP(E456,'Guide'!$A$7:$C$10,2,FALSE))</x:f>
        <x:v>24</x:v>
      </x:c>
      <x:c r="K456" s="1" t="n">
        <x:f>IF(E456="","",VLOOKUP(E456,'Guide'!$A$7:$C$10,3,FALSE))</x:f>
        <x:v>120</x:v>
      </x:c>
      <x:c r="L456" s="10" t="n">
        <x:f>('Guide'!$B$4-B456)*24</x:f>
        <x:v>3471.933333333407</x:v>
      </x:c>
      <x:c r="M456" s="10" t="n">
        <x:f>IF(C456="","",ROUND((C456-B456)*24,6))</x:f>
        <x:v>104.54</x:v>
      </x:c>
      <x:c r="N456" s="10" t="n">
        <x:f>IF(D456="","",ROUND((D456-B456)*24,6))</x:f>
        <x:v>104.64</x:v>
      </x:c>
      <x:c r="O456" s="1" t="n">
        <x:f>IF(D456="",1,0)</x:f>
        <x:v>0</x:v>
      </x:c>
      <x:c r="P456" s="1" t="n">
        <x:f>IF(E456="",0,IF(OR(C456&lt;&gt;"",L456&gt;=J456),1,0))</x:f>
        <x:v>1</x:v>
      </x:c>
      <x:c r="Q456" s="1" t="n">
        <x:f>IF(AND(E456&lt;&gt;"",C456&lt;&gt;"",M456&lt;=J456),1,0)</x:f>
        <x:v>0</x:v>
      </x:c>
      <x:c r="R456" s="1" t="n">
        <x:f>P456-Q456</x:f>
        <x:v>1</x:v>
      </x:c>
      <x:c r="S456" s="1" t="n">
        <x:f>IF(E456="",0,IF(OR(D456&lt;&gt;"",L456&gt;=K456),1,0))</x:f>
        <x:v>1</x:v>
      </x:c>
      <x:c r="T456" s="1" t="n">
        <x:f>IF(AND(E456&lt;&gt;"",D456&lt;&gt;"",N456&lt;=K456),1,0)</x:f>
        <x:v>1</x:v>
      </x:c>
      <x:c r="U456" s="1" t="n">
        <x:f>S456-T456</x:f>
        <x:v>0</x:v>
      </x:c>
      <x:c r="V456" s="1" t="n">
        <x:f>IF(I456="",0,1)</x:f>
        <x:v>1</x:v>
      </x:c>
      <x:c r="W456" s="1" t="n">
        <x:f>IF(I456&gt;=4,1,0)</x:f>
        <x:v>1</x:v>
      </x:c>
      <x:c r="X456" s="1" t="n">
        <x:f>1-O456</x:f>
        <x:v>1</x:v>
      </x:c>
      <x:c r="Y456" s="1" t="n">
        <x:f>IF(AND(O456=1,L456&gt;168),1,0)</x:f>
        <x:v>0</x:v>
      </x:c>
    </x:row>
    <x:row r="457">
      <x:c r="A457" s="1" t="str">
        <x:v>T00452</x:v>
      </x:c>
      <x:c r="B457" s="9" t="n">
        <x:v>45804.347916666666</x:v>
      </x:c>
      <x:c r="C457" s="9" t="n">
        <x:v>45805.33375</x:v>
      </x:c>
      <x:c r="D457" s="9" t="n">
        <x:v>45806.02458333333</x:v>
      </x:c>
      <x:c r="E457" s="1" t="str">
        <x:v>Low</x:v>
      </x:c>
      <x:c r="F457" s="1" t="str">
        <x:v>Email</x:v>
      </x:c>
      <x:c r="G457" s="1" t="str">
        <x:v>Account access</x:v>
      </x:c>
      <x:c r="H457" s="1" t="n">
        <x:v>0</x:v>
      </x:c>
      <x:c r="I457" s="1"/>
      <x:c r="J457" s="1" t="n">
        <x:f>IF(E457="","",VLOOKUP(E457,'Guide'!$A$7:$C$10,2,FALSE))</x:f>
        <x:v>24</x:v>
      </x:c>
      <x:c r="K457" s="1" t="n">
        <x:f>IF(E457="","",VLOOKUP(E457,'Guide'!$A$7:$C$10,3,FALSE))</x:f>
        <x:v>120</x:v>
      </x:c>
      <x:c r="L457" s="10" t="n">
        <x:f>('Guide'!$B$4-B457)*24</x:f>
        <x:v>831.6500000000233</x:v>
      </x:c>
      <x:c r="M457" s="10" t="n">
        <x:f>IF(C457="","",ROUND((C457-B457)*24,6))</x:f>
        <x:v>23.66</x:v>
      </x:c>
      <x:c r="N457" s="10" t="n">
        <x:f>IF(D457="","",ROUND((D457-B457)*24,6))</x:f>
        <x:v>40.24</x:v>
      </x:c>
      <x:c r="O457" s="1" t="n">
        <x:f>IF(D457="",1,0)</x:f>
        <x:v>0</x:v>
      </x:c>
      <x:c r="P457" s="1" t="n">
        <x:f>IF(E457="",0,IF(OR(C457&lt;&gt;"",L457&gt;=J457),1,0))</x:f>
        <x:v>1</x:v>
      </x:c>
      <x:c r="Q457" s="1" t="n">
        <x:f>IF(AND(E457&lt;&gt;"",C457&lt;&gt;"",M457&lt;=J457),1,0)</x:f>
        <x:v>1</x:v>
      </x:c>
      <x:c r="R457" s="1" t="n">
        <x:f>P457-Q457</x:f>
        <x:v>0</x:v>
      </x:c>
      <x:c r="S457" s="1" t="n">
        <x:f>IF(E457="",0,IF(OR(D457&lt;&gt;"",L457&gt;=K457),1,0))</x:f>
        <x:v>1</x:v>
      </x:c>
      <x:c r="T457" s="1" t="n">
        <x:f>IF(AND(E457&lt;&gt;"",D457&lt;&gt;"",N457&lt;=K457),1,0)</x:f>
        <x:v>1</x:v>
      </x:c>
      <x:c r="U457" s="1" t="n">
        <x:f>S457-T457</x:f>
        <x:v>0</x:v>
      </x:c>
      <x:c r="V457" s="1" t="n">
        <x:f>IF(I457="",0,1)</x:f>
        <x:v>0</x:v>
      </x:c>
      <x:c r="W457" s="1" t="n">
        <x:f>IF(I457&gt;=4,1,0)</x:f>
        <x:v>0</x:v>
      </x:c>
      <x:c r="X457" s="1" t="n">
        <x:f>1-O457</x:f>
        <x:v>1</x:v>
      </x:c>
      <x:c r="Y457" s="1" t="n">
        <x:f>IF(AND(O457=1,L457&gt;168),1,0)</x:f>
        <x:v>0</x:v>
      </x:c>
    </x:row>
    <x:row r="458">
      <x:c r="A458" s="1" t="str">
        <x:v>T00453</x:v>
      </x:c>
      <x:c r="B458" s="9" t="n">
        <x:v>45677.96875</x:v>
      </x:c>
      <x:c r="C458" s="9" t="n">
        <x:v>45678.35291666666</x:v>
      </x:c>
      <x:c r="D458" s="9"/>
      <x:c r="E458" s="1" t="str">
        <x:v>Normal</x:v>
      </x:c>
      <x:c r="F458" s="1" t="str">
        <x:v>Email</x:v>
      </x:c>
      <x:c r="G458" s="1" t="str">
        <x:v>Delivery</x:v>
      </x:c>
      <x:c r="H458" s="1" t="n">
        <x:v>0</x:v>
      </x:c>
      <x:c r="I458" s="1"/>
      <x:c r="J458" s="1" t="n">
        <x:f>IF(E458="","",VLOOKUP(E458,'Guide'!$A$7:$C$10,2,FALSE))</x:f>
        <x:v>12</x:v>
      </x:c>
      <x:c r="K458" s="1" t="n">
        <x:f>IF(E458="","",VLOOKUP(E458,'Guide'!$A$7:$C$10,3,FALSE))</x:f>
        <x:v>72</x:v>
      </x:c>
      <x:c r="L458" s="10" t="n">
        <x:f>('Guide'!$B$4-B458)*24</x:f>
        <x:v>3864.75</x:v>
      </x:c>
      <x:c r="M458" s="10" t="n">
        <x:f>IF(C458="","",ROUND((C458-B458)*24,6))</x:f>
        <x:v>9.22</x:v>
      </x:c>
      <x:c r="N458" s="10" t="str">
        <x:f>IF(D458="","",ROUND((D458-B458)*24,6))</x:f>
      </x:c>
      <x:c r="O458" s="1" t="n">
        <x:f>IF(D458="",1,0)</x:f>
        <x:v>1</x:v>
      </x:c>
      <x:c r="P458" s="1" t="n">
        <x:f>IF(E458="",0,IF(OR(C458&lt;&gt;"",L458&gt;=J458),1,0))</x:f>
        <x:v>1</x:v>
      </x:c>
      <x:c r="Q458" s="1" t="n">
        <x:f>IF(AND(E458&lt;&gt;"",C458&lt;&gt;"",M458&lt;=J458),1,0)</x:f>
        <x:v>1</x:v>
      </x:c>
      <x:c r="R458" s="1" t="n">
        <x:f>P458-Q458</x:f>
        <x:v>0</x:v>
      </x:c>
      <x:c r="S458" s="1" t="n">
        <x:f>IF(E458="",0,IF(OR(D458&lt;&gt;"",L458&gt;=K458),1,0))</x:f>
        <x:v>1</x:v>
      </x:c>
      <x:c r="T458" s="1" t="n">
        <x:f>IF(AND(E458&lt;&gt;"",D458&lt;&gt;"",N458&lt;=K458),1,0)</x:f>
        <x:v>0</x:v>
      </x:c>
      <x:c r="U458" s="1" t="n">
        <x:f>S458-T458</x:f>
        <x:v>1</x:v>
      </x:c>
      <x:c r="V458" s="1" t="n">
        <x:f>IF(I458="",0,1)</x:f>
        <x:v>0</x:v>
      </x:c>
      <x:c r="W458" s="1" t="n">
        <x:f>IF(I458&gt;=4,1,0)</x:f>
        <x:v>0</x:v>
      </x:c>
      <x:c r="X458" s="1" t="n">
        <x:f>1-O458</x:f>
        <x:v>0</x:v>
      </x:c>
      <x:c r="Y458" s="1" t="n">
        <x:f>IF(AND(O458=1,L458&gt;168),1,0)</x:f>
        <x:v>1</x:v>
      </x:c>
    </x:row>
    <x:row r="459">
      <x:c r="A459" s="1" t="str">
        <x:v>T00454</x:v>
      </x:c>
      <x:c r="B459" s="9" t="n">
        <x:v>45659.938888888886</x:v>
      </x:c>
      <x:c r="C459" s="9" t="n">
        <x:v>45660.572222222225</x:v>
      </x:c>
      <x:c r="D459" s="9" t="n">
        <x:v>45663.36555555555</x:v>
      </x:c>
      <x:c r="E459" s="1" t="str">
        <x:v>Normal</x:v>
      </x:c>
      <x:c r="F459" s="1" t="str">
        <x:v>WhatsApp</x:v>
      </x:c>
      <x:c r="G459" s="1" t="str">
        <x:v>Refund</x:v>
      </x:c>
      <x:c r="H459" s="1" t="n">
        <x:v>0</x:v>
      </x:c>
      <x:c r="I459" s="1" t="n">
        <x:v>4</x:v>
      </x:c>
      <x:c r="J459" s="1" t="n">
        <x:f>IF(E459="","",VLOOKUP(E459,'Guide'!$A$7:$C$10,2,FALSE))</x:f>
        <x:v>12</x:v>
      </x:c>
      <x:c r="K459" s="1" t="n">
        <x:f>IF(E459="","",VLOOKUP(E459,'Guide'!$A$7:$C$10,3,FALSE))</x:f>
        <x:v>72</x:v>
      </x:c>
      <x:c r="L459" s="10" t="n">
        <x:f>('Guide'!$B$4-B459)*24</x:f>
        <x:v>4297.466666666733</x:v>
      </x:c>
      <x:c r="M459" s="10" t="n">
        <x:f>IF(C459="","",ROUND((C459-B459)*24,6))</x:f>
        <x:v>15.2</x:v>
      </x:c>
      <x:c r="N459" s="10" t="n">
        <x:f>IF(D459="","",ROUND((D459-B459)*24,6))</x:f>
        <x:v>82.24</x:v>
      </x:c>
      <x:c r="O459" s="1" t="n">
        <x:f>IF(D459="",1,0)</x:f>
        <x:v>0</x:v>
      </x:c>
      <x:c r="P459" s="1" t="n">
        <x:f>IF(E459="",0,IF(OR(C459&lt;&gt;"",L459&gt;=J459),1,0))</x:f>
        <x:v>1</x:v>
      </x:c>
      <x:c r="Q459" s="1" t="n">
        <x:f>IF(AND(E459&lt;&gt;"",C459&lt;&gt;"",M459&lt;=J459),1,0)</x:f>
        <x:v>0</x:v>
      </x:c>
      <x:c r="R459" s="1" t="n">
        <x:f>P459-Q459</x:f>
        <x:v>1</x:v>
      </x:c>
      <x:c r="S459" s="1" t="n">
        <x:f>IF(E459="",0,IF(OR(D459&lt;&gt;"",L459&gt;=K459),1,0))</x:f>
        <x:v>1</x:v>
      </x:c>
      <x:c r="T459" s="1" t="n">
        <x:f>IF(AND(E459&lt;&gt;"",D459&lt;&gt;"",N459&lt;=K459),1,0)</x:f>
        <x:v>0</x:v>
      </x:c>
      <x:c r="U459" s="1" t="n">
        <x:f>S459-T459</x:f>
        <x:v>1</x:v>
      </x:c>
      <x:c r="V459" s="1" t="n">
        <x:f>IF(I459="",0,1)</x:f>
        <x:v>1</x:v>
      </x:c>
      <x:c r="W459" s="1" t="n">
        <x:f>IF(I459&gt;=4,1,0)</x:f>
        <x:v>1</x:v>
      </x:c>
      <x:c r="X459" s="1" t="n">
        <x:f>1-O459</x:f>
        <x:v>1</x:v>
      </x:c>
      <x:c r="Y459" s="1" t="n">
        <x:f>IF(AND(O459=1,L459&gt;168),1,0)</x:f>
        <x:v>0</x:v>
      </x:c>
    </x:row>
    <x:row r="460">
      <x:c r="A460" s="1" t="str">
        <x:v>T00455</x:v>
      </x:c>
      <x:c r="B460" s="9" t="n">
        <x:v>45805.313888888886</x:v>
      </x:c>
      <x:c r="C460" s="9" t="n">
        <x:v>45805.40972222222</x:v>
      </x:c>
      <x:c r="D460" s="9" t="n">
        <x:v>45808.211805555555</x:v>
      </x:c>
      <x:c r="E460" s="1" t="str">
        <x:v>Low</x:v>
      </x:c>
      <x:c r="F460" s="1" t="str">
        <x:v>Web chat</x:v>
      </x:c>
      <x:c r="G460" s="1" t="str">
        <x:v>Delivery</x:v>
      </x:c>
      <x:c r="H460" s="1" t="n">
        <x:v>0</x:v>
      </x:c>
      <x:c r="I460" s="1"/>
      <x:c r="J460" s="1" t="n">
        <x:f>IF(E460="","",VLOOKUP(E460,'Guide'!$A$7:$C$10,2,FALSE))</x:f>
        <x:v>24</x:v>
      </x:c>
      <x:c r="K460" s="1" t="n">
        <x:f>IF(E460="","",VLOOKUP(E460,'Guide'!$A$7:$C$10,3,FALSE))</x:f>
        <x:v>120</x:v>
      </x:c>
      <x:c r="L460" s="10" t="n">
        <x:f>('Guide'!$B$4-B460)*24</x:f>
        <x:v>808.4666666667326</x:v>
      </x:c>
      <x:c r="M460" s="10" t="n">
        <x:f>IF(C460="","",ROUND((C460-B460)*24,6))</x:f>
        <x:v>2.3</x:v>
      </x:c>
      <x:c r="N460" s="10" t="n">
        <x:f>IF(D460="","",ROUND((D460-B460)*24,6))</x:f>
        <x:v>69.55</x:v>
      </x:c>
      <x:c r="O460" s="1" t="n">
        <x:f>IF(D460="",1,0)</x:f>
        <x:v>0</x:v>
      </x:c>
      <x:c r="P460" s="1" t="n">
        <x:f>IF(E460="",0,IF(OR(C460&lt;&gt;"",L460&gt;=J460),1,0))</x:f>
        <x:v>1</x:v>
      </x:c>
      <x:c r="Q460" s="1" t="n">
        <x:f>IF(AND(E460&lt;&gt;"",C460&lt;&gt;"",M460&lt;=J460),1,0)</x:f>
        <x:v>1</x:v>
      </x:c>
      <x:c r="R460" s="1" t="n">
        <x:f>P460-Q460</x:f>
        <x:v>0</x:v>
      </x:c>
      <x:c r="S460" s="1" t="n">
        <x:f>IF(E460="",0,IF(OR(D460&lt;&gt;"",L460&gt;=K460),1,0))</x:f>
        <x:v>1</x:v>
      </x:c>
      <x:c r="T460" s="1" t="n">
        <x:f>IF(AND(E460&lt;&gt;"",D460&lt;&gt;"",N460&lt;=K460),1,0)</x:f>
        <x:v>1</x:v>
      </x:c>
      <x:c r="U460" s="1" t="n">
        <x:f>S460-T460</x:f>
        <x:v>0</x:v>
      </x:c>
      <x:c r="V460" s="1" t="n">
        <x:f>IF(I460="",0,1)</x:f>
        <x:v>0</x:v>
      </x:c>
      <x:c r="W460" s="1" t="n">
        <x:f>IF(I460&gt;=4,1,0)</x:f>
        <x:v>0</x:v>
      </x:c>
      <x:c r="X460" s="1" t="n">
        <x:f>1-O460</x:f>
        <x:v>1</x:v>
      </x:c>
      <x:c r="Y460" s="1" t="n">
        <x:f>IF(AND(O460=1,L460&gt;168),1,0)</x:f>
        <x:v>0</x:v>
      </x:c>
    </x:row>
    <x:row r="461">
      <x:c r="A461" s="1" t="str">
        <x:v>T00456</x:v>
      </x:c>
      <x:c r="B461" s="9" t="n">
        <x:v>45752.09027777778</x:v>
      </x:c>
      <x:c r="C461" s="9" t="n">
        <x:v>45752.14027777778</x:v>
      </x:c>
      <x:c r="D461" s="9" t="n">
        <x:v>45752.55527777778</x:v>
      </x:c>
      <x:c r="E461" s="1" t="str">
        <x:v>High</x:v>
      </x:c>
      <x:c r="F461" s="1" t="str">
        <x:v>Web chat</x:v>
      </x:c>
      <x:c r="G461" s="1" t="str">
        <x:v>Delivery</x:v>
      </x:c>
      <x:c r="H461" s="1" t="n">
        <x:v>0</x:v>
      </x:c>
      <x:c r="I461" s="1"/>
      <x:c r="J461" s="1" t="n">
        <x:f>IF(E461="","",VLOOKUP(E461,'Guide'!$A$7:$C$10,2,FALSE))</x:f>
        <x:v>4</x:v>
      </x:c>
      <x:c r="K461" s="1" t="n">
        <x:f>IF(E461="","",VLOOKUP(E461,'Guide'!$A$7:$C$10,3,FALSE))</x:f>
        <x:v>24</x:v>
      </x:c>
      <x:c r="L461" s="10" t="n">
        <x:f>('Guide'!$B$4-B461)*24</x:f>
        <x:v>2085.8333333332557</x:v>
      </x:c>
      <x:c r="M461" s="10" t="n">
        <x:f>IF(C461="","",ROUND((C461-B461)*24,6))</x:f>
        <x:v>1.2</x:v>
      </x:c>
      <x:c r="N461" s="10" t="n">
        <x:f>IF(D461="","",ROUND((D461-B461)*24,6))</x:f>
        <x:v>11.16</x:v>
      </x:c>
      <x:c r="O461" s="1" t="n">
        <x:f>IF(D461="",1,0)</x:f>
        <x:v>0</x:v>
      </x:c>
      <x:c r="P461" s="1" t="n">
        <x:f>IF(E461="",0,IF(OR(C461&lt;&gt;"",L461&gt;=J461),1,0))</x:f>
        <x:v>1</x:v>
      </x:c>
      <x:c r="Q461" s="1" t="n">
        <x:f>IF(AND(E461&lt;&gt;"",C461&lt;&gt;"",M461&lt;=J461),1,0)</x:f>
        <x:v>1</x:v>
      </x:c>
      <x:c r="R461" s="1" t="n">
        <x:f>P461-Q461</x:f>
        <x:v>0</x:v>
      </x:c>
      <x:c r="S461" s="1" t="n">
        <x:f>IF(E461="",0,IF(OR(D461&lt;&gt;"",L461&gt;=K461),1,0))</x:f>
        <x:v>1</x:v>
      </x:c>
      <x:c r="T461" s="1" t="n">
        <x:f>IF(AND(E461&lt;&gt;"",D461&lt;&gt;"",N461&lt;=K461),1,0)</x:f>
        <x:v>1</x:v>
      </x:c>
      <x:c r="U461" s="1" t="n">
        <x:f>S461-T461</x:f>
        <x:v>0</x:v>
      </x:c>
      <x:c r="V461" s="1" t="n">
        <x:f>IF(I461="",0,1)</x:f>
        <x:v>0</x:v>
      </x:c>
      <x:c r="W461" s="1" t="n">
        <x:f>IF(I461&gt;=4,1,0)</x:f>
        <x:v>0</x:v>
      </x:c>
      <x:c r="X461" s="1" t="n">
        <x:f>1-O461</x:f>
        <x:v>1</x:v>
      </x:c>
      <x:c r="Y461" s="1" t="n">
        <x:f>IF(AND(O461=1,L461&gt;168),1,0)</x:f>
        <x:v>0</x:v>
      </x:c>
    </x:row>
    <x:row r="462">
      <x:c r="A462" s="1" t="str">
        <x:v>T00457</x:v>
      </x:c>
      <x:c r="B462" s="9" t="n">
        <x:v>45832.75347222222</x:v>
      </x:c>
      <x:c r="C462" s="9" t="n">
        <x:v>45833.01013888889</x:v>
      </x:c>
      <x:c r="D462" s="9" t="n">
        <x:v>45834.353055555555</x:v>
      </x:c>
      <x:c r="E462" s="1" t="str">
        <x:v>Normal</x:v>
      </x:c>
      <x:c r="F462" s="1" t="str">
        <x:v>Web chat</x:v>
      </x:c>
      <x:c r="G462" s="1" t="str">
        <x:v>Product information</x:v>
      </x:c>
      <x:c r="H462" s="1" t="n">
        <x:v>0</x:v>
      </x:c>
      <x:c r="I462" s="1" t="n">
        <x:v>3</x:v>
      </x:c>
      <x:c r="J462" s="1" t="n">
        <x:f>IF(E462="","",VLOOKUP(E462,'Guide'!$A$7:$C$10,2,FALSE))</x:f>
        <x:v>12</x:v>
      </x:c>
      <x:c r="K462" s="1" t="n">
        <x:f>IF(E462="","",VLOOKUP(E462,'Guide'!$A$7:$C$10,3,FALSE))</x:f>
        <x:v>72</x:v>
      </x:c>
      <x:c r="L462" s="10" t="n">
        <x:f>('Guide'!$B$4-B462)*24</x:f>
        <x:v>149.91666666674428</x:v>
      </x:c>
      <x:c r="M462" s="10" t="n">
        <x:f>IF(C462="","",ROUND((C462-B462)*24,6))</x:f>
        <x:v>6.16</x:v>
      </x:c>
      <x:c r="N462" s="10" t="n">
        <x:f>IF(D462="","",ROUND((D462-B462)*24,6))</x:f>
        <x:v>38.39</x:v>
      </x:c>
      <x:c r="O462" s="1" t="n">
        <x:f>IF(D462="",1,0)</x:f>
        <x:v>0</x:v>
      </x:c>
      <x:c r="P462" s="1" t="n">
        <x:f>IF(E462="",0,IF(OR(C462&lt;&gt;"",L462&gt;=J462),1,0))</x:f>
        <x:v>1</x:v>
      </x:c>
      <x:c r="Q462" s="1" t="n">
        <x:f>IF(AND(E462&lt;&gt;"",C462&lt;&gt;"",M462&lt;=J462),1,0)</x:f>
        <x:v>1</x:v>
      </x:c>
      <x:c r="R462" s="1" t="n">
        <x:f>P462-Q462</x:f>
        <x:v>0</x:v>
      </x:c>
      <x:c r="S462" s="1" t="n">
        <x:f>IF(E462="",0,IF(OR(D462&lt;&gt;"",L462&gt;=K462),1,0))</x:f>
        <x:v>1</x:v>
      </x:c>
      <x:c r="T462" s="1" t="n">
        <x:f>IF(AND(E462&lt;&gt;"",D462&lt;&gt;"",N462&lt;=K462),1,0)</x:f>
        <x:v>1</x:v>
      </x:c>
      <x:c r="U462" s="1" t="n">
        <x:f>S462-T462</x:f>
        <x:v>0</x:v>
      </x:c>
      <x:c r="V462" s="1" t="n">
        <x:f>IF(I462="",0,1)</x:f>
        <x:v>1</x:v>
      </x:c>
      <x:c r="W462" s="1" t="n">
        <x:f>IF(I462&gt;=4,1,0)</x:f>
        <x:v>0</x:v>
      </x:c>
      <x:c r="X462" s="1" t="n">
        <x:f>1-O462</x:f>
        <x:v>1</x:v>
      </x:c>
      <x:c r="Y462" s="1" t="n">
        <x:f>IF(AND(O462=1,L462&gt;168),1,0)</x:f>
        <x:v>0</x:v>
      </x:c>
    </x:row>
    <x:row r="463">
      <x:c r="A463" s="1" t="str">
        <x:v>T00458</x:v>
      </x:c>
      <x:c r="B463" s="9" t="n">
        <x:v>45768.53680555556</x:v>
      </x:c>
      <x:c r="C463" s="9" t="n">
        <x:v>45768.54222222222</x:v>
      </x:c>
      <x:c r="D463" s="9"/>
      <x:c r="E463" s="1" t="str">
        <x:v>Urgent</x:v>
      </x:c>
      <x:c r="F463" s="1" t="str">
        <x:v>Email</x:v>
      </x:c>
      <x:c r="G463" s="1" t="str">
        <x:v>Billing</x:v>
      </x:c>
      <x:c r="H463" s="1" t="n">
        <x:v>0</x:v>
      </x:c>
      <x:c r="I463" s="1"/>
      <x:c r="J463" s="1" t="n">
        <x:f>IF(E463="","",VLOOKUP(E463,'Guide'!$A$7:$C$10,2,FALSE))</x:f>
        <x:v>1</x:v>
      </x:c>
      <x:c r="K463" s="1" t="n">
        <x:f>IF(E463="","",VLOOKUP(E463,'Guide'!$A$7:$C$10,3,FALSE))</x:f>
        <x:v>8</x:v>
      </x:c>
      <x:c r="L463" s="10" t="n">
        <x:f>('Guide'!$B$4-B463)*24</x:f>
        <x:v>1691.1166666665813</x:v>
      </x:c>
      <x:c r="M463" s="10" t="n">
        <x:f>IF(C463="","",ROUND((C463-B463)*24,6))</x:f>
        <x:v>0.13</x:v>
      </x:c>
      <x:c r="N463" s="10" t="str">
        <x:f>IF(D463="","",ROUND((D463-B463)*24,6))</x:f>
      </x:c>
      <x:c r="O463" s="1" t="n">
        <x:f>IF(D463="",1,0)</x:f>
        <x:v>1</x:v>
      </x:c>
      <x:c r="P463" s="1" t="n">
        <x:f>IF(E463="",0,IF(OR(C463&lt;&gt;"",L463&gt;=J463),1,0))</x:f>
        <x:v>1</x:v>
      </x:c>
      <x:c r="Q463" s="1" t="n">
        <x:f>IF(AND(E463&lt;&gt;"",C463&lt;&gt;"",M463&lt;=J463),1,0)</x:f>
        <x:v>1</x:v>
      </x:c>
      <x:c r="R463" s="1" t="n">
        <x:f>P463-Q463</x:f>
        <x:v>0</x:v>
      </x:c>
      <x:c r="S463" s="1" t="n">
        <x:f>IF(E463="",0,IF(OR(D463&lt;&gt;"",L463&gt;=K463),1,0))</x:f>
        <x:v>1</x:v>
      </x:c>
      <x:c r="T463" s="1" t="n">
        <x:f>IF(AND(E463&lt;&gt;"",D463&lt;&gt;"",N463&lt;=K463),1,0)</x:f>
        <x:v>0</x:v>
      </x:c>
      <x:c r="U463" s="1" t="n">
        <x:f>S463-T463</x:f>
        <x:v>1</x:v>
      </x:c>
      <x:c r="V463" s="1" t="n">
        <x:f>IF(I463="",0,1)</x:f>
        <x:v>0</x:v>
      </x:c>
      <x:c r="W463" s="1" t="n">
        <x:f>IF(I463&gt;=4,1,0)</x:f>
        <x:v>0</x:v>
      </x:c>
      <x:c r="X463" s="1" t="n">
        <x:f>1-O463</x:f>
        <x:v>0</x:v>
      </x:c>
      <x:c r="Y463" s="1" t="n">
        <x:f>IF(AND(O463=1,L463&gt;168),1,0)</x:f>
        <x:v>1</x:v>
      </x:c>
    </x:row>
    <x:row r="464">
      <x:c r="A464" s="1" t="str">
        <x:v>T00459</x:v>
      </x:c>
      <x:c r="B464" s="9" t="n">
        <x:v>45667.55486111111</x:v>
      </x:c>
      <x:c r="C464" s="9" t="n">
        <x:v>45667.631527777776</x:v>
      </x:c>
      <x:c r="D464" s="9" t="n">
        <x:v>45668.037777777776</x:v>
      </x:c>
      <x:c r="E464" s="1" t="str">
        <x:v>High</x:v>
      </x:c>
      <x:c r="F464" s="1" t="str">
        <x:v>Web chat</x:v>
      </x:c>
      <x:c r="G464" s="1" t="str">
        <x:v>Refund</x:v>
      </x:c>
      <x:c r="H464" s="1" t="n">
        <x:v>0</x:v>
      </x:c>
      <x:c r="I464" s="1"/>
      <x:c r="J464" s="1" t="n">
        <x:f>IF(E464="","",VLOOKUP(E464,'Guide'!$A$7:$C$10,2,FALSE))</x:f>
        <x:v>4</x:v>
      </x:c>
      <x:c r="K464" s="1" t="n">
        <x:f>IF(E464="","",VLOOKUP(E464,'Guide'!$A$7:$C$10,3,FALSE))</x:f>
        <x:v>24</x:v>
      </x:c>
      <x:c r="L464" s="10" t="n">
        <x:f>('Guide'!$B$4-B464)*24</x:f>
        <x:v>4114.683333333407</x:v>
      </x:c>
      <x:c r="M464" s="10" t="n">
        <x:f>IF(C464="","",ROUND((C464-B464)*24,6))</x:f>
        <x:v>1.84</x:v>
      </x:c>
      <x:c r="N464" s="10" t="n">
        <x:f>IF(D464="","",ROUND((D464-B464)*24,6))</x:f>
        <x:v>11.59</x:v>
      </x:c>
      <x:c r="O464" s="1" t="n">
        <x:f>IF(D464="",1,0)</x:f>
        <x:v>0</x:v>
      </x:c>
      <x:c r="P464" s="1" t="n">
        <x:f>IF(E464="",0,IF(OR(C464&lt;&gt;"",L464&gt;=J464),1,0))</x:f>
        <x:v>1</x:v>
      </x:c>
      <x:c r="Q464" s="1" t="n">
        <x:f>IF(AND(E464&lt;&gt;"",C464&lt;&gt;"",M464&lt;=J464),1,0)</x:f>
        <x:v>1</x:v>
      </x:c>
      <x:c r="R464" s="1" t="n">
        <x:f>P464-Q464</x:f>
        <x:v>0</x:v>
      </x:c>
      <x:c r="S464" s="1" t="n">
        <x:f>IF(E464="",0,IF(OR(D464&lt;&gt;"",L464&gt;=K464),1,0))</x:f>
        <x:v>1</x:v>
      </x:c>
      <x:c r="T464" s="1" t="n">
        <x:f>IF(AND(E464&lt;&gt;"",D464&lt;&gt;"",N464&lt;=K464),1,0)</x:f>
        <x:v>1</x:v>
      </x:c>
      <x:c r="U464" s="1" t="n">
        <x:f>S464-T464</x:f>
        <x:v>0</x:v>
      </x:c>
      <x:c r="V464" s="1" t="n">
        <x:f>IF(I464="",0,1)</x:f>
        <x:v>0</x:v>
      </x:c>
      <x:c r="W464" s="1" t="n">
        <x:f>IF(I464&gt;=4,1,0)</x:f>
        <x:v>0</x:v>
      </x:c>
      <x:c r="X464" s="1" t="n">
        <x:f>1-O464</x:f>
        <x:v>1</x:v>
      </x:c>
      <x:c r="Y464" s="1" t="n">
        <x:f>IF(AND(O464=1,L464&gt;168),1,0)</x:f>
        <x:v>0</x:v>
      </x:c>
    </x:row>
    <x:row r="465">
      <x:c r="A465" s="1" t="str">
        <x:v>T00460</x:v>
      </x:c>
      <x:c r="B465" s="9" t="n">
        <x:v>45770.83263888889</x:v>
      </x:c>
      <x:c r="C465" s="9" t="n">
        <x:v>45771.09888888889</x:v>
      </x:c>
      <x:c r="D465" s="9" t="n">
        <x:v>45772.04305555556</x:v>
      </x:c>
      <x:c r="E465" s="1" t="str">
        <x:v>Normal</x:v>
      </x:c>
      <x:c r="F465" s="1" t="str">
        <x:v>WhatsApp</x:v>
      </x:c>
      <x:c r="G465" s="1" t="str">
        <x:v>Account access</x:v>
      </x:c>
      <x:c r="H465" s="1" t="n">
        <x:v>0</x:v>
      </x:c>
      <x:c r="I465" s="1"/>
      <x:c r="J465" s="1" t="n">
        <x:f>IF(E465="","",VLOOKUP(E465,'Guide'!$A$7:$C$10,2,FALSE))</x:f>
        <x:v>12</x:v>
      </x:c>
      <x:c r="K465" s="1" t="n">
        <x:f>IF(E465="","",VLOOKUP(E465,'Guide'!$A$7:$C$10,3,FALSE))</x:f>
        <x:v>72</x:v>
      </x:c>
      <x:c r="L465" s="10" t="n">
        <x:f>('Guide'!$B$4-B465)*24</x:f>
        <x:v>1636.0166666666628</x:v>
      </x:c>
      <x:c r="M465" s="10" t="n">
        <x:f>IF(C465="","",ROUND((C465-B465)*24,6))</x:f>
        <x:v>6.39</x:v>
      </x:c>
      <x:c r="N465" s="10" t="n">
        <x:f>IF(D465="","",ROUND((D465-B465)*24,6))</x:f>
        <x:v>29.05</x:v>
      </x:c>
      <x:c r="O465" s="1" t="n">
        <x:f>IF(D465="",1,0)</x:f>
        <x:v>0</x:v>
      </x:c>
      <x:c r="P465" s="1" t="n">
        <x:f>IF(E465="",0,IF(OR(C465&lt;&gt;"",L465&gt;=J465),1,0))</x:f>
        <x:v>1</x:v>
      </x:c>
      <x:c r="Q465" s="1" t="n">
        <x:f>IF(AND(E465&lt;&gt;"",C465&lt;&gt;"",M465&lt;=J465),1,0)</x:f>
        <x:v>1</x:v>
      </x:c>
      <x:c r="R465" s="1" t="n">
        <x:f>P465-Q465</x:f>
        <x:v>0</x:v>
      </x:c>
      <x:c r="S465" s="1" t="n">
        <x:f>IF(E465="",0,IF(OR(D465&lt;&gt;"",L465&gt;=K465),1,0))</x:f>
        <x:v>1</x:v>
      </x:c>
      <x:c r="T465" s="1" t="n">
        <x:f>IF(AND(E465&lt;&gt;"",D465&lt;&gt;"",N465&lt;=K465),1,0)</x:f>
        <x:v>1</x:v>
      </x:c>
      <x:c r="U465" s="1" t="n">
        <x:f>S465-T465</x:f>
        <x:v>0</x:v>
      </x:c>
      <x:c r="V465" s="1" t="n">
        <x:f>IF(I465="",0,1)</x:f>
        <x:v>0</x:v>
      </x:c>
      <x:c r="W465" s="1" t="n">
        <x:f>IF(I465&gt;=4,1,0)</x:f>
        <x:v>0</x:v>
      </x:c>
      <x:c r="X465" s="1" t="n">
        <x:f>1-O465</x:f>
        <x:v>1</x:v>
      </x:c>
      <x:c r="Y465" s="1" t="n">
        <x:f>IF(AND(O465=1,L465&gt;168),1,0)</x:f>
        <x:v>0</x:v>
      </x:c>
    </x:row>
    <x:row r="466">
      <x:c r="A466" s="1" t="str">
        <x:v>T00461</x:v>
      </x:c>
      <x:c r="B466" s="9" t="n">
        <x:v>45691.33263888889</x:v>
      </x:c>
      <x:c r="C466" s="9" t="n">
        <x:v>45691.546805555554</x:v>
      </x:c>
      <x:c r="D466" s="9" t="n">
        <x:v>45691.907638888886</x:v>
      </x:c>
      <x:c r="E466" s="1" t="str">
        <x:v>Normal</x:v>
      </x:c>
      <x:c r="F466" s="1" t="str">
        <x:v>WhatsApp</x:v>
      </x:c>
      <x:c r="G466" s="1" t="str">
        <x:v>Delivery</x:v>
      </x:c>
      <x:c r="H466" s="1" t="n">
        <x:v>0</x:v>
      </x:c>
      <x:c r="I466" s="1"/>
      <x:c r="J466" s="1" t="n">
        <x:f>IF(E466="","",VLOOKUP(E466,'Guide'!$A$7:$C$10,2,FALSE))</x:f>
        <x:v>12</x:v>
      </x:c>
      <x:c r="K466" s="1" t="n">
        <x:f>IF(E466="","",VLOOKUP(E466,'Guide'!$A$7:$C$10,3,FALSE))</x:f>
        <x:v>72</x:v>
      </x:c>
      <x:c r="L466" s="10" t="n">
        <x:f>('Guide'!$B$4-B466)*24</x:f>
        <x:v>3544.016666666663</x:v>
      </x:c>
      <x:c r="M466" s="10" t="n">
        <x:f>IF(C466="","",ROUND((C466-B466)*24,6))</x:f>
        <x:v>5.14</x:v>
      </x:c>
      <x:c r="N466" s="10" t="n">
        <x:f>IF(D466="","",ROUND((D466-B466)*24,6))</x:f>
        <x:v>13.8</x:v>
      </x:c>
      <x:c r="O466" s="1" t="n">
        <x:f>IF(D466="",1,0)</x:f>
        <x:v>0</x:v>
      </x:c>
      <x:c r="P466" s="1" t="n">
        <x:f>IF(E466="",0,IF(OR(C466&lt;&gt;"",L466&gt;=J466),1,0))</x:f>
        <x:v>1</x:v>
      </x:c>
      <x:c r="Q466" s="1" t="n">
        <x:f>IF(AND(E466&lt;&gt;"",C466&lt;&gt;"",M466&lt;=J466),1,0)</x:f>
        <x:v>1</x:v>
      </x:c>
      <x:c r="R466" s="1" t="n">
        <x:f>P466-Q466</x:f>
        <x:v>0</x:v>
      </x:c>
      <x:c r="S466" s="1" t="n">
        <x:f>IF(E466="",0,IF(OR(D466&lt;&gt;"",L466&gt;=K466),1,0))</x:f>
        <x:v>1</x:v>
      </x:c>
      <x:c r="T466" s="1" t="n">
        <x:f>IF(AND(E466&lt;&gt;"",D466&lt;&gt;"",N466&lt;=K466),1,0)</x:f>
        <x:v>1</x:v>
      </x:c>
      <x:c r="U466" s="1" t="n">
        <x:f>S466-T466</x:f>
        <x:v>0</x:v>
      </x:c>
      <x:c r="V466" s="1" t="n">
        <x:f>IF(I466="",0,1)</x:f>
        <x:v>0</x:v>
      </x:c>
      <x:c r="W466" s="1" t="n">
        <x:f>IF(I466&gt;=4,1,0)</x:f>
        <x:v>0</x:v>
      </x:c>
      <x:c r="X466" s="1" t="n">
        <x:f>1-O466</x:f>
        <x:v>1</x:v>
      </x:c>
      <x:c r="Y466" s="1" t="n">
        <x:f>IF(AND(O466=1,L466&gt;168),1,0)</x:f>
        <x:v>0</x:v>
      </x:c>
    </x:row>
    <x:row r="467">
      <x:c r="A467" s="1" t="str">
        <x:v>T00462</x:v>
      </x:c>
      <x:c r="B467" s="9" t="n">
        <x:v>45817.82986111111</x:v>
      </x:c>
      <x:c r="C467" s="9" t="n">
        <x:v>45817.981527777774</x:v>
      </x:c>
      <x:c r="D467" s="9" t="n">
        <x:v>45818.08611111111</x:v>
      </x:c>
      <x:c r="E467" s="1" t="str">
        <x:v>High</x:v>
      </x:c>
      <x:c r="F467" s="1" t="str">
        <x:v>Email</x:v>
      </x:c>
      <x:c r="G467" s="1" t="str">
        <x:v>Product information</x:v>
      </x:c>
      <x:c r="H467" s="1" t="n">
        <x:v>0</x:v>
      </x:c>
      <x:c r="I467" s="1"/>
      <x:c r="J467" s="1" t="n">
        <x:f>IF(E467="","",VLOOKUP(E467,'Guide'!$A$7:$C$10,2,FALSE))</x:f>
        <x:v>4</x:v>
      </x:c>
      <x:c r="K467" s="1" t="n">
        <x:f>IF(E467="","",VLOOKUP(E467,'Guide'!$A$7:$C$10,3,FALSE))</x:f>
        <x:v>24</x:v>
      </x:c>
      <x:c r="L467" s="10" t="n">
        <x:f>('Guide'!$B$4-B467)*24</x:f>
        <x:v>508.08333333337214</x:v>
      </x:c>
      <x:c r="M467" s="10" t="n">
        <x:f>IF(C467="","",ROUND((C467-B467)*24,6))</x:f>
        <x:v>3.64</x:v>
      </x:c>
      <x:c r="N467" s="10" t="n">
        <x:f>IF(D467="","",ROUND((D467-B467)*24,6))</x:f>
        <x:v>6.15</x:v>
      </x:c>
      <x:c r="O467" s="1" t="n">
        <x:f>IF(D467="",1,0)</x:f>
        <x:v>0</x:v>
      </x:c>
      <x:c r="P467" s="1" t="n">
        <x:f>IF(E467="",0,IF(OR(C467&lt;&gt;"",L467&gt;=J467),1,0))</x:f>
        <x:v>1</x:v>
      </x:c>
      <x:c r="Q467" s="1" t="n">
        <x:f>IF(AND(E467&lt;&gt;"",C467&lt;&gt;"",M467&lt;=J467),1,0)</x:f>
        <x:v>1</x:v>
      </x:c>
      <x:c r="R467" s="1" t="n">
        <x:f>P467-Q467</x:f>
        <x:v>0</x:v>
      </x:c>
      <x:c r="S467" s="1" t="n">
        <x:f>IF(E467="",0,IF(OR(D467&lt;&gt;"",L467&gt;=K467),1,0))</x:f>
        <x:v>1</x:v>
      </x:c>
      <x:c r="T467" s="1" t="n">
        <x:f>IF(AND(E467&lt;&gt;"",D467&lt;&gt;"",N467&lt;=K467),1,0)</x:f>
        <x:v>1</x:v>
      </x:c>
      <x:c r="U467" s="1" t="n">
        <x:f>S467-T467</x:f>
        <x:v>0</x:v>
      </x:c>
      <x:c r="V467" s="1" t="n">
        <x:f>IF(I467="",0,1)</x:f>
        <x:v>0</x:v>
      </x:c>
      <x:c r="W467" s="1" t="n">
        <x:f>IF(I467&gt;=4,1,0)</x:f>
        <x:v>0</x:v>
      </x:c>
      <x:c r="X467" s="1" t="n">
        <x:f>1-O467</x:f>
        <x:v>1</x:v>
      </x:c>
      <x:c r="Y467" s="1" t="n">
        <x:f>IF(AND(O467=1,L467&gt;168),1,0)</x:f>
        <x:v>0</x:v>
      </x:c>
    </x:row>
    <x:row r="468">
      <x:c r="A468" s="1" t="str">
        <x:v>T00463</x:v>
      </x:c>
      <x:c r="B468" s="9" t="n">
        <x:v>45821.15694444445</x:v>
      </x:c>
      <x:c r="C468" s="9" t="n">
        <x:v>45821.335694444446</x:v>
      </x:c>
      <x:c r="D468" s="9" t="n">
        <x:v>45823.59986111111</x:v>
      </x:c>
      <x:c r="E468" s="1" t="str">
        <x:v>High</x:v>
      </x:c>
      <x:c r="F468" s="1" t="str">
        <x:v>Web chat</x:v>
      </x:c>
      <x:c r="G468" s="1" t="str">
        <x:v>Billing</x:v>
      </x:c>
      <x:c r="H468" s="1" t="n">
        <x:v>0</x:v>
      </x:c>
      <x:c r="I468" s="1"/>
      <x:c r="J468" s="1" t="n">
        <x:f>IF(E468="","",VLOOKUP(E468,'Guide'!$A$7:$C$10,2,FALSE))</x:f>
        <x:v>4</x:v>
      </x:c>
      <x:c r="K468" s="1" t="n">
        <x:f>IF(E468="","",VLOOKUP(E468,'Guide'!$A$7:$C$10,3,FALSE))</x:f>
        <x:v>24</x:v>
      </x:c>
      <x:c r="L468" s="10" t="n">
        <x:f>('Guide'!$B$4-B468)*24</x:f>
        <x:v>428.233333333279</x:v>
      </x:c>
      <x:c r="M468" s="10" t="n">
        <x:f>IF(C468="","",ROUND((C468-B468)*24,6))</x:f>
        <x:v>4.29</x:v>
      </x:c>
      <x:c r="N468" s="10" t="n">
        <x:f>IF(D468="","",ROUND((D468-B468)*24,6))</x:f>
        <x:v>58.63</x:v>
      </x:c>
      <x:c r="O468" s="1" t="n">
        <x:f>IF(D468="",1,0)</x:f>
        <x:v>0</x:v>
      </x:c>
      <x:c r="P468" s="1" t="n">
        <x:f>IF(E468="",0,IF(OR(C468&lt;&gt;"",L468&gt;=J468),1,0))</x:f>
        <x:v>1</x:v>
      </x:c>
      <x:c r="Q468" s="1" t="n">
        <x:f>IF(AND(E468&lt;&gt;"",C468&lt;&gt;"",M468&lt;=J468),1,0)</x:f>
        <x:v>0</x:v>
      </x:c>
      <x:c r="R468" s="1" t="n">
        <x:f>P468-Q468</x:f>
        <x:v>1</x:v>
      </x:c>
      <x:c r="S468" s="1" t="n">
        <x:f>IF(E468="",0,IF(OR(D468&lt;&gt;"",L468&gt;=K468),1,0))</x:f>
        <x:v>1</x:v>
      </x:c>
      <x:c r="T468" s="1" t="n">
        <x:f>IF(AND(E468&lt;&gt;"",D468&lt;&gt;"",N468&lt;=K468),1,0)</x:f>
        <x:v>0</x:v>
      </x:c>
      <x:c r="U468" s="1" t="n">
        <x:f>S468-T468</x:f>
        <x:v>1</x:v>
      </x:c>
      <x:c r="V468" s="1" t="n">
        <x:f>IF(I468="",0,1)</x:f>
        <x:v>0</x:v>
      </x:c>
      <x:c r="W468" s="1" t="n">
        <x:f>IF(I468&gt;=4,1,0)</x:f>
        <x:v>0</x:v>
      </x:c>
      <x:c r="X468" s="1" t="n">
        <x:f>1-O468</x:f>
        <x:v>1</x:v>
      </x:c>
      <x:c r="Y468" s="1" t="n">
        <x:f>IF(AND(O468=1,L468&gt;168),1,0)</x:f>
        <x:v>0</x:v>
      </x:c>
    </x:row>
    <x:row r="469">
      <x:c r="A469" s="1" t="str">
        <x:v>T00464</x:v>
      </x:c>
      <x:c r="B469" s="9" t="n">
        <x:v>45788.93819444445</x:v>
      </x:c>
      <x:c r="C469" s="9" t="n">
        <x:v>45789.47194444444</x:v>
      </x:c>
      <x:c r="D469" s="9" t="n">
        <x:v>45792.905277777776</x:v>
      </x:c>
      <x:c r="E469" s="1" t="str">
        <x:v>Low</x:v>
      </x:c>
      <x:c r="F469" s="1" t="str">
        <x:v>Email</x:v>
      </x:c>
      <x:c r="G469" s="1" t="str">
        <x:v>Delivery</x:v>
      </x:c>
      <x:c r="H469" s="1" t="n">
        <x:v>0</x:v>
      </x:c>
      <x:c r="I469" s="1" t="n">
        <x:v>3</x:v>
      </x:c>
      <x:c r="J469" s="1" t="n">
        <x:f>IF(E469="","",VLOOKUP(E469,'Guide'!$A$7:$C$10,2,FALSE))</x:f>
        <x:v>24</x:v>
      </x:c>
      <x:c r="K469" s="1" t="n">
        <x:f>IF(E469="","",VLOOKUP(E469,'Guide'!$A$7:$C$10,3,FALSE))</x:f>
        <x:v>120</x:v>
      </x:c>
      <x:c r="L469" s="10" t="n">
        <x:f>('Guide'!$B$4-B469)*24</x:f>
        <x:v>1201.483333333279</x:v>
      </x:c>
      <x:c r="M469" s="10" t="n">
        <x:f>IF(C469="","",ROUND((C469-B469)*24,6))</x:f>
        <x:v>12.81</x:v>
      </x:c>
      <x:c r="N469" s="10" t="n">
        <x:f>IF(D469="","",ROUND((D469-B469)*24,6))</x:f>
        <x:v>95.21</x:v>
      </x:c>
      <x:c r="O469" s="1" t="n">
        <x:f>IF(D469="",1,0)</x:f>
        <x:v>0</x:v>
      </x:c>
      <x:c r="P469" s="1" t="n">
        <x:f>IF(E469="",0,IF(OR(C469&lt;&gt;"",L469&gt;=J469),1,0))</x:f>
        <x:v>1</x:v>
      </x:c>
      <x:c r="Q469" s="1" t="n">
        <x:f>IF(AND(E469&lt;&gt;"",C469&lt;&gt;"",M469&lt;=J469),1,0)</x:f>
        <x:v>1</x:v>
      </x:c>
      <x:c r="R469" s="1" t="n">
        <x:f>P469-Q469</x:f>
        <x:v>0</x:v>
      </x:c>
      <x:c r="S469" s="1" t="n">
        <x:f>IF(E469="",0,IF(OR(D469&lt;&gt;"",L469&gt;=K469),1,0))</x:f>
        <x:v>1</x:v>
      </x:c>
      <x:c r="T469" s="1" t="n">
        <x:f>IF(AND(E469&lt;&gt;"",D469&lt;&gt;"",N469&lt;=K469),1,0)</x:f>
        <x:v>1</x:v>
      </x:c>
      <x:c r="U469" s="1" t="n">
        <x:f>S469-T469</x:f>
        <x:v>0</x:v>
      </x:c>
      <x:c r="V469" s="1" t="n">
        <x:f>IF(I469="",0,1)</x:f>
        <x:v>1</x:v>
      </x:c>
      <x:c r="W469" s="1" t="n">
        <x:f>IF(I469&gt;=4,1,0)</x:f>
        <x:v>0</x:v>
      </x:c>
      <x:c r="X469" s="1" t="n">
        <x:f>1-O469</x:f>
        <x:v>1</x:v>
      </x:c>
      <x:c r="Y469" s="1" t="n">
        <x:f>IF(AND(O469=1,L469&gt;168),1,0)</x:f>
        <x:v>0</x:v>
      </x:c>
    </x:row>
    <x:row r="470">
      <x:c r="A470" s="1" t="str">
        <x:v>T00465</x:v>
      </x:c>
      <x:c r="B470" s="9" t="n">
        <x:v>45777.291666666664</x:v>
      </x:c>
      <x:c r="C470" s="9" t="n">
        <x:v>45777.60041666667</x:v>
      </x:c>
      <x:c r="D470" s="9" t="n">
        <x:v>45778.2575</x:v>
      </x:c>
      <x:c r="E470" s="1" t="str">
        <x:v>Normal</x:v>
      </x:c>
      <x:c r="F470" s="1" t="str">
        <x:v>Web chat</x:v>
      </x:c>
      <x:c r="G470" s="1" t="str">
        <x:v>Refund</x:v>
      </x:c>
      <x:c r="H470" s="1" t="n">
        <x:v>1</x:v>
      </x:c>
      <x:c r="I470" s="1" t="n">
        <x:v>5</x:v>
      </x:c>
      <x:c r="J470" s="1" t="n">
        <x:f>IF(E470="","",VLOOKUP(E470,'Guide'!$A$7:$C$10,2,FALSE))</x:f>
        <x:v>12</x:v>
      </x:c>
      <x:c r="K470" s="1" t="n">
        <x:f>IF(E470="","",VLOOKUP(E470,'Guide'!$A$7:$C$10,3,FALSE))</x:f>
        <x:v>72</x:v>
      </x:c>
      <x:c r="L470" s="10" t="n">
        <x:f>('Guide'!$B$4-B470)*24</x:f>
        <x:v>1481.0000000000582</x:v>
      </x:c>
      <x:c r="M470" s="10" t="n">
        <x:f>IF(C470="","",ROUND((C470-B470)*24,6))</x:f>
        <x:v>7.41</x:v>
      </x:c>
      <x:c r="N470" s="10" t="n">
        <x:f>IF(D470="","",ROUND((D470-B470)*24,6))</x:f>
        <x:v>23.18</x:v>
      </x:c>
      <x:c r="O470" s="1" t="n">
        <x:f>IF(D470="",1,0)</x:f>
        <x:v>0</x:v>
      </x:c>
      <x:c r="P470" s="1" t="n">
        <x:f>IF(E470="",0,IF(OR(C470&lt;&gt;"",L470&gt;=J470),1,0))</x:f>
        <x:v>1</x:v>
      </x:c>
      <x:c r="Q470" s="1" t="n">
        <x:f>IF(AND(E470&lt;&gt;"",C470&lt;&gt;"",M470&lt;=J470),1,0)</x:f>
        <x:v>1</x:v>
      </x:c>
      <x:c r="R470" s="1" t="n">
        <x:f>P470-Q470</x:f>
        <x:v>0</x:v>
      </x:c>
      <x:c r="S470" s="1" t="n">
        <x:f>IF(E470="",0,IF(OR(D470&lt;&gt;"",L470&gt;=K470),1,0))</x:f>
        <x:v>1</x:v>
      </x:c>
      <x:c r="T470" s="1" t="n">
        <x:f>IF(AND(E470&lt;&gt;"",D470&lt;&gt;"",N470&lt;=K470),1,0)</x:f>
        <x:v>1</x:v>
      </x:c>
      <x:c r="U470" s="1" t="n">
        <x:f>S470-T470</x:f>
        <x:v>0</x:v>
      </x:c>
      <x:c r="V470" s="1" t="n">
        <x:f>IF(I470="",0,1)</x:f>
        <x:v>1</x:v>
      </x:c>
      <x:c r="W470" s="1" t="n">
        <x:f>IF(I470&gt;=4,1,0)</x:f>
        <x:v>1</x:v>
      </x:c>
      <x:c r="X470" s="1" t="n">
        <x:f>1-O470</x:f>
        <x:v>1</x:v>
      </x:c>
      <x:c r="Y470" s="1" t="n">
        <x:f>IF(AND(O470=1,L470&gt;168),1,0)</x:f>
        <x:v>0</x:v>
      </x:c>
    </x:row>
    <x:row r="471">
      <x:c r="A471" s="1" t="str">
        <x:v>T00466</x:v>
      </x:c>
      <x:c r="B471" s="9" t="n">
        <x:v>45782.56805555556</x:v>
      </x:c>
      <x:c r="C471" s="9" t="n">
        <x:v>45782.81722222222</x:v>
      </x:c>
      <x:c r="D471" s="9" t="n">
        <x:v>45784.62055555556</x:v>
      </x:c>
      <x:c r="E471" s="1" t="str">
        <x:v>Normal</x:v>
      </x:c>
      <x:c r="F471" s="1" t="str">
        <x:v>WhatsApp</x:v>
      </x:c>
      <x:c r="G471" s="1" t="str">
        <x:v>Billing</x:v>
      </x:c>
      <x:c r="H471" s="1" t="n">
        <x:v>1</x:v>
      </x:c>
      <x:c r="I471" s="1"/>
      <x:c r="J471" s="1" t="n">
        <x:f>IF(E471="","",VLOOKUP(E471,'Guide'!$A$7:$C$10,2,FALSE))</x:f>
        <x:v>12</x:v>
      </x:c>
      <x:c r="K471" s="1" t="n">
        <x:f>IF(E471="","",VLOOKUP(E471,'Guide'!$A$7:$C$10,3,FALSE))</x:f>
        <x:v>72</x:v>
      </x:c>
      <x:c r="L471" s="10" t="n">
        <x:f>('Guide'!$B$4-B471)*24</x:f>
        <x:v>1354.3666666665813</x:v>
      </x:c>
      <x:c r="M471" s="10" t="n">
        <x:f>IF(C471="","",ROUND((C471-B471)*24,6))</x:f>
        <x:v>5.98</x:v>
      </x:c>
      <x:c r="N471" s="10" t="n">
        <x:f>IF(D471="","",ROUND((D471-B471)*24,6))</x:f>
        <x:v>49.26</x:v>
      </x:c>
      <x:c r="O471" s="1" t="n">
        <x:f>IF(D471="",1,0)</x:f>
        <x:v>0</x:v>
      </x:c>
      <x:c r="P471" s="1" t="n">
        <x:f>IF(E471="",0,IF(OR(C471&lt;&gt;"",L471&gt;=J471),1,0))</x:f>
        <x:v>1</x:v>
      </x:c>
      <x:c r="Q471" s="1" t="n">
        <x:f>IF(AND(E471&lt;&gt;"",C471&lt;&gt;"",M471&lt;=J471),1,0)</x:f>
        <x:v>1</x:v>
      </x:c>
      <x:c r="R471" s="1" t="n">
        <x:f>P471-Q471</x:f>
        <x:v>0</x:v>
      </x:c>
      <x:c r="S471" s="1" t="n">
        <x:f>IF(E471="",0,IF(OR(D471&lt;&gt;"",L471&gt;=K471),1,0))</x:f>
        <x:v>1</x:v>
      </x:c>
      <x:c r="T471" s="1" t="n">
        <x:f>IF(AND(E471&lt;&gt;"",D471&lt;&gt;"",N471&lt;=K471),1,0)</x:f>
        <x:v>1</x:v>
      </x:c>
      <x:c r="U471" s="1" t="n">
        <x:f>S471-T471</x:f>
        <x:v>0</x:v>
      </x:c>
      <x:c r="V471" s="1" t="n">
        <x:f>IF(I471="",0,1)</x:f>
        <x:v>0</x:v>
      </x:c>
      <x:c r="W471" s="1" t="n">
        <x:f>IF(I471&gt;=4,1,0)</x:f>
        <x:v>0</x:v>
      </x:c>
      <x:c r="X471" s="1" t="n">
        <x:f>1-O471</x:f>
        <x:v>1</x:v>
      </x:c>
      <x:c r="Y471" s="1" t="n">
        <x:f>IF(AND(O471=1,L471&gt;168),1,0)</x:f>
        <x:v>0</x:v>
      </x:c>
    </x:row>
    <x:row r="472">
      <x:c r="A472" s="1" t="str">
        <x:v>T00467</x:v>
      </x:c>
      <x:c r="B472" s="9" t="n">
        <x:v>45706.34861111111</x:v>
      </x:c>
      <x:c r="C472" s="9" t="n">
        <x:v>45706.358194444445</x:v>
      </x:c>
      <x:c r="D472" s="9" t="n">
        <x:v>45706.47986111111</x:v>
      </x:c>
      <x:c r="E472" s="1" t="str">
        <x:v>Urgent</x:v>
      </x:c>
      <x:c r="F472" s="1" t="str">
        <x:v>Email</x:v>
      </x:c>
      <x:c r="G472" s="1" t="str">
        <x:v>Account access</x:v>
      </x:c>
      <x:c r="H472" s="1" t="n">
        <x:v>0</x:v>
      </x:c>
      <x:c r="I472" s="1" t="n">
        <x:v>5</x:v>
      </x:c>
      <x:c r="J472" s="1" t="n">
        <x:f>IF(E472="","",VLOOKUP(E472,'Guide'!$A$7:$C$10,2,FALSE))</x:f>
        <x:v>1</x:v>
      </x:c>
      <x:c r="K472" s="1" t="n">
        <x:f>IF(E472="","",VLOOKUP(E472,'Guide'!$A$7:$C$10,3,FALSE))</x:f>
        <x:v>8</x:v>
      </x:c>
      <x:c r="L472" s="10" t="n">
        <x:f>('Guide'!$B$4-B472)*24</x:f>
        <x:v>3183.6333333333023</x:v>
      </x:c>
      <x:c r="M472" s="10" t="n">
        <x:f>IF(C472="","",ROUND((C472-B472)*24,6))</x:f>
        <x:v>0.23</x:v>
      </x:c>
      <x:c r="N472" s="10" t="n">
        <x:f>IF(D472="","",ROUND((D472-B472)*24,6))</x:f>
        <x:v>3.15</x:v>
      </x:c>
      <x:c r="O472" s="1" t="n">
        <x:f>IF(D472="",1,0)</x:f>
        <x:v>0</x:v>
      </x:c>
      <x:c r="P472" s="1" t="n">
        <x:f>IF(E472="",0,IF(OR(C472&lt;&gt;"",L472&gt;=J472),1,0))</x:f>
        <x:v>1</x:v>
      </x:c>
      <x:c r="Q472" s="1" t="n">
        <x:f>IF(AND(E472&lt;&gt;"",C472&lt;&gt;"",M472&lt;=J472),1,0)</x:f>
        <x:v>1</x:v>
      </x:c>
      <x:c r="R472" s="1" t="n">
        <x:f>P472-Q472</x:f>
        <x:v>0</x:v>
      </x:c>
      <x:c r="S472" s="1" t="n">
        <x:f>IF(E472="",0,IF(OR(D472&lt;&gt;"",L472&gt;=K472),1,0))</x:f>
        <x:v>1</x:v>
      </x:c>
      <x:c r="T472" s="1" t="n">
        <x:f>IF(AND(E472&lt;&gt;"",D472&lt;&gt;"",N472&lt;=K472),1,0)</x:f>
        <x:v>1</x:v>
      </x:c>
      <x:c r="U472" s="1" t="n">
        <x:f>S472-T472</x:f>
        <x:v>0</x:v>
      </x:c>
      <x:c r="V472" s="1" t="n">
        <x:f>IF(I472="",0,1)</x:f>
        <x:v>1</x:v>
      </x:c>
      <x:c r="W472" s="1" t="n">
        <x:f>IF(I472&gt;=4,1,0)</x:f>
        <x:v>1</x:v>
      </x:c>
      <x:c r="X472" s="1" t="n">
        <x:f>1-O472</x:f>
        <x:v>1</x:v>
      </x:c>
      <x:c r="Y472" s="1" t="n">
        <x:f>IF(AND(O472=1,L472&gt;168),1,0)</x:f>
        <x:v>0</x:v>
      </x:c>
    </x:row>
    <x:row r="473">
      <x:c r="A473" s="1" t="str">
        <x:v>T00468</x:v>
      </x:c>
      <x:c r="B473" s="9" t="n">
        <x:v>45735.92986111111</x:v>
      </x:c>
      <x:c r="C473" s="9" t="n">
        <x:v>45736.24277777778</x:v>
      </x:c>
      <x:c r="D473" s="9" t="n">
        <x:v>45740.40152777778</x:v>
      </x:c>
      <x:c r="E473" s="1" t="str">
        <x:v>Normal</x:v>
      </x:c>
      <x:c r="F473" s="1" t="str">
        <x:v>Web chat</x:v>
      </x:c>
      <x:c r="G473" s="1" t="str">
        <x:v>Product information</x:v>
      </x:c>
      <x:c r="H473" s="1" t="n">
        <x:v>0</x:v>
      </x:c>
      <x:c r="I473" s="1"/>
      <x:c r="J473" s="1" t="n">
        <x:f>IF(E473="","",VLOOKUP(E473,'Guide'!$A$7:$C$10,2,FALSE))</x:f>
        <x:v>12</x:v>
      </x:c>
      <x:c r="K473" s="1" t="n">
        <x:f>IF(E473="","",VLOOKUP(E473,'Guide'!$A$7:$C$10,3,FALSE))</x:f>
        <x:v>72</x:v>
      </x:c>
      <x:c r="L473" s="10" t="n">
        <x:f>('Guide'!$B$4-B473)*24</x:f>
        <x:v>2473.683333333407</x:v>
      </x:c>
      <x:c r="M473" s="10" t="n">
        <x:f>IF(C473="","",ROUND((C473-B473)*24,6))</x:f>
        <x:v>7.51</x:v>
      </x:c>
      <x:c r="N473" s="10" t="n">
        <x:f>IF(D473="","",ROUND((D473-B473)*24,6))</x:f>
        <x:v>107.32</x:v>
      </x:c>
      <x:c r="O473" s="1" t="n">
        <x:f>IF(D473="",1,0)</x:f>
        <x:v>0</x:v>
      </x:c>
      <x:c r="P473" s="1" t="n">
        <x:f>IF(E473="",0,IF(OR(C473&lt;&gt;"",L473&gt;=J473),1,0))</x:f>
        <x:v>1</x:v>
      </x:c>
      <x:c r="Q473" s="1" t="n">
        <x:f>IF(AND(E473&lt;&gt;"",C473&lt;&gt;"",M473&lt;=J473),1,0)</x:f>
        <x:v>1</x:v>
      </x:c>
      <x:c r="R473" s="1" t="n">
        <x:f>P473-Q473</x:f>
        <x:v>0</x:v>
      </x:c>
      <x:c r="S473" s="1" t="n">
        <x:f>IF(E473="",0,IF(OR(D473&lt;&gt;"",L473&gt;=K473),1,0))</x:f>
        <x:v>1</x:v>
      </x:c>
      <x:c r="T473" s="1" t="n">
        <x:f>IF(AND(E473&lt;&gt;"",D473&lt;&gt;"",N473&lt;=K473),1,0)</x:f>
        <x:v>0</x:v>
      </x:c>
      <x:c r="U473" s="1" t="n">
        <x:f>S473-T473</x:f>
        <x:v>1</x:v>
      </x:c>
      <x:c r="V473" s="1" t="n">
        <x:f>IF(I473="",0,1)</x:f>
        <x:v>0</x:v>
      </x:c>
      <x:c r="W473" s="1" t="n">
        <x:f>IF(I473&gt;=4,1,0)</x:f>
        <x:v>0</x:v>
      </x:c>
      <x:c r="X473" s="1" t="n">
        <x:f>1-O473</x:f>
        <x:v>1</x:v>
      </x:c>
      <x:c r="Y473" s="1" t="n">
        <x:f>IF(AND(O473=1,L473&gt;168),1,0)</x:f>
        <x:v>0</x:v>
      </x:c>
    </x:row>
    <x:row r="474">
      <x:c r="A474" s="1" t="str">
        <x:v>T00469</x:v>
      </x:c>
      <x:c r="B474" s="9" t="n">
        <x:v>45794.46527777778</x:v>
      </x:c>
      <x:c r="C474" s="9" t="n">
        <x:v>45794.741111111114</x:v>
      </x:c>
      <x:c r="D474" s="9" t="n">
        <x:v>45794.991944444446</x:v>
      </x:c>
      <x:c r="E474" s="1" t="str">
        <x:v>Normal</x:v>
      </x:c>
      <x:c r="F474" s="1" t="str">
        <x:v>WhatsApp</x:v>
      </x:c>
      <x:c r="G474" s="1" t="str">
        <x:v>Account access</x:v>
      </x:c>
      <x:c r="H474" s="1" t="n">
        <x:v>1</x:v>
      </x:c>
      <x:c r="I474" s="1"/>
      <x:c r="J474" s="1" t="n">
        <x:f>IF(E474="","",VLOOKUP(E474,'Guide'!$A$7:$C$10,2,FALSE))</x:f>
        <x:v>12</x:v>
      </x:c>
      <x:c r="K474" s="1" t="n">
        <x:f>IF(E474="","",VLOOKUP(E474,'Guide'!$A$7:$C$10,3,FALSE))</x:f>
        <x:v>72</x:v>
      </x:c>
      <x:c r="L474" s="10" t="n">
        <x:f>('Guide'!$B$4-B474)*24</x:f>
        <x:v>1068.8333333332557</x:v>
      </x:c>
      <x:c r="M474" s="10" t="n">
        <x:f>IF(C474="","",ROUND((C474-B474)*24,6))</x:f>
        <x:v>6.62</x:v>
      </x:c>
      <x:c r="N474" s="10" t="n">
        <x:f>IF(D474="","",ROUND((D474-B474)*24,6))</x:f>
        <x:v>12.64</x:v>
      </x:c>
      <x:c r="O474" s="1" t="n">
        <x:f>IF(D474="",1,0)</x:f>
        <x:v>0</x:v>
      </x:c>
      <x:c r="P474" s="1" t="n">
        <x:f>IF(E474="",0,IF(OR(C474&lt;&gt;"",L474&gt;=J474),1,0))</x:f>
        <x:v>1</x:v>
      </x:c>
      <x:c r="Q474" s="1" t="n">
        <x:f>IF(AND(E474&lt;&gt;"",C474&lt;&gt;"",M474&lt;=J474),1,0)</x:f>
        <x:v>1</x:v>
      </x:c>
      <x:c r="R474" s="1" t="n">
        <x:f>P474-Q474</x:f>
        <x:v>0</x:v>
      </x:c>
      <x:c r="S474" s="1" t="n">
        <x:f>IF(E474="",0,IF(OR(D474&lt;&gt;"",L474&gt;=K474),1,0))</x:f>
        <x:v>1</x:v>
      </x:c>
      <x:c r="T474" s="1" t="n">
        <x:f>IF(AND(E474&lt;&gt;"",D474&lt;&gt;"",N474&lt;=K474),1,0)</x:f>
        <x:v>1</x:v>
      </x:c>
      <x:c r="U474" s="1" t="n">
        <x:f>S474-T474</x:f>
        <x:v>0</x:v>
      </x:c>
      <x:c r="V474" s="1" t="n">
        <x:f>IF(I474="",0,1)</x:f>
        <x:v>0</x:v>
      </x:c>
      <x:c r="W474" s="1" t="n">
        <x:f>IF(I474&gt;=4,1,0)</x:f>
        <x:v>0</x:v>
      </x:c>
      <x:c r="X474" s="1" t="n">
        <x:f>1-O474</x:f>
        <x:v>1</x:v>
      </x:c>
      <x:c r="Y474" s="1" t="n">
        <x:f>IF(AND(O474=1,L474&gt;168),1,0)</x:f>
        <x:v>0</x:v>
      </x:c>
    </x:row>
    <x:row r="475">
      <x:c r="A475" s="1" t="str">
        <x:v>T00470</x:v>
      </x:c>
      <x:c r="B475" s="9" t="n">
        <x:v>45749.819444444445</x:v>
      </x:c>
      <x:c r="C475" s="9" t="n">
        <x:v>45750.00152777778</x:v>
      </x:c>
      <x:c r="D475" s="9" t="n">
        <x:v>45752.14861111111</x:v>
      </x:c>
      <x:c r="E475" s="1" t="str">
        <x:v>Normal</x:v>
      </x:c>
      <x:c r="F475" s="1" t="str">
        <x:v>WhatsApp</x:v>
      </x:c>
      <x:c r="G475" s="1" t="str">
        <x:v>Refund</x:v>
      </x:c>
      <x:c r="H475" s="1" t="n">
        <x:v>0</x:v>
      </x:c>
      <x:c r="I475" s="1"/>
      <x:c r="J475" s="1" t="n">
        <x:f>IF(E475="","",VLOOKUP(E475,'Guide'!$A$7:$C$10,2,FALSE))</x:f>
        <x:v>12</x:v>
      </x:c>
      <x:c r="K475" s="1" t="n">
        <x:f>IF(E475="","",VLOOKUP(E475,'Guide'!$A$7:$C$10,3,FALSE))</x:f>
        <x:v>72</x:v>
      </x:c>
      <x:c r="L475" s="10" t="n">
        <x:f>('Guide'!$B$4-B475)*24</x:f>
        <x:v>2140.333333333314</x:v>
      </x:c>
      <x:c r="M475" s="10" t="n">
        <x:f>IF(C475="","",ROUND((C475-B475)*24,6))</x:f>
        <x:v>4.37</x:v>
      </x:c>
      <x:c r="N475" s="10" t="n">
        <x:f>IF(D475="","",ROUND((D475-B475)*24,6))</x:f>
        <x:v>55.9</x:v>
      </x:c>
      <x:c r="O475" s="1" t="n">
        <x:f>IF(D475="",1,0)</x:f>
        <x:v>0</x:v>
      </x:c>
      <x:c r="P475" s="1" t="n">
        <x:f>IF(E475="",0,IF(OR(C475&lt;&gt;"",L475&gt;=J475),1,0))</x:f>
        <x:v>1</x:v>
      </x:c>
      <x:c r="Q475" s="1" t="n">
        <x:f>IF(AND(E475&lt;&gt;"",C475&lt;&gt;"",M475&lt;=J475),1,0)</x:f>
        <x:v>1</x:v>
      </x:c>
      <x:c r="R475" s="1" t="n">
        <x:f>P475-Q475</x:f>
        <x:v>0</x:v>
      </x:c>
      <x:c r="S475" s="1" t="n">
        <x:f>IF(E475="",0,IF(OR(D475&lt;&gt;"",L475&gt;=K475),1,0))</x:f>
        <x:v>1</x:v>
      </x:c>
      <x:c r="T475" s="1" t="n">
        <x:f>IF(AND(E475&lt;&gt;"",D475&lt;&gt;"",N475&lt;=K475),1,0)</x:f>
        <x:v>1</x:v>
      </x:c>
      <x:c r="U475" s="1" t="n">
        <x:f>S475-T475</x:f>
        <x:v>0</x:v>
      </x:c>
      <x:c r="V475" s="1" t="n">
        <x:f>IF(I475="",0,1)</x:f>
        <x:v>0</x:v>
      </x:c>
      <x:c r="W475" s="1" t="n">
        <x:f>IF(I475&gt;=4,1,0)</x:f>
        <x:v>0</x:v>
      </x:c>
      <x:c r="X475" s="1" t="n">
        <x:f>1-O475</x:f>
        <x:v>1</x:v>
      </x:c>
      <x:c r="Y475" s="1" t="n">
        <x:f>IF(AND(O475=1,L475&gt;168),1,0)</x:f>
        <x:v>0</x:v>
      </x:c>
    </x:row>
    <x:row r="476">
      <x:c r="A476" s="1" t="str">
        <x:v>T00471</x:v>
      </x:c>
      <x:c r="B476" s="9" t="n">
        <x:v>45827.089583333334</x:v>
      </x:c>
      <x:c r="C476" s="9" t="n">
        <x:v>45827.276666666665</x:v>
      </x:c>
      <x:c r="D476" s="9" t="n">
        <x:v>45827.761666666665</x:v>
      </x:c>
      <x:c r="E476" s="1" t="str">
        <x:v>Normal</x:v>
      </x:c>
      <x:c r="F476" s="1" t="str">
        <x:v>WhatsApp</x:v>
      </x:c>
      <x:c r="G476" s="1" t="str">
        <x:v>Product information</x:v>
      </x:c>
      <x:c r="H476" s="1" t="n">
        <x:v>0</x:v>
      </x:c>
      <x:c r="I476" s="1" t="n">
        <x:v>4</x:v>
      </x:c>
      <x:c r="J476" s="1" t="n">
        <x:f>IF(E476="","",VLOOKUP(E476,'Guide'!$A$7:$C$10,2,FALSE))</x:f>
        <x:v>12</x:v>
      </x:c>
      <x:c r="K476" s="1" t="n">
        <x:f>IF(E476="","",VLOOKUP(E476,'Guide'!$A$7:$C$10,3,FALSE))</x:f>
        <x:v>72</x:v>
      </x:c>
      <x:c r="L476" s="10" t="n">
        <x:f>('Guide'!$B$4-B476)*24</x:f>
        <x:v>285.8499999999767</x:v>
      </x:c>
      <x:c r="M476" s="10" t="n">
        <x:f>IF(C476="","",ROUND((C476-B476)*24,6))</x:f>
        <x:v>4.49</x:v>
      </x:c>
      <x:c r="N476" s="10" t="n">
        <x:f>IF(D476="","",ROUND((D476-B476)*24,6))</x:f>
        <x:v>16.13</x:v>
      </x:c>
      <x:c r="O476" s="1" t="n">
        <x:f>IF(D476="",1,0)</x:f>
        <x:v>0</x:v>
      </x:c>
      <x:c r="P476" s="1" t="n">
        <x:f>IF(E476="",0,IF(OR(C476&lt;&gt;"",L476&gt;=J476),1,0))</x:f>
        <x:v>1</x:v>
      </x:c>
      <x:c r="Q476" s="1" t="n">
        <x:f>IF(AND(E476&lt;&gt;"",C476&lt;&gt;"",M476&lt;=J476),1,0)</x:f>
        <x:v>1</x:v>
      </x:c>
      <x:c r="R476" s="1" t="n">
        <x:f>P476-Q476</x:f>
        <x:v>0</x:v>
      </x:c>
      <x:c r="S476" s="1" t="n">
        <x:f>IF(E476="",0,IF(OR(D476&lt;&gt;"",L476&gt;=K476),1,0))</x:f>
        <x:v>1</x:v>
      </x:c>
      <x:c r="T476" s="1" t="n">
        <x:f>IF(AND(E476&lt;&gt;"",D476&lt;&gt;"",N476&lt;=K476),1,0)</x:f>
        <x:v>1</x:v>
      </x:c>
      <x:c r="U476" s="1" t="n">
        <x:f>S476-T476</x:f>
        <x:v>0</x:v>
      </x:c>
      <x:c r="V476" s="1" t="n">
        <x:f>IF(I476="",0,1)</x:f>
        <x:v>1</x:v>
      </x:c>
      <x:c r="W476" s="1" t="n">
        <x:f>IF(I476&gt;=4,1,0)</x:f>
        <x:v>1</x:v>
      </x:c>
      <x:c r="X476" s="1" t="n">
        <x:f>1-O476</x:f>
        <x:v>1</x:v>
      </x:c>
      <x:c r="Y476" s="1" t="n">
        <x:f>IF(AND(O476=1,L476&gt;168),1,0)</x:f>
        <x:v>0</x:v>
      </x:c>
    </x:row>
    <x:row r="477">
      <x:c r="A477" s="1" t="str">
        <x:v>T00472</x:v>
      </x:c>
      <x:c r="B477" s="9" t="n">
        <x:v>45729.07152777778</x:v>
      </x:c>
      <x:c r="C477" s="9" t="n">
        <x:v>45729.850277777776</x:v>
      </x:c>
      <x:c r="D477" s="9"/>
      <x:c r="E477" s="1" t="str">
        <x:v>Normal</x:v>
      </x:c>
      <x:c r="F477" s="1" t="str">
        <x:v>Email</x:v>
      </x:c>
      <x:c r="G477" s="1" t="str">
        <x:v>Product information</x:v>
      </x:c>
      <x:c r="H477" s="1" t="n">
        <x:v>0</x:v>
      </x:c>
      <x:c r="I477" s="1"/>
      <x:c r="J477" s="1" t="n">
        <x:f>IF(E477="","",VLOOKUP(E477,'Guide'!$A$7:$C$10,2,FALSE))</x:f>
        <x:v>12</x:v>
      </x:c>
      <x:c r="K477" s="1" t="n">
        <x:f>IF(E477="","",VLOOKUP(E477,'Guide'!$A$7:$C$10,3,FALSE))</x:f>
        <x:v>72</x:v>
      </x:c>
      <x:c r="L477" s="10" t="n">
        <x:f>('Guide'!$B$4-B477)*24</x:f>
        <x:v>2638.2833333333256</x:v>
      </x:c>
      <x:c r="M477" s="10" t="n">
        <x:f>IF(C477="","",ROUND((C477-B477)*24,6))</x:f>
        <x:v>18.69</x:v>
      </x:c>
      <x:c r="N477" s="10" t="str">
        <x:f>IF(D477="","",ROUND((D477-B477)*24,6))</x:f>
      </x:c>
      <x:c r="O477" s="1" t="n">
        <x:f>IF(D477="",1,0)</x:f>
        <x:v>1</x:v>
      </x:c>
      <x:c r="P477" s="1" t="n">
        <x:f>IF(E477="",0,IF(OR(C477&lt;&gt;"",L477&gt;=J477),1,0))</x:f>
        <x:v>1</x:v>
      </x:c>
      <x:c r="Q477" s="1" t="n">
        <x:f>IF(AND(E477&lt;&gt;"",C477&lt;&gt;"",M477&lt;=J477),1,0)</x:f>
        <x:v>0</x:v>
      </x:c>
      <x:c r="R477" s="1" t="n">
        <x:f>P477-Q477</x:f>
        <x:v>1</x:v>
      </x:c>
      <x:c r="S477" s="1" t="n">
        <x:f>IF(E477="",0,IF(OR(D477&lt;&gt;"",L477&gt;=K477),1,0))</x:f>
        <x:v>1</x:v>
      </x:c>
      <x:c r="T477" s="1" t="n">
        <x:f>IF(AND(E477&lt;&gt;"",D477&lt;&gt;"",N477&lt;=K477),1,0)</x:f>
        <x:v>0</x:v>
      </x:c>
      <x:c r="U477" s="1" t="n">
        <x:f>S477-T477</x:f>
        <x:v>1</x:v>
      </x:c>
      <x:c r="V477" s="1" t="n">
        <x:f>IF(I477="",0,1)</x:f>
        <x:v>0</x:v>
      </x:c>
      <x:c r="W477" s="1" t="n">
        <x:f>IF(I477&gt;=4,1,0)</x:f>
        <x:v>0</x:v>
      </x:c>
      <x:c r="X477" s="1" t="n">
        <x:f>1-O477</x:f>
        <x:v>0</x:v>
      </x:c>
      <x:c r="Y477" s="1" t="n">
        <x:f>IF(AND(O477=1,L477&gt;168),1,0)</x:f>
        <x:v>1</x:v>
      </x:c>
    </x:row>
    <x:row r="478">
      <x:c r="A478" s="1" t="str">
        <x:v>T00473</x:v>
      </x:c>
      <x:c r="B478" s="9" t="n">
        <x:v>45759.240277777775</x:v>
      </x:c>
      <x:c r="C478" s="9" t="n">
        <x:v>45759.248611111114</x:v>
      </x:c>
      <x:c r="D478" s="9" t="n">
        <x:v>45760.00069444445</x:v>
      </x:c>
      <x:c r="E478" s="1" t="str">
        <x:v>Urgent</x:v>
      </x:c>
      <x:c r="F478" s="1" t="str">
        <x:v>WhatsApp</x:v>
      </x:c>
      <x:c r="G478" s="1" t="str">
        <x:v>Product information</x:v>
      </x:c>
      <x:c r="H478" s="1" t="n">
        <x:v>0</x:v>
      </x:c>
      <x:c r="I478" s="1"/>
      <x:c r="J478" s="1" t="n">
        <x:f>IF(E478="","",VLOOKUP(E478,'Guide'!$A$7:$C$10,2,FALSE))</x:f>
        <x:v>1</x:v>
      </x:c>
      <x:c r="K478" s="1" t="n">
        <x:f>IF(E478="","",VLOOKUP(E478,'Guide'!$A$7:$C$10,3,FALSE))</x:f>
        <x:v>8</x:v>
      </x:c>
      <x:c r="L478" s="10" t="n">
        <x:f>('Guide'!$B$4-B478)*24</x:f>
        <x:v>1914.2333333333954</x:v>
      </x:c>
      <x:c r="M478" s="10" t="n">
        <x:f>IF(C478="","",ROUND((C478-B478)*24,6))</x:f>
        <x:v>0.2</x:v>
      </x:c>
      <x:c r="N478" s="10" t="n">
        <x:f>IF(D478="","",ROUND((D478-B478)*24,6))</x:f>
        <x:v>18.25</x:v>
      </x:c>
      <x:c r="O478" s="1" t="n">
        <x:f>IF(D478="",1,0)</x:f>
        <x:v>0</x:v>
      </x:c>
      <x:c r="P478" s="1" t="n">
        <x:f>IF(E478="",0,IF(OR(C478&lt;&gt;"",L478&gt;=J478),1,0))</x:f>
        <x:v>1</x:v>
      </x:c>
      <x:c r="Q478" s="1" t="n">
        <x:f>IF(AND(E478&lt;&gt;"",C478&lt;&gt;"",M478&lt;=J478),1,0)</x:f>
        <x:v>1</x:v>
      </x:c>
      <x:c r="R478" s="1" t="n">
        <x:f>P478-Q478</x:f>
        <x:v>0</x:v>
      </x:c>
      <x:c r="S478" s="1" t="n">
        <x:f>IF(E478="",0,IF(OR(D478&lt;&gt;"",L478&gt;=K478),1,0))</x:f>
        <x:v>1</x:v>
      </x:c>
      <x:c r="T478" s="1" t="n">
        <x:f>IF(AND(E478&lt;&gt;"",D478&lt;&gt;"",N478&lt;=K478),1,0)</x:f>
        <x:v>0</x:v>
      </x:c>
      <x:c r="U478" s="1" t="n">
        <x:f>S478-T478</x:f>
        <x:v>1</x:v>
      </x:c>
      <x:c r="V478" s="1" t="n">
        <x:f>IF(I478="",0,1)</x:f>
        <x:v>0</x:v>
      </x:c>
      <x:c r="W478" s="1" t="n">
        <x:f>IF(I478&gt;=4,1,0)</x:f>
        <x:v>0</x:v>
      </x:c>
      <x:c r="X478" s="1" t="n">
        <x:f>1-O478</x:f>
        <x:v>1</x:v>
      </x:c>
      <x:c r="Y478" s="1" t="n">
        <x:f>IF(AND(O478=1,L478&gt;168),1,0)</x:f>
        <x:v>0</x:v>
      </x:c>
    </x:row>
    <x:row r="479">
      <x:c r="A479" s="1" t="str">
        <x:v>T00474</x:v>
      </x:c>
      <x:c r="B479" s="9" t="n">
        <x:v>45683.40277777778</x:v>
      </x:c>
      <x:c r="C479" s="9" t="n">
        <x:v>45683.51611111111</x:v>
      </x:c>
      <x:c r="D479" s="9" t="n">
        <x:v>45683.85527777778</x:v>
      </x:c>
      <x:c r="E479" s="1" t="str">
        <x:v>High</x:v>
      </x:c>
      <x:c r="F479" s="1" t="str">
        <x:v>WhatsApp</x:v>
      </x:c>
      <x:c r="G479" s="1" t="str">
        <x:v>Account access</x:v>
      </x:c>
      <x:c r="H479" s="1" t="n">
        <x:v>1</x:v>
      </x:c>
      <x:c r="I479" s="1"/>
      <x:c r="J479" s="1" t="n">
        <x:f>IF(E479="","",VLOOKUP(E479,'Guide'!$A$7:$C$10,2,FALSE))</x:f>
        <x:v>4</x:v>
      </x:c>
      <x:c r="K479" s="1" t="n">
        <x:f>IF(E479="","",VLOOKUP(E479,'Guide'!$A$7:$C$10,3,FALSE))</x:f>
        <x:v>24</x:v>
      </x:c>
      <x:c r="L479" s="10" t="n">
        <x:f>('Guide'!$B$4-B479)*24</x:f>
        <x:v>3734.3333333332557</x:v>
      </x:c>
      <x:c r="M479" s="10" t="n">
        <x:f>IF(C479="","",ROUND((C479-B479)*24,6))</x:f>
        <x:v>2.72</x:v>
      </x:c>
      <x:c r="N479" s="10" t="n">
        <x:f>IF(D479="","",ROUND((D479-B479)*24,6))</x:f>
        <x:v>10.86</x:v>
      </x:c>
      <x:c r="O479" s="1" t="n">
        <x:f>IF(D479="",1,0)</x:f>
        <x:v>0</x:v>
      </x:c>
      <x:c r="P479" s="1" t="n">
        <x:f>IF(E479="",0,IF(OR(C479&lt;&gt;"",L479&gt;=J479),1,0))</x:f>
        <x:v>1</x:v>
      </x:c>
      <x:c r="Q479" s="1" t="n">
        <x:f>IF(AND(E479&lt;&gt;"",C479&lt;&gt;"",M479&lt;=J479),1,0)</x:f>
        <x:v>1</x:v>
      </x:c>
      <x:c r="R479" s="1" t="n">
        <x:f>P479-Q479</x:f>
        <x:v>0</x:v>
      </x:c>
      <x:c r="S479" s="1" t="n">
        <x:f>IF(E479="",0,IF(OR(D479&lt;&gt;"",L479&gt;=K479),1,0))</x:f>
        <x:v>1</x:v>
      </x:c>
      <x:c r="T479" s="1" t="n">
        <x:f>IF(AND(E479&lt;&gt;"",D479&lt;&gt;"",N479&lt;=K479),1,0)</x:f>
        <x:v>1</x:v>
      </x:c>
      <x:c r="U479" s="1" t="n">
        <x:f>S479-T479</x:f>
        <x:v>0</x:v>
      </x:c>
      <x:c r="V479" s="1" t="n">
        <x:f>IF(I479="",0,1)</x:f>
        <x:v>0</x:v>
      </x:c>
      <x:c r="W479" s="1" t="n">
        <x:f>IF(I479&gt;=4,1,0)</x:f>
        <x:v>0</x:v>
      </x:c>
      <x:c r="X479" s="1" t="n">
        <x:f>1-O479</x:f>
        <x:v>1</x:v>
      </x:c>
      <x:c r="Y479" s="1" t="n">
        <x:f>IF(AND(O479=1,L479&gt;168),1,0)</x:f>
        <x:v>0</x:v>
      </x:c>
    </x:row>
    <x:row r="480">
      <x:c r="A480" s="1" t="str">
        <x:v>T00475</x:v>
      </x:c>
      <x:c r="B480" s="9" t="n">
        <x:v>45701.638194444444</x:v>
      </x:c>
      <x:c r="C480" s="9" t="n">
        <x:v>45701.87236111111</x:v>
      </x:c>
      <x:c r="D480" s="9" t="n">
        <x:v>45708.592777777776</x:v>
      </x:c>
      <x:c r="E480" s="1" t="str">
        <x:v>Low</x:v>
      </x:c>
      <x:c r="F480" s="1" t="str">
        <x:v>Email</x:v>
      </x:c>
      <x:c r="G480" s="1" t="str">
        <x:v>Billing</x:v>
      </x:c>
      <x:c r="H480" s="1" t="n">
        <x:v>0</x:v>
      </x:c>
      <x:c r="I480" s="1"/>
      <x:c r="J480" s="1" t="n">
        <x:f>IF(E480="","",VLOOKUP(E480,'Guide'!$A$7:$C$10,2,FALSE))</x:f>
        <x:v>24</x:v>
      </x:c>
      <x:c r="K480" s="1" t="n">
        <x:f>IF(E480="","",VLOOKUP(E480,'Guide'!$A$7:$C$10,3,FALSE))</x:f>
        <x:v>120</x:v>
      </x:c>
      <x:c r="L480" s="10" t="n">
        <x:f>('Guide'!$B$4-B480)*24</x:f>
        <x:v>3296.683333333349</x:v>
      </x:c>
      <x:c r="M480" s="10" t="n">
        <x:f>IF(C480="","",ROUND((C480-B480)*24,6))</x:f>
        <x:v>5.62</x:v>
      </x:c>
      <x:c r="N480" s="10" t="n">
        <x:f>IF(D480="","",ROUND((D480-B480)*24,6))</x:f>
        <x:v>166.91</x:v>
      </x:c>
      <x:c r="O480" s="1" t="n">
        <x:f>IF(D480="",1,0)</x:f>
        <x:v>0</x:v>
      </x:c>
      <x:c r="P480" s="1" t="n">
        <x:f>IF(E480="",0,IF(OR(C480&lt;&gt;"",L480&gt;=J480),1,0))</x:f>
        <x:v>1</x:v>
      </x:c>
      <x:c r="Q480" s="1" t="n">
        <x:f>IF(AND(E480&lt;&gt;"",C480&lt;&gt;"",M480&lt;=J480),1,0)</x:f>
        <x:v>1</x:v>
      </x:c>
      <x:c r="R480" s="1" t="n">
        <x:f>P480-Q480</x:f>
        <x:v>0</x:v>
      </x:c>
      <x:c r="S480" s="1" t="n">
        <x:f>IF(E480="",0,IF(OR(D480&lt;&gt;"",L480&gt;=K480),1,0))</x:f>
        <x:v>1</x:v>
      </x:c>
      <x:c r="T480" s="1" t="n">
        <x:f>IF(AND(E480&lt;&gt;"",D480&lt;&gt;"",N480&lt;=K480),1,0)</x:f>
        <x:v>0</x:v>
      </x:c>
      <x:c r="U480" s="1" t="n">
        <x:f>S480-T480</x:f>
        <x:v>1</x:v>
      </x:c>
      <x:c r="V480" s="1" t="n">
        <x:f>IF(I480="",0,1)</x:f>
        <x:v>0</x:v>
      </x:c>
      <x:c r="W480" s="1" t="n">
        <x:f>IF(I480&gt;=4,1,0)</x:f>
        <x:v>0</x:v>
      </x:c>
      <x:c r="X480" s="1" t="n">
        <x:f>1-O480</x:f>
        <x:v>1</x:v>
      </x:c>
      <x:c r="Y480" s="1" t="n">
        <x:f>IF(AND(O480=1,L480&gt;168),1,0)</x:f>
        <x:v>0</x:v>
      </x:c>
    </x:row>
    <x:row r="481">
      <x:c r="A481" s="1" t="str">
        <x:v>T00476</x:v>
      </x:c>
      <x:c r="B481" s="9" t="n">
        <x:v>45780.69583333333</x:v>
      </x:c>
      <x:c r="C481" s="9" t="n">
        <x:v>45781.16125</x:v>
      </x:c>
      <x:c r="D481" s="9" t="n">
        <x:v>45782.4725</x:v>
      </x:c>
      <x:c r="E481" s="1" t="str">
        <x:v>Normal</x:v>
      </x:c>
      <x:c r="F481" s="1" t="str">
        <x:v>Email</x:v>
      </x:c>
      <x:c r="G481" s="1" t="str">
        <x:v>Delivery</x:v>
      </x:c>
      <x:c r="H481" s="1" t="n">
        <x:v>0</x:v>
      </x:c>
      <x:c r="I481" s="1"/>
      <x:c r="J481" s="1" t="n">
        <x:f>IF(E481="","",VLOOKUP(E481,'Guide'!$A$7:$C$10,2,FALSE))</x:f>
        <x:v>12</x:v>
      </x:c>
      <x:c r="K481" s="1" t="n">
        <x:f>IF(E481="","",VLOOKUP(E481,'Guide'!$A$7:$C$10,3,FALSE))</x:f>
        <x:v>72</x:v>
      </x:c>
      <x:c r="L481" s="10" t="n">
        <x:f>('Guide'!$B$4-B481)*24</x:f>
        <x:v>1399.3000000000466</x:v>
      </x:c>
      <x:c r="M481" s="10" t="n">
        <x:f>IF(C481="","",ROUND((C481-B481)*24,6))</x:f>
        <x:v>11.17</x:v>
      </x:c>
      <x:c r="N481" s="10" t="n">
        <x:f>IF(D481="","",ROUND((D481-B481)*24,6))</x:f>
        <x:v>42.64</x:v>
      </x:c>
      <x:c r="O481" s="1" t="n">
        <x:f>IF(D481="",1,0)</x:f>
        <x:v>0</x:v>
      </x:c>
      <x:c r="P481" s="1" t="n">
        <x:f>IF(E481="",0,IF(OR(C481&lt;&gt;"",L481&gt;=J481),1,0))</x:f>
        <x:v>1</x:v>
      </x:c>
      <x:c r="Q481" s="1" t="n">
        <x:f>IF(AND(E481&lt;&gt;"",C481&lt;&gt;"",M481&lt;=J481),1,0)</x:f>
        <x:v>1</x:v>
      </x:c>
      <x:c r="R481" s="1" t="n">
        <x:f>P481-Q481</x:f>
        <x:v>0</x:v>
      </x:c>
      <x:c r="S481" s="1" t="n">
        <x:f>IF(E481="",0,IF(OR(D481&lt;&gt;"",L481&gt;=K481),1,0))</x:f>
        <x:v>1</x:v>
      </x:c>
      <x:c r="T481" s="1" t="n">
        <x:f>IF(AND(E481&lt;&gt;"",D481&lt;&gt;"",N481&lt;=K481),1,0)</x:f>
        <x:v>1</x:v>
      </x:c>
      <x:c r="U481" s="1" t="n">
        <x:f>S481-T481</x:f>
        <x:v>0</x:v>
      </x:c>
      <x:c r="V481" s="1" t="n">
        <x:f>IF(I481="",0,1)</x:f>
        <x:v>0</x:v>
      </x:c>
      <x:c r="W481" s="1" t="n">
        <x:f>IF(I481&gt;=4,1,0)</x:f>
        <x:v>0</x:v>
      </x:c>
      <x:c r="X481" s="1" t="n">
        <x:f>1-O481</x:f>
        <x:v>1</x:v>
      </x:c>
      <x:c r="Y481" s="1" t="n">
        <x:f>IF(AND(O481=1,L481&gt;168),1,0)</x:f>
        <x:v>0</x:v>
      </x:c>
    </x:row>
    <x:row r="482">
      <x:c r="A482" s="1" t="str">
        <x:v>T00477</x:v>
      </x:c>
      <x:c r="B482" s="9" t="n">
        <x:v>45724.853472222225</x:v>
      </x:c>
      <x:c r="C482" s="9" t="n">
        <x:v>45724.92013888889</x:v>
      </x:c>
      <x:c r="D482" s="9"/>
      <x:c r="E482" s="1" t="str">
        <x:v>High</x:v>
      </x:c>
      <x:c r="F482" s="1" t="str">
        <x:v>Web chat</x:v>
      </x:c>
      <x:c r="G482" s="1" t="str">
        <x:v>Billing</x:v>
      </x:c>
      <x:c r="H482" s="1" t="n">
        <x:v>0</x:v>
      </x:c>
      <x:c r="I482" s="1"/>
      <x:c r="J482" s="1" t="n">
        <x:f>IF(E482="","",VLOOKUP(E482,'Guide'!$A$7:$C$10,2,FALSE))</x:f>
        <x:v>4</x:v>
      </x:c>
      <x:c r="K482" s="1" t="n">
        <x:f>IF(E482="","",VLOOKUP(E482,'Guide'!$A$7:$C$10,3,FALSE))</x:f>
        <x:v>24</x:v>
      </x:c>
      <x:c r="L482" s="10" t="n">
        <x:f>('Guide'!$B$4-B482)*24</x:f>
        <x:v>2739.5166666666046</x:v>
      </x:c>
      <x:c r="M482" s="10" t="n">
        <x:f>IF(C482="","",ROUND((C482-B482)*24,6))</x:f>
        <x:v>1.6</x:v>
      </x:c>
      <x:c r="N482" s="10" t="str">
        <x:f>IF(D482="","",ROUND((D482-B482)*24,6))</x:f>
      </x:c>
      <x:c r="O482" s="1" t="n">
        <x:f>IF(D482="",1,0)</x:f>
        <x:v>1</x:v>
      </x:c>
      <x:c r="P482" s="1" t="n">
        <x:f>IF(E482="",0,IF(OR(C482&lt;&gt;"",L482&gt;=J482),1,0))</x:f>
        <x:v>1</x:v>
      </x:c>
      <x:c r="Q482" s="1" t="n">
        <x:f>IF(AND(E482&lt;&gt;"",C482&lt;&gt;"",M482&lt;=J482),1,0)</x:f>
        <x:v>1</x:v>
      </x:c>
      <x:c r="R482" s="1" t="n">
        <x:f>P482-Q482</x:f>
        <x:v>0</x:v>
      </x:c>
      <x:c r="S482" s="1" t="n">
        <x:f>IF(E482="",0,IF(OR(D482&lt;&gt;"",L482&gt;=K482),1,0))</x:f>
        <x:v>1</x:v>
      </x:c>
      <x:c r="T482" s="1" t="n">
        <x:f>IF(AND(E482&lt;&gt;"",D482&lt;&gt;"",N482&lt;=K482),1,0)</x:f>
        <x:v>0</x:v>
      </x:c>
      <x:c r="U482" s="1" t="n">
        <x:f>S482-T482</x:f>
        <x:v>1</x:v>
      </x:c>
      <x:c r="V482" s="1" t="n">
        <x:f>IF(I482="",0,1)</x:f>
        <x:v>0</x:v>
      </x:c>
      <x:c r="W482" s="1" t="n">
        <x:f>IF(I482&gt;=4,1,0)</x:f>
        <x:v>0</x:v>
      </x:c>
      <x:c r="X482" s="1" t="n">
        <x:f>1-O482</x:f>
        <x:v>0</x:v>
      </x:c>
      <x:c r="Y482" s="1" t="n">
        <x:f>IF(AND(O482=1,L482&gt;168),1,0)</x:f>
        <x:v>1</x:v>
      </x:c>
    </x:row>
    <x:row r="483">
      <x:c r="A483" s="1" t="str">
        <x:v>T00478</x:v>
      </x:c>
      <x:c r="B483" s="9" t="n">
        <x:v>45689.66111111111</x:v>
      </x:c>
      <x:c r="C483" s="9" t="n">
        <x:v>45689.66861111111</x:v>
      </x:c>
      <x:c r="D483" s="9" t="n">
        <x:v>45690.22694444445</x:v>
      </x:c>
      <x:c r="E483" s="1" t="str">
        <x:v>Urgent</x:v>
      </x:c>
      <x:c r="F483" s="1" t="str">
        <x:v>Email</x:v>
      </x:c>
      <x:c r="G483" s="1" t="str">
        <x:v>Product information</x:v>
      </x:c>
      <x:c r="H483" s="1" t="n">
        <x:v>0</x:v>
      </x:c>
      <x:c r="I483" s="1"/>
      <x:c r="J483" s="1" t="n">
        <x:f>IF(E483="","",VLOOKUP(E483,'Guide'!$A$7:$C$10,2,FALSE))</x:f>
        <x:v>1</x:v>
      </x:c>
      <x:c r="K483" s="1" t="n">
        <x:f>IF(E483="","",VLOOKUP(E483,'Guide'!$A$7:$C$10,3,FALSE))</x:f>
        <x:v>8</x:v>
      </x:c>
      <x:c r="L483" s="10" t="n">
        <x:f>('Guide'!$B$4-B483)*24</x:f>
        <x:v>3584.1333333333023</x:v>
      </x:c>
      <x:c r="M483" s="10" t="n">
        <x:f>IF(C483="","",ROUND((C483-B483)*24,6))</x:f>
        <x:v>0.18</x:v>
      </x:c>
      <x:c r="N483" s="10" t="n">
        <x:f>IF(D483="","",ROUND((D483-B483)*24,6))</x:f>
        <x:v>13.58</x:v>
      </x:c>
      <x:c r="O483" s="1" t="n">
        <x:f>IF(D483="",1,0)</x:f>
        <x:v>0</x:v>
      </x:c>
      <x:c r="P483" s="1" t="n">
        <x:f>IF(E483="",0,IF(OR(C483&lt;&gt;"",L483&gt;=J483),1,0))</x:f>
        <x:v>1</x:v>
      </x:c>
      <x:c r="Q483" s="1" t="n">
        <x:f>IF(AND(E483&lt;&gt;"",C483&lt;&gt;"",M483&lt;=J483),1,0)</x:f>
        <x:v>1</x:v>
      </x:c>
      <x:c r="R483" s="1" t="n">
        <x:f>P483-Q483</x:f>
        <x:v>0</x:v>
      </x:c>
      <x:c r="S483" s="1" t="n">
        <x:f>IF(E483="",0,IF(OR(D483&lt;&gt;"",L483&gt;=K483),1,0))</x:f>
        <x:v>1</x:v>
      </x:c>
      <x:c r="T483" s="1" t="n">
        <x:f>IF(AND(E483&lt;&gt;"",D483&lt;&gt;"",N483&lt;=K483),1,0)</x:f>
        <x:v>0</x:v>
      </x:c>
      <x:c r="U483" s="1" t="n">
        <x:f>S483-T483</x:f>
        <x:v>1</x:v>
      </x:c>
      <x:c r="V483" s="1" t="n">
        <x:f>IF(I483="",0,1)</x:f>
        <x:v>0</x:v>
      </x:c>
      <x:c r="W483" s="1" t="n">
        <x:f>IF(I483&gt;=4,1,0)</x:f>
        <x:v>0</x:v>
      </x:c>
      <x:c r="X483" s="1" t="n">
        <x:f>1-O483</x:f>
        <x:v>1</x:v>
      </x:c>
      <x:c r="Y483" s="1" t="n">
        <x:f>IF(AND(O483=1,L483&gt;168),1,0)</x:f>
        <x:v>0</x:v>
      </x:c>
    </x:row>
    <x:row r="484">
      <x:c r="A484" s="1" t="str">
        <x:v>T00479</x:v>
      </x:c>
      <x:c r="B484" s="9" t="n">
        <x:v>45703.66736111111</x:v>
      </x:c>
      <x:c r="C484" s="9" t="n">
        <x:v>45703.71902777778</x:v>
      </x:c>
      <x:c r="D484" s="9" t="n">
        <x:v>45704.39902777778</x:v>
      </x:c>
      <x:c r="E484" s="1" t="str">
        <x:v>High</x:v>
      </x:c>
      <x:c r="F484" s="1" t="str">
        <x:v>Web chat</x:v>
      </x:c>
      <x:c r="G484" s="1" t="str">
        <x:v>Billing</x:v>
      </x:c>
      <x:c r="H484" s="1" t="n">
        <x:v>0</x:v>
      </x:c>
      <x:c r="I484" s="1"/>
      <x:c r="J484" s="1" t="n">
        <x:f>IF(E484="","",VLOOKUP(E484,'Guide'!$A$7:$C$10,2,FALSE))</x:f>
        <x:v>4</x:v>
      </x:c>
      <x:c r="K484" s="1" t="n">
        <x:f>IF(E484="","",VLOOKUP(E484,'Guide'!$A$7:$C$10,3,FALSE))</x:f>
        <x:v>24</x:v>
      </x:c>
      <x:c r="L484" s="10" t="n">
        <x:f>('Guide'!$B$4-B484)*24</x:f>
        <x:v>3247.983333333337</x:v>
      </x:c>
      <x:c r="M484" s="10" t="n">
        <x:f>IF(C484="","",ROUND((C484-B484)*24,6))</x:f>
        <x:v>1.24</x:v>
      </x:c>
      <x:c r="N484" s="10" t="n">
        <x:f>IF(D484="","",ROUND((D484-B484)*24,6))</x:f>
        <x:v>17.56</x:v>
      </x:c>
      <x:c r="O484" s="1" t="n">
        <x:f>IF(D484="",1,0)</x:f>
        <x:v>0</x:v>
      </x:c>
      <x:c r="P484" s="1" t="n">
        <x:f>IF(E484="",0,IF(OR(C484&lt;&gt;"",L484&gt;=J484),1,0))</x:f>
        <x:v>1</x:v>
      </x:c>
      <x:c r="Q484" s="1" t="n">
        <x:f>IF(AND(E484&lt;&gt;"",C484&lt;&gt;"",M484&lt;=J484),1,0)</x:f>
        <x:v>1</x:v>
      </x:c>
      <x:c r="R484" s="1" t="n">
        <x:f>P484-Q484</x:f>
        <x:v>0</x:v>
      </x:c>
      <x:c r="S484" s="1" t="n">
        <x:f>IF(E484="",0,IF(OR(D484&lt;&gt;"",L484&gt;=K484),1,0))</x:f>
        <x:v>1</x:v>
      </x:c>
      <x:c r="T484" s="1" t="n">
        <x:f>IF(AND(E484&lt;&gt;"",D484&lt;&gt;"",N484&lt;=K484),1,0)</x:f>
        <x:v>1</x:v>
      </x:c>
      <x:c r="U484" s="1" t="n">
        <x:f>S484-T484</x:f>
        <x:v>0</x:v>
      </x:c>
      <x:c r="V484" s="1" t="n">
        <x:f>IF(I484="",0,1)</x:f>
        <x:v>0</x:v>
      </x:c>
      <x:c r="W484" s="1" t="n">
        <x:f>IF(I484&gt;=4,1,0)</x:f>
        <x:v>0</x:v>
      </x:c>
      <x:c r="X484" s="1" t="n">
        <x:f>1-O484</x:f>
        <x:v>1</x:v>
      </x:c>
      <x:c r="Y484" s="1" t="n">
        <x:f>IF(AND(O484=1,L484&gt;168),1,0)</x:f>
        <x:v>0</x:v>
      </x:c>
    </x:row>
    <x:row r="485">
      <x:c r="A485" s="1" t="str">
        <x:v>T00480</x:v>
      </x:c>
      <x:c r="B485" s="9" t="n">
        <x:v>45722.08611111111</x:v>
      </x:c>
      <x:c r="C485" s="9" t="n">
        <x:v>45722.16694444444</x:v>
      </x:c>
      <x:c r="D485" s="9" t="n">
        <x:v>45722.91611111111</x:v>
      </x:c>
      <x:c r="E485" s="1" t="str">
        <x:v>Normal</x:v>
      </x:c>
      <x:c r="F485" s="1" t="str">
        <x:v>Web chat</x:v>
      </x:c>
      <x:c r="G485" s="1" t="str">
        <x:v>Refund</x:v>
      </x:c>
      <x:c r="H485" s="1" t="n">
        <x:v>0</x:v>
      </x:c>
      <x:c r="I485" s="1"/>
      <x:c r="J485" s="1" t="n">
        <x:f>IF(E485="","",VLOOKUP(E485,'Guide'!$A$7:$C$10,2,FALSE))</x:f>
        <x:v>12</x:v>
      </x:c>
      <x:c r="K485" s="1" t="n">
        <x:f>IF(E485="","",VLOOKUP(E485,'Guide'!$A$7:$C$10,3,FALSE))</x:f>
        <x:v>72</x:v>
      </x:c>
      <x:c r="L485" s="10" t="n">
        <x:f>('Guide'!$B$4-B485)*24</x:f>
        <x:v>2805.933333333407</x:v>
      </x:c>
      <x:c r="M485" s="10" t="n">
        <x:f>IF(C485="","",ROUND((C485-B485)*24,6))</x:f>
        <x:v>1.94</x:v>
      </x:c>
      <x:c r="N485" s="10" t="n">
        <x:f>IF(D485="","",ROUND((D485-B485)*24,6))</x:f>
        <x:v>19.92</x:v>
      </x:c>
      <x:c r="O485" s="1" t="n">
        <x:f>IF(D485="",1,0)</x:f>
        <x:v>0</x:v>
      </x:c>
      <x:c r="P485" s="1" t="n">
        <x:f>IF(E485="",0,IF(OR(C485&lt;&gt;"",L485&gt;=J485),1,0))</x:f>
        <x:v>1</x:v>
      </x:c>
      <x:c r="Q485" s="1" t="n">
        <x:f>IF(AND(E485&lt;&gt;"",C485&lt;&gt;"",M485&lt;=J485),1,0)</x:f>
        <x:v>1</x:v>
      </x:c>
      <x:c r="R485" s="1" t="n">
        <x:f>P485-Q485</x:f>
        <x:v>0</x:v>
      </x:c>
      <x:c r="S485" s="1" t="n">
        <x:f>IF(E485="",0,IF(OR(D485&lt;&gt;"",L485&gt;=K485),1,0))</x:f>
        <x:v>1</x:v>
      </x:c>
      <x:c r="T485" s="1" t="n">
        <x:f>IF(AND(E485&lt;&gt;"",D485&lt;&gt;"",N485&lt;=K485),1,0)</x:f>
        <x:v>1</x:v>
      </x:c>
      <x:c r="U485" s="1" t="n">
        <x:f>S485-T485</x:f>
        <x:v>0</x:v>
      </x:c>
      <x:c r="V485" s="1" t="n">
        <x:f>IF(I485="",0,1)</x:f>
        <x:v>0</x:v>
      </x:c>
      <x:c r="W485" s="1" t="n">
        <x:f>IF(I485&gt;=4,1,0)</x:f>
        <x:v>0</x:v>
      </x:c>
      <x:c r="X485" s="1" t="n">
        <x:f>1-O485</x:f>
        <x:v>1</x:v>
      </x:c>
      <x:c r="Y485" s="1" t="n">
        <x:f>IF(AND(O485=1,L485&gt;168),1,0)</x:f>
        <x:v>0</x:v>
      </x:c>
    </x:row>
    <x:row r="486">
      <x:c r="A486" s="1" t="str">
        <x:v>T00481</x:v>
      </x:c>
      <x:c r="B486" s="9" t="n">
        <x:v>45737.62569444445</x:v>
      </x:c>
      <x:c r="C486" s="9" t="n">
        <x:v>45737.73902777778</x:v>
      </x:c>
      <x:c r="D486" s="9" t="n">
        <x:v>45739.62152777778</x:v>
      </x:c>
      <x:c r="E486" s="1" t="str">
        <x:v>Normal</x:v>
      </x:c>
      <x:c r="F486" s="1" t="str">
        <x:v>WhatsApp</x:v>
      </x:c>
      <x:c r="G486" s="1" t="str">
        <x:v>Billing</x:v>
      </x:c>
      <x:c r="H486" s="1" t="n">
        <x:v>0</x:v>
      </x:c>
      <x:c r="I486" s="1"/>
      <x:c r="J486" s="1" t="n">
        <x:f>IF(E486="","",VLOOKUP(E486,'Guide'!$A$7:$C$10,2,FALSE))</x:f>
        <x:v>12</x:v>
      </x:c>
      <x:c r="K486" s="1" t="n">
        <x:f>IF(E486="","",VLOOKUP(E486,'Guide'!$A$7:$C$10,3,FALSE))</x:f>
        <x:v>72</x:v>
      </x:c>
      <x:c r="L486" s="10" t="n">
        <x:f>('Guide'!$B$4-B486)*24</x:f>
        <x:v>2432.983333333279</x:v>
      </x:c>
      <x:c r="M486" s="10" t="n">
        <x:f>IF(C486="","",ROUND((C486-B486)*24,6))</x:f>
        <x:v>2.72</x:v>
      </x:c>
      <x:c r="N486" s="10" t="n">
        <x:f>IF(D486="","",ROUND((D486-B486)*24,6))</x:f>
        <x:v>47.9</x:v>
      </x:c>
      <x:c r="O486" s="1" t="n">
        <x:f>IF(D486="",1,0)</x:f>
        <x:v>0</x:v>
      </x:c>
      <x:c r="P486" s="1" t="n">
        <x:f>IF(E486="",0,IF(OR(C486&lt;&gt;"",L486&gt;=J486),1,0))</x:f>
        <x:v>1</x:v>
      </x:c>
      <x:c r="Q486" s="1" t="n">
        <x:f>IF(AND(E486&lt;&gt;"",C486&lt;&gt;"",M486&lt;=J486),1,0)</x:f>
        <x:v>1</x:v>
      </x:c>
      <x:c r="R486" s="1" t="n">
        <x:f>P486-Q486</x:f>
        <x:v>0</x:v>
      </x:c>
      <x:c r="S486" s="1" t="n">
        <x:f>IF(E486="",0,IF(OR(D486&lt;&gt;"",L486&gt;=K486),1,0))</x:f>
        <x:v>1</x:v>
      </x:c>
      <x:c r="T486" s="1" t="n">
        <x:f>IF(AND(E486&lt;&gt;"",D486&lt;&gt;"",N486&lt;=K486),1,0)</x:f>
        <x:v>1</x:v>
      </x:c>
      <x:c r="U486" s="1" t="n">
        <x:f>S486-T486</x:f>
        <x:v>0</x:v>
      </x:c>
      <x:c r="V486" s="1" t="n">
        <x:f>IF(I486="",0,1)</x:f>
        <x:v>0</x:v>
      </x:c>
      <x:c r="W486" s="1" t="n">
        <x:f>IF(I486&gt;=4,1,0)</x:f>
        <x:v>0</x:v>
      </x:c>
      <x:c r="X486" s="1" t="n">
        <x:f>1-O486</x:f>
        <x:v>1</x:v>
      </x:c>
      <x:c r="Y486" s="1" t="n">
        <x:f>IF(AND(O486=1,L486&gt;168),1,0)</x:f>
        <x:v>0</x:v>
      </x:c>
    </x:row>
    <x:row r="487">
      <x:c r="A487" s="1" t="str">
        <x:v>T00482</x:v>
      </x:c>
      <x:c r="B487" s="9" t="n">
        <x:v>45797.07152777778</x:v>
      </x:c>
      <x:c r="C487" s="9" t="n">
        <x:v>45797.22236111111</x:v>
      </x:c>
      <x:c r="D487" s="9" t="n">
        <x:v>45797.81652777778</x:v>
      </x:c>
      <x:c r="E487" s="1" t="str">
        <x:v>High</x:v>
      </x:c>
      <x:c r="F487" s="1" t="str">
        <x:v>Email</x:v>
      </x:c>
      <x:c r="G487" s="1" t="str">
        <x:v>Account access</x:v>
      </x:c>
      <x:c r="H487" s="1" t="n">
        <x:v>0</x:v>
      </x:c>
      <x:c r="I487" s="1" t="n">
        <x:v>4</x:v>
      </x:c>
      <x:c r="J487" s="1" t="n">
        <x:f>IF(E487="","",VLOOKUP(E487,'Guide'!$A$7:$C$10,2,FALSE))</x:f>
        <x:v>4</x:v>
      </x:c>
      <x:c r="K487" s="1" t="n">
        <x:f>IF(E487="","",VLOOKUP(E487,'Guide'!$A$7:$C$10,3,FALSE))</x:f>
        <x:v>24</x:v>
      </x:c>
      <x:c r="L487" s="10" t="n">
        <x:f>('Guide'!$B$4-B487)*24</x:f>
        <x:v>1006.2833333333256</x:v>
      </x:c>
      <x:c r="M487" s="10" t="n">
        <x:f>IF(C487="","",ROUND((C487-B487)*24,6))</x:f>
        <x:v>3.62</x:v>
      </x:c>
      <x:c r="N487" s="10" t="n">
        <x:f>IF(D487="","",ROUND((D487-B487)*24,6))</x:f>
        <x:v>17.88</x:v>
      </x:c>
      <x:c r="O487" s="1" t="n">
        <x:f>IF(D487="",1,0)</x:f>
        <x:v>0</x:v>
      </x:c>
      <x:c r="P487" s="1" t="n">
        <x:f>IF(E487="",0,IF(OR(C487&lt;&gt;"",L487&gt;=J487),1,0))</x:f>
        <x:v>1</x:v>
      </x:c>
      <x:c r="Q487" s="1" t="n">
        <x:f>IF(AND(E487&lt;&gt;"",C487&lt;&gt;"",M487&lt;=J487),1,0)</x:f>
        <x:v>1</x:v>
      </x:c>
      <x:c r="R487" s="1" t="n">
        <x:f>P487-Q487</x:f>
        <x:v>0</x:v>
      </x:c>
      <x:c r="S487" s="1" t="n">
        <x:f>IF(E487="",0,IF(OR(D487&lt;&gt;"",L487&gt;=K487),1,0))</x:f>
        <x:v>1</x:v>
      </x:c>
      <x:c r="T487" s="1" t="n">
        <x:f>IF(AND(E487&lt;&gt;"",D487&lt;&gt;"",N487&lt;=K487),1,0)</x:f>
        <x:v>1</x:v>
      </x:c>
      <x:c r="U487" s="1" t="n">
        <x:f>S487-T487</x:f>
        <x:v>0</x:v>
      </x:c>
      <x:c r="V487" s="1" t="n">
        <x:f>IF(I487="",0,1)</x:f>
        <x:v>1</x:v>
      </x:c>
      <x:c r="W487" s="1" t="n">
        <x:f>IF(I487&gt;=4,1,0)</x:f>
        <x:v>1</x:v>
      </x:c>
      <x:c r="X487" s="1" t="n">
        <x:f>1-O487</x:f>
        <x:v>1</x:v>
      </x:c>
      <x:c r="Y487" s="1" t="n">
        <x:f>IF(AND(O487=1,L487&gt;168),1,0)</x:f>
        <x:v>0</x:v>
      </x:c>
    </x:row>
    <x:row r="488">
      <x:c r="A488" s="1" t="str">
        <x:v>T00483</x:v>
      </x:c>
      <x:c r="B488" s="9" t="n">
        <x:v>45700.191666666666</x:v>
      </x:c>
      <x:c r="C488" s="9" t="n">
        <x:v>45700.315416666665</x:v>
      </x:c>
      <x:c r="D488" s="9" t="n">
        <x:v>45701.06958333333</x:v>
      </x:c>
      <x:c r="E488" s="1" t="str">
        <x:v>Normal</x:v>
      </x:c>
      <x:c r="F488" s="1" t="str">
        <x:v>Email</x:v>
      </x:c>
      <x:c r="G488" s="1" t="str">
        <x:v>Account access</x:v>
      </x:c>
      <x:c r="H488" s="1" t="n">
        <x:v>0</x:v>
      </x:c>
      <x:c r="I488" s="1"/>
      <x:c r="J488" s="1" t="n">
        <x:f>IF(E488="","",VLOOKUP(E488,'Guide'!$A$7:$C$10,2,FALSE))</x:f>
        <x:v>12</x:v>
      </x:c>
      <x:c r="K488" s="1" t="n">
        <x:f>IF(E488="","",VLOOKUP(E488,'Guide'!$A$7:$C$10,3,FALSE))</x:f>
        <x:v>72</x:v>
      </x:c>
      <x:c r="L488" s="10" t="n">
        <x:f>('Guide'!$B$4-B488)*24</x:f>
        <x:v>3331.4000000000233</x:v>
      </x:c>
      <x:c r="M488" s="10" t="n">
        <x:f>IF(C488="","",ROUND((C488-B488)*24,6))</x:f>
        <x:v>2.97</x:v>
      </x:c>
      <x:c r="N488" s="10" t="n">
        <x:f>IF(D488="","",ROUND((D488-B488)*24,6))</x:f>
        <x:v>21.07</x:v>
      </x:c>
      <x:c r="O488" s="1" t="n">
        <x:f>IF(D488="",1,0)</x:f>
        <x:v>0</x:v>
      </x:c>
      <x:c r="P488" s="1" t="n">
        <x:f>IF(E488="",0,IF(OR(C488&lt;&gt;"",L488&gt;=J488),1,0))</x:f>
        <x:v>1</x:v>
      </x:c>
      <x:c r="Q488" s="1" t="n">
        <x:f>IF(AND(E488&lt;&gt;"",C488&lt;&gt;"",M488&lt;=J488),1,0)</x:f>
        <x:v>1</x:v>
      </x:c>
      <x:c r="R488" s="1" t="n">
        <x:f>P488-Q488</x:f>
        <x:v>0</x:v>
      </x:c>
      <x:c r="S488" s="1" t="n">
        <x:f>IF(E488="",0,IF(OR(D488&lt;&gt;"",L488&gt;=K488),1,0))</x:f>
        <x:v>1</x:v>
      </x:c>
      <x:c r="T488" s="1" t="n">
        <x:f>IF(AND(E488&lt;&gt;"",D488&lt;&gt;"",N488&lt;=K488),1,0)</x:f>
        <x:v>1</x:v>
      </x:c>
      <x:c r="U488" s="1" t="n">
        <x:f>S488-T488</x:f>
        <x:v>0</x:v>
      </x:c>
      <x:c r="V488" s="1" t="n">
        <x:f>IF(I488="",0,1)</x:f>
        <x:v>0</x:v>
      </x:c>
      <x:c r="W488" s="1" t="n">
        <x:f>IF(I488&gt;=4,1,0)</x:f>
        <x:v>0</x:v>
      </x:c>
      <x:c r="X488" s="1" t="n">
        <x:f>1-O488</x:f>
        <x:v>1</x:v>
      </x:c>
      <x:c r="Y488" s="1" t="n">
        <x:f>IF(AND(O488=1,L488&gt;168),1,0)</x:f>
        <x:v>0</x:v>
      </x:c>
    </x:row>
    <x:row r="489">
      <x:c r="A489" s="1" t="str">
        <x:v>T00484</x:v>
      </x:c>
      <x:c r="B489" s="9" t="n">
        <x:v>45800.58611111111</x:v>
      </x:c>
      <x:c r="C489" s="9" t="n">
        <x:v>45800.648194444446</x:v>
      </x:c>
      <x:c r="D489" s="9" t="n">
        <x:v>45808.03902777778</x:v>
      </x:c>
      <x:c r="E489" s="1" t="str">
        <x:v>Normal</x:v>
      </x:c>
      <x:c r="F489" s="1" t="str">
        <x:v>Web chat</x:v>
      </x:c>
      <x:c r="G489" s="1" t="str">
        <x:v>Product information</x:v>
      </x:c>
      <x:c r="H489" s="1" t="n">
        <x:v>0</x:v>
      </x:c>
      <x:c r="I489" s="1"/>
      <x:c r="J489" s="1" t="n">
        <x:f>IF(E489="","",VLOOKUP(E489,'Guide'!$A$7:$C$10,2,FALSE))</x:f>
        <x:v>12</x:v>
      </x:c>
      <x:c r="K489" s="1" t="n">
        <x:f>IF(E489="","",VLOOKUP(E489,'Guide'!$A$7:$C$10,3,FALSE))</x:f>
        <x:v>72</x:v>
      </x:c>
      <x:c r="L489" s="10" t="n">
        <x:f>('Guide'!$B$4-B489)*24</x:f>
        <x:v>921.9333333334071</x:v>
      </x:c>
      <x:c r="M489" s="10" t="n">
        <x:f>IF(C489="","",ROUND((C489-B489)*24,6))</x:f>
        <x:v>1.49</x:v>
      </x:c>
      <x:c r="N489" s="10" t="n">
        <x:f>IF(D489="","",ROUND((D489-B489)*24,6))</x:f>
        <x:v>178.87</x:v>
      </x:c>
      <x:c r="O489" s="1" t="n">
        <x:f>IF(D489="",1,0)</x:f>
        <x:v>0</x:v>
      </x:c>
      <x:c r="P489" s="1" t="n">
        <x:f>IF(E489="",0,IF(OR(C489&lt;&gt;"",L489&gt;=J489),1,0))</x:f>
        <x:v>1</x:v>
      </x:c>
      <x:c r="Q489" s="1" t="n">
        <x:f>IF(AND(E489&lt;&gt;"",C489&lt;&gt;"",M489&lt;=J489),1,0)</x:f>
        <x:v>1</x:v>
      </x:c>
      <x:c r="R489" s="1" t="n">
        <x:f>P489-Q489</x:f>
        <x:v>0</x:v>
      </x:c>
      <x:c r="S489" s="1" t="n">
        <x:f>IF(E489="",0,IF(OR(D489&lt;&gt;"",L489&gt;=K489),1,0))</x:f>
        <x:v>1</x:v>
      </x:c>
      <x:c r="T489" s="1" t="n">
        <x:f>IF(AND(E489&lt;&gt;"",D489&lt;&gt;"",N489&lt;=K489),1,0)</x:f>
        <x:v>0</x:v>
      </x:c>
      <x:c r="U489" s="1" t="n">
        <x:f>S489-T489</x:f>
        <x:v>1</x:v>
      </x:c>
      <x:c r="V489" s="1" t="n">
        <x:f>IF(I489="",0,1)</x:f>
        <x:v>0</x:v>
      </x:c>
      <x:c r="W489" s="1" t="n">
        <x:f>IF(I489&gt;=4,1,0)</x:f>
        <x:v>0</x:v>
      </x:c>
      <x:c r="X489" s="1" t="n">
        <x:f>1-O489</x:f>
        <x:v>1</x:v>
      </x:c>
      <x:c r="Y489" s="1" t="n">
        <x:f>IF(AND(O489=1,L489&gt;168),1,0)</x:f>
        <x:v>0</x:v>
      </x:c>
    </x:row>
    <x:row r="490">
      <x:c r="A490" s="1" t="str">
        <x:v>T00485</x:v>
      </x:c>
      <x:c r="B490" s="9" t="n">
        <x:v>45744.99722222222</x:v>
      </x:c>
      <x:c r="C490" s="9" t="n">
        <x:v>45745.93388888889</x:v>
      </x:c>
      <x:c r="D490" s="9" t="n">
        <x:v>45748.799305555556</x:v>
      </x:c>
      <x:c r="E490" s="1" t="str">
        <x:v>Low</x:v>
      </x:c>
      <x:c r="F490" s="1" t="str">
        <x:v>WhatsApp</x:v>
      </x:c>
      <x:c r="G490" s="1" t="str">
        <x:v>Billing</x:v>
      </x:c>
      <x:c r="H490" s="1" t="n">
        <x:v>0</x:v>
      </x:c>
      <x:c r="I490" s="1" t="n">
        <x:v>4</x:v>
      </x:c>
      <x:c r="J490" s="1" t="n">
        <x:f>IF(E490="","",VLOOKUP(E490,'Guide'!$A$7:$C$10,2,FALSE))</x:f>
        <x:v>24</x:v>
      </x:c>
      <x:c r="K490" s="1" t="n">
        <x:f>IF(E490="","",VLOOKUP(E490,'Guide'!$A$7:$C$10,3,FALSE))</x:f>
        <x:v>120</x:v>
      </x:c>
      <x:c r="L490" s="10" t="n">
        <x:f>('Guide'!$B$4-B490)*24</x:f>
        <x:v>2256.0666666667094</x:v>
      </x:c>
      <x:c r="M490" s="10" t="n">
        <x:f>IF(C490="","",ROUND((C490-B490)*24,6))</x:f>
        <x:v>22.48</x:v>
      </x:c>
      <x:c r="N490" s="10" t="n">
        <x:f>IF(D490="","",ROUND((D490-B490)*24,6))</x:f>
        <x:v>91.25</x:v>
      </x:c>
      <x:c r="O490" s="1" t="n">
        <x:f>IF(D490="",1,0)</x:f>
        <x:v>0</x:v>
      </x:c>
      <x:c r="P490" s="1" t="n">
        <x:f>IF(E490="",0,IF(OR(C490&lt;&gt;"",L490&gt;=J490),1,0))</x:f>
        <x:v>1</x:v>
      </x:c>
      <x:c r="Q490" s="1" t="n">
        <x:f>IF(AND(E490&lt;&gt;"",C490&lt;&gt;"",M490&lt;=J490),1,0)</x:f>
        <x:v>1</x:v>
      </x:c>
      <x:c r="R490" s="1" t="n">
        <x:f>P490-Q490</x:f>
        <x:v>0</x:v>
      </x:c>
      <x:c r="S490" s="1" t="n">
        <x:f>IF(E490="",0,IF(OR(D490&lt;&gt;"",L490&gt;=K490),1,0))</x:f>
        <x:v>1</x:v>
      </x:c>
      <x:c r="T490" s="1" t="n">
        <x:f>IF(AND(E490&lt;&gt;"",D490&lt;&gt;"",N490&lt;=K490),1,0)</x:f>
        <x:v>1</x:v>
      </x:c>
      <x:c r="U490" s="1" t="n">
        <x:f>S490-T490</x:f>
        <x:v>0</x:v>
      </x:c>
      <x:c r="V490" s="1" t="n">
        <x:f>IF(I490="",0,1)</x:f>
        <x:v>1</x:v>
      </x:c>
      <x:c r="W490" s="1" t="n">
        <x:f>IF(I490&gt;=4,1,0)</x:f>
        <x:v>1</x:v>
      </x:c>
      <x:c r="X490" s="1" t="n">
        <x:f>1-O490</x:f>
        <x:v>1</x:v>
      </x:c>
      <x:c r="Y490" s="1" t="n">
        <x:f>IF(AND(O490=1,L490&gt;168),1,0)</x:f>
        <x:v>0</x:v>
      </x:c>
    </x:row>
    <x:row r="491">
      <x:c r="A491" s="1" t="str">
        <x:v>T00486</x:v>
      </x:c>
      <x:c r="B491" s="9" t="n">
        <x:v>45715.711805555555</x:v>
      </x:c>
      <x:c r="C491" s="9" t="n">
        <x:v>45716.23847222222</x:v>
      </x:c>
      <x:c r="D491" s="9" t="n">
        <x:v>45726.33305555556</x:v>
      </x:c>
      <x:c r="E491" s="1" t="str">
        <x:v>Low</x:v>
      </x:c>
      <x:c r="F491" s="1" t="str">
        <x:v>WhatsApp</x:v>
      </x:c>
      <x:c r="G491" s="1" t="str">
        <x:v>Refund</x:v>
      </x:c>
      <x:c r="H491" s="1" t="n">
        <x:v>0</x:v>
      </x:c>
      <x:c r="I491" s="1"/>
      <x:c r="J491" s="1" t="n">
        <x:f>IF(E491="","",VLOOKUP(E491,'Guide'!$A$7:$C$10,2,FALSE))</x:f>
        <x:v>24</x:v>
      </x:c>
      <x:c r="K491" s="1" t="n">
        <x:f>IF(E491="","",VLOOKUP(E491,'Guide'!$A$7:$C$10,3,FALSE))</x:f>
        <x:v>120</x:v>
      </x:c>
      <x:c r="L491" s="10" t="n">
        <x:f>('Guide'!$B$4-B491)*24</x:f>
        <x:v>2958.916666666686</x:v>
      </x:c>
      <x:c r="M491" s="10" t="n">
        <x:f>IF(C491="","",ROUND((C491-B491)*24,6))</x:f>
        <x:v>12.64</x:v>
      </x:c>
      <x:c r="N491" s="10" t="n">
        <x:f>IF(D491="","",ROUND((D491-B491)*24,6))</x:f>
        <x:v>254.91</x:v>
      </x:c>
      <x:c r="O491" s="1" t="n">
        <x:f>IF(D491="",1,0)</x:f>
        <x:v>0</x:v>
      </x:c>
      <x:c r="P491" s="1" t="n">
        <x:f>IF(E491="",0,IF(OR(C491&lt;&gt;"",L491&gt;=J491),1,0))</x:f>
        <x:v>1</x:v>
      </x:c>
      <x:c r="Q491" s="1" t="n">
        <x:f>IF(AND(E491&lt;&gt;"",C491&lt;&gt;"",M491&lt;=J491),1,0)</x:f>
        <x:v>1</x:v>
      </x:c>
      <x:c r="R491" s="1" t="n">
        <x:f>P491-Q491</x:f>
        <x:v>0</x:v>
      </x:c>
      <x:c r="S491" s="1" t="n">
        <x:f>IF(E491="",0,IF(OR(D491&lt;&gt;"",L491&gt;=K491),1,0))</x:f>
        <x:v>1</x:v>
      </x:c>
      <x:c r="T491" s="1" t="n">
        <x:f>IF(AND(E491&lt;&gt;"",D491&lt;&gt;"",N491&lt;=K491),1,0)</x:f>
        <x:v>0</x:v>
      </x:c>
      <x:c r="U491" s="1" t="n">
        <x:f>S491-T491</x:f>
        <x:v>1</x:v>
      </x:c>
      <x:c r="V491" s="1" t="n">
        <x:f>IF(I491="",0,1)</x:f>
        <x:v>0</x:v>
      </x:c>
      <x:c r="W491" s="1" t="n">
        <x:f>IF(I491&gt;=4,1,0)</x:f>
        <x:v>0</x:v>
      </x:c>
      <x:c r="X491" s="1" t="n">
        <x:f>1-O491</x:f>
        <x:v>1</x:v>
      </x:c>
      <x:c r="Y491" s="1" t="n">
        <x:f>IF(AND(O491=1,L491&gt;168),1,0)</x:f>
        <x:v>0</x:v>
      </x:c>
    </x:row>
    <x:row r="492">
      <x:c r="A492" s="1" t="str">
        <x:v>T00487</x:v>
      </x:c>
      <x:c r="B492" s="9" t="n">
        <x:v>45807.388194444444</x:v>
      </x:c>
      <x:c r="C492" s="9" t="n">
        <x:v>45807.53194444445</x:v>
      </x:c>
      <x:c r="D492" s="9" t="n">
        <x:v>45813.325694444444</x:v>
      </x:c>
      <x:c r="E492" s="1" t="str">
        <x:v>Normal</x:v>
      </x:c>
      <x:c r="F492" s="1" t="str">
        <x:v>Email</x:v>
      </x:c>
      <x:c r="G492" s="1" t="str">
        <x:v>Product information</x:v>
      </x:c>
      <x:c r="H492" s="1" t="n">
        <x:v>0</x:v>
      </x:c>
      <x:c r="I492" s="1" t="n">
        <x:v>2</x:v>
      </x:c>
      <x:c r="J492" s="1" t="n">
        <x:f>IF(E492="","",VLOOKUP(E492,'Guide'!$A$7:$C$10,2,FALSE))</x:f>
        <x:v>12</x:v>
      </x:c>
      <x:c r="K492" s="1" t="n">
        <x:f>IF(E492="","",VLOOKUP(E492,'Guide'!$A$7:$C$10,3,FALSE))</x:f>
        <x:v>72</x:v>
      </x:c>
      <x:c r="L492" s="10" t="n">
        <x:f>('Guide'!$B$4-B492)*24</x:f>
        <x:v>758.6833333333489</x:v>
      </x:c>
      <x:c r="M492" s="10" t="n">
        <x:f>IF(C492="","",ROUND((C492-B492)*24,6))</x:f>
        <x:v>3.45</x:v>
      </x:c>
      <x:c r="N492" s="10" t="n">
        <x:f>IF(D492="","",ROUND((D492-B492)*24,6))</x:f>
        <x:v>142.5</x:v>
      </x:c>
      <x:c r="O492" s="1" t="n">
        <x:f>IF(D492="",1,0)</x:f>
        <x:v>0</x:v>
      </x:c>
      <x:c r="P492" s="1" t="n">
        <x:f>IF(E492="",0,IF(OR(C492&lt;&gt;"",L492&gt;=J492),1,0))</x:f>
        <x:v>1</x:v>
      </x:c>
      <x:c r="Q492" s="1" t="n">
        <x:f>IF(AND(E492&lt;&gt;"",C492&lt;&gt;"",M492&lt;=J492),1,0)</x:f>
        <x:v>1</x:v>
      </x:c>
      <x:c r="R492" s="1" t="n">
        <x:f>P492-Q492</x:f>
        <x:v>0</x:v>
      </x:c>
      <x:c r="S492" s="1" t="n">
        <x:f>IF(E492="",0,IF(OR(D492&lt;&gt;"",L492&gt;=K492),1,0))</x:f>
        <x:v>1</x:v>
      </x:c>
      <x:c r="T492" s="1" t="n">
        <x:f>IF(AND(E492&lt;&gt;"",D492&lt;&gt;"",N492&lt;=K492),1,0)</x:f>
        <x:v>0</x:v>
      </x:c>
      <x:c r="U492" s="1" t="n">
        <x:f>S492-T492</x:f>
        <x:v>1</x:v>
      </x:c>
      <x:c r="V492" s="1" t="n">
        <x:f>IF(I492="",0,1)</x:f>
        <x:v>1</x:v>
      </x:c>
      <x:c r="W492" s="1" t="n">
        <x:f>IF(I492&gt;=4,1,0)</x:f>
        <x:v>0</x:v>
      </x:c>
      <x:c r="X492" s="1" t="n">
        <x:f>1-O492</x:f>
        <x:v>1</x:v>
      </x:c>
      <x:c r="Y492" s="1" t="n">
        <x:f>IF(AND(O492=1,L492&gt;168),1,0)</x:f>
        <x:v>0</x:v>
      </x:c>
    </x:row>
    <x:row r="493">
      <x:c r="A493" s="1" t="str">
        <x:v>T00488</x:v>
      </x:c>
      <x:c r="B493" s="9" t="n">
        <x:v>45784.11319444444</x:v>
      </x:c>
      <x:c r="C493" s="9" t="n">
        <x:v>45784.46236111111</x:v>
      </x:c>
      <x:c r="D493" s="9" t="n">
        <x:v>45785.93777777778</x:v>
      </x:c>
      <x:c r="E493" s="1" t="str">
        <x:v>Normal</x:v>
      </x:c>
      <x:c r="F493" s="1" t="str">
        <x:v>WhatsApp</x:v>
      </x:c>
      <x:c r="G493" s="1" t="str">
        <x:v>Account access</x:v>
      </x:c>
      <x:c r="H493" s="1" t="n">
        <x:v>0</x:v>
      </x:c>
      <x:c r="I493" s="1"/>
      <x:c r="J493" s="1" t="n">
        <x:f>IF(E493="","",VLOOKUP(E493,'Guide'!$A$7:$C$10,2,FALSE))</x:f>
        <x:v>12</x:v>
      </x:c>
      <x:c r="K493" s="1" t="n">
        <x:f>IF(E493="","",VLOOKUP(E493,'Guide'!$A$7:$C$10,3,FALSE))</x:f>
        <x:v>72</x:v>
      </x:c>
      <x:c r="L493" s="10" t="n">
        <x:f>('Guide'!$B$4-B493)*24</x:f>
        <x:v>1317.2833333333838</x:v>
      </x:c>
      <x:c r="M493" s="10" t="n">
        <x:f>IF(C493="","",ROUND((C493-B493)*24,6))</x:f>
        <x:v>8.38</x:v>
      </x:c>
      <x:c r="N493" s="10" t="n">
        <x:f>IF(D493="","",ROUND((D493-B493)*24,6))</x:f>
        <x:v>43.79</x:v>
      </x:c>
      <x:c r="O493" s="1" t="n">
        <x:f>IF(D493="",1,0)</x:f>
        <x:v>0</x:v>
      </x:c>
      <x:c r="P493" s="1" t="n">
        <x:f>IF(E493="",0,IF(OR(C493&lt;&gt;"",L493&gt;=J493),1,0))</x:f>
        <x:v>1</x:v>
      </x:c>
      <x:c r="Q493" s="1" t="n">
        <x:f>IF(AND(E493&lt;&gt;"",C493&lt;&gt;"",M493&lt;=J493),1,0)</x:f>
        <x:v>1</x:v>
      </x:c>
      <x:c r="R493" s="1" t="n">
        <x:f>P493-Q493</x:f>
        <x:v>0</x:v>
      </x:c>
      <x:c r="S493" s="1" t="n">
        <x:f>IF(E493="",0,IF(OR(D493&lt;&gt;"",L493&gt;=K493),1,0))</x:f>
        <x:v>1</x:v>
      </x:c>
      <x:c r="T493" s="1" t="n">
        <x:f>IF(AND(E493&lt;&gt;"",D493&lt;&gt;"",N493&lt;=K493),1,0)</x:f>
        <x:v>1</x:v>
      </x:c>
      <x:c r="U493" s="1" t="n">
        <x:f>S493-T493</x:f>
        <x:v>0</x:v>
      </x:c>
      <x:c r="V493" s="1" t="n">
        <x:f>IF(I493="",0,1)</x:f>
        <x:v>0</x:v>
      </x:c>
      <x:c r="W493" s="1" t="n">
        <x:f>IF(I493&gt;=4,1,0)</x:f>
        <x:v>0</x:v>
      </x:c>
      <x:c r="X493" s="1" t="n">
        <x:f>1-O493</x:f>
        <x:v>1</x:v>
      </x:c>
      <x:c r="Y493" s="1" t="n">
        <x:f>IF(AND(O493=1,L493&gt;168),1,0)</x:f>
        <x:v>0</x:v>
      </x:c>
    </x:row>
    <x:row r="494">
      <x:c r="A494" s="1" t="str">
        <x:v>T00489</x:v>
      </x:c>
      <x:c r="B494" s="9" t="n">
        <x:v>45781.48402777778</x:v>
      </x:c>
      <x:c r="C494" s="9" t="n">
        <x:v>45782.25486111111</x:v>
      </x:c>
      <x:c r="D494" s="9" t="n">
        <x:v>45783.679444444446</x:v>
      </x:c>
      <x:c r="E494" s="1" t="str">
        <x:v>Normal</x:v>
      </x:c>
      <x:c r="F494" s="1" t="str">
        <x:v>WhatsApp</x:v>
      </x:c>
      <x:c r="G494" s="1" t="str">
        <x:v>Delivery</x:v>
      </x:c>
      <x:c r="H494" s="1" t="n">
        <x:v>0</x:v>
      </x:c>
      <x:c r="I494" s="1"/>
      <x:c r="J494" s="1" t="n">
        <x:f>IF(E494="","",VLOOKUP(E494,'Guide'!$A$7:$C$10,2,FALSE))</x:f>
        <x:v>12</x:v>
      </x:c>
      <x:c r="K494" s="1" t="n">
        <x:f>IF(E494="","",VLOOKUP(E494,'Guide'!$A$7:$C$10,3,FALSE))</x:f>
        <x:v>72</x:v>
      </x:c>
      <x:c r="L494" s="10" t="n">
        <x:f>('Guide'!$B$4-B494)*24</x:f>
        <x:v>1380.3833333333605</x:v>
      </x:c>
      <x:c r="M494" s="10" t="n">
        <x:f>IF(C494="","",ROUND((C494-B494)*24,6))</x:f>
        <x:v>18.5</x:v>
      </x:c>
      <x:c r="N494" s="10" t="n">
        <x:f>IF(D494="","",ROUND((D494-B494)*24,6))</x:f>
        <x:v>52.69</x:v>
      </x:c>
      <x:c r="O494" s="1" t="n">
        <x:f>IF(D494="",1,0)</x:f>
        <x:v>0</x:v>
      </x:c>
      <x:c r="P494" s="1" t="n">
        <x:f>IF(E494="",0,IF(OR(C494&lt;&gt;"",L494&gt;=J494),1,0))</x:f>
        <x:v>1</x:v>
      </x:c>
      <x:c r="Q494" s="1" t="n">
        <x:f>IF(AND(E494&lt;&gt;"",C494&lt;&gt;"",M494&lt;=J494),1,0)</x:f>
        <x:v>0</x:v>
      </x:c>
      <x:c r="R494" s="1" t="n">
        <x:f>P494-Q494</x:f>
        <x:v>1</x:v>
      </x:c>
      <x:c r="S494" s="1" t="n">
        <x:f>IF(E494="",0,IF(OR(D494&lt;&gt;"",L494&gt;=K494),1,0))</x:f>
        <x:v>1</x:v>
      </x:c>
      <x:c r="T494" s="1" t="n">
        <x:f>IF(AND(E494&lt;&gt;"",D494&lt;&gt;"",N494&lt;=K494),1,0)</x:f>
        <x:v>1</x:v>
      </x:c>
      <x:c r="U494" s="1" t="n">
        <x:f>S494-T494</x:f>
        <x:v>0</x:v>
      </x:c>
      <x:c r="V494" s="1" t="n">
        <x:f>IF(I494="",0,1)</x:f>
        <x:v>0</x:v>
      </x:c>
      <x:c r="W494" s="1" t="n">
        <x:f>IF(I494&gt;=4,1,0)</x:f>
        <x:v>0</x:v>
      </x:c>
      <x:c r="X494" s="1" t="n">
        <x:f>1-O494</x:f>
        <x:v>1</x:v>
      </x:c>
      <x:c r="Y494" s="1" t="n">
        <x:f>IF(AND(O494=1,L494&gt;168),1,0)</x:f>
        <x:v>0</x:v>
      </x:c>
    </x:row>
    <x:row r="495">
      <x:c r="A495" s="1" t="str">
        <x:v>T00490</x:v>
      </x:c>
      <x:c r="B495" s="9" t="n">
        <x:v>45832.52638888889</x:v>
      </x:c>
      <x:c r="C495" s="9" t="n">
        <x:v>45832.752222222225</x:v>
      </x:c>
      <x:c r="D495" s="9" t="n">
        <x:v>45834.064305555556</x:v>
      </x:c>
      <x:c r="E495" s="1" t="str">
        <x:v>Normal</x:v>
      </x:c>
      <x:c r="F495" s="1" t="str">
        <x:v>Web chat</x:v>
      </x:c>
      <x:c r="G495" s="1" t="str">
        <x:v>Billing</x:v>
      </x:c>
      <x:c r="H495" s="1" t="n">
        <x:v>0</x:v>
      </x:c>
      <x:c r="I495" s="1" t="n">
        <x:v>3</x:v>
      </x:c>
      <x:c r="J495" s="1" t="n">
        <x:f>IF(E495="","",VLOOKUP(E495,'Guide'!$A$7:$C$10,2,FALSE))</x:f>
        <x:v>12</x:v>
      </x:c>
      <x:c r="K495" s="1" t="n">
        <x:f>IF(E495="","",VLOOKUP(E495,'Guide'!$A$7:$C$10,3,FALSE))</x:f>
        <x:v>72</x:v>
      </x:c>
      <x:c r="L495" s="10" t="n">
        <x:f>('Guide'!$B$4-B495)*24</x:f>
        <x:v>155.3666666666977</x:v>
      </x:c>
      <x:c r="M495" s="10" t="n">
        <x:f>IF(C495="","",ROUND((C495-B495)*24,6))</x:f>
        <x:v>5.42</x:v>
      </x:c>
      <x:c r="N495" s="10" t="n">
        <x:f>IF(D495="","",ROUND((D495-B495)*24,6))</x:f>
        <x:v>36.91</x:v>
      </x:c>
      <x:c r="O495" s="1" t="n">
        <x:f>IF(D495="",1,0)</x:f>
        <x:v>0</x:v>
      </x:c>
      <x:c r="P495" s="1" t="n">
        <x:f>IF(E495="",0,IF(OR(C495&lt;&gt;"",L495&gt;=J495),1,0))</x:f>
        <x:v>1</x:v>
      </x:c>
      <x:c r="Q495" s="1" t="n">
        <x:f>IF(AND(E495&lt;&gt;"",C495&lt;&gt;"",M495&lt;=J495),1,0)</x:f>
        <x:v>1</x:v>
      </x:c>
      <x:c r="R495" s="1" t="n">
        <x:f>P495-Q495</x:f>
        <x:v>0</x:v>
      </x:c>
      <x:c r="S495" s="1" t="n">
        <x:f>IF(E495="",0,IF(OR(D495&lt;&gt;"",L495&gt;=K495),1,0))</x:f>
        <x:v>1</x:v>
      </x:c>
      <x:c r="T495" s="1" t="n">
        <x:f>IF(AND(E495&lt;&gt;"",D495&lt;&gt;"",N495&lt;=K495),1,0)</x:f>
        <x:v>1</x:v>
      </x:c>
      <x:c r="U495" s="1" t="n">
        <x:f>S495-T495</x:f>
        <x:v>0</x:v>
      </x:c>
      <x:c r="V495" s="1" t="n">
        <x:f>IF(I495="",0,1)</x:f>
        <x:v>1</x:v>
      </x:c>
      <x:c r="W495" s="1" t="n">
        <x:f>IF(I495&gt;=4,1,0)</x:f>
        <x:v>0</x:v>
      </x:c>
      <x:c r="X495" s="1" t="n">
        <x:f>1-O495</x:f>
        <x:v>1</x:v>
      </x:c>
      <x:c r="Y495" s="1" t="n">
        <x:f>IF(AND(O495=1,L495&gt;168),1,0)</x:f>
        <x:v>0</x:v>
      </x:c>
    </x:row>
    <x:row r="496">
      <x:c r="A496" s="1" t="str">
        <x:v>T00491</x:v>
      </x:c>
      <x:c r="B496" s="9" t="n">
        <x:v>45770.544444444444</x:v>
      </x:c>
      <x:c r="C496" s="9" t="n">
        <x:v>45771.18486111111</x:v>
      </x:c>
      <x:c r="D496" s="9" t="n">
        <x:v>45779.411527777775</x:v>
      </x:c>
      <x:c r="E496" s="1" t="str">
        <x:v>Normal</x:v>
      </x:c>
      <x:c r="F496" s="1" t="str">
        <x:v>Web chat</x:v>
      </x:c>
      <x:c r="G496" s="1" t="str">
        <x:v>Account access</x:v>
      </x:c>
      <x:c r="H496" s="1" t="n">
        <x:v>0</x:v>
      </x:c>
      <x:c r="I496" s="1" t="n">
        <x:v>4</x:v>
      </x:c>
      <x:c r="J496" s="1" t="n">
        <x:f>IF(E496="","",VLOOKUP(E496,'Guide'!$A$7:$C$10,2,FALSE))</x:f>
        <x:v>12</x:v>
      </x:c>
      <x:c r="K496" s="1" t="n">
        <x:f>IF(E496="","",VLOOKUP(E496,'Guide'!$A$7:$C$10,3,FALSE))</x:f>
        <x:v>72</x:v>
      </x:c>
      <x:c r="L496" s="10" t="n">
        <x:f>('Guide'!$B$4-B496)*24</x:f>
        <x:v>1642.9333333333489</x:v>
      </x:c>
      <x:c r="M496" s="10" t="n">
        <x:f>IF(C496="","",ROUND((C496-B496)*24,6))</x:f>
        <x:v>15.37</x:v>
      </x:c>
      <x:c r="N496" s="10" t="n">
        <x:f>IF(D496="","",ROUND((D496-B496)*24,6))</x:f>
        <x:v>212.81</x:v>
      </x:c>
      <x:c r="O496" s="1" t="n">
        <x:f>IF(D496="",1,0)</x:f>
        <x:v>0</x:v>
      </x:c>
      <x:c r="P496" s="1" t="n">
        <x:f>IF(E496="",0,IF(OR(C496&lt;&gt;"",L496&gt;=J496),1,0))</x:f>
        <x:v>1</x:v>
      </x:c>
      <x:c r="Q496" s="1" t="n">
        <x:f>IF(AND(E496&lt;&gt;"",C496&lt;&gt;"",M496&lt;=J496),1,0)</x:f>
        <x:v>0</x:v>
      </x:c>
      <x:c r="R496" s="1" t="n">
        <x:f>P496-Q496</x:f>
        <x:v>1</x:v>
      </x:c>
      <x:c r="S496" s="1" t="n">
        <x:f>IF(E496="",0,IF(OR(D496&lt;&gt;"",L496&gt;=K496),1,0))</x:f>
        <x:v>1</x:v>
      </x:c>
      <x:c r="T496" s="1" t="n">
        <x:f>IF(AND(E496&lt;&gt;"",D496&lt;&gt;"",N496&lt;=K496),1,0)</x:f>
        <x:v>0</x:v>
      </x:c>
      <x:c r="U496" s="1" t="n">
        <x:f>S496-T496</x:f>
        <x:v>1</x:v>
      </x:c>
      <x:c r="V496" s="1" t="n">
        <x:f>IF(I496="",0,1)</x:f>
        <x:v>1</x:v>
      </x:c>
      <x:c r="W496" s="1" t="n">
        <x:f>IF(I496&gt;=4,1,0)</x:f>
        <x:v>1</x:v>
      </x:c>
      <x:c r="X496" s="1" t="n">
        <x:f>1-O496</x:f>
        <x:v>1</x:v>
      </x:c>
      <x:c r="Y496" s="1" t="n">
        <x:f>IF(AND(O496=1,L496&gt;168),1,0)</x:f>
        <x:v>0</x:v>
      </x:c>
    </x:row>
    <x:row r="497">
      <x:c r="A497" s="1" t="str">
        <x:v>T00492</x:v>
      </x:c>
      <x:c r="B497" s="9" t="n">
        <x:v>45727.38263888889</x:v>
      </x:c>
      <x:c r="C497" s="9" t="n">
        <x:v>45728.38222222222</x:v>
      </x:c>
      <x:c r="D497" s="9" t="n">
        <x:v>45734.86305555556</x:v>
      </x:c>
      <x:c r="E497" s="1" t="str">
        <x:v>Normal</x:v>
      </x:c>
      <x:c r="F497" s="1" t="str">
        <x:v>Email</x:v>
      </x:c>
      <x:c r="G497" s="1" t="str">
        <x:v>Delivery</x:v>
      </x:c>
      <x:c r="H497" s="1" t="n">
        <x:v>1</x:v>
      </x:c>
      <x:c r="I497" s="1" t="n">
        <x:v>3</x:v>
      </x:c>
      <x:c r="J497" s="1" t="n">
        <x:f>IF(E497="","",VLOOKUP(E497,'Guide'!$A$7:$C$10,2,FALSE))</x:f>
        <x:v>12</x:v>
      </x:c>
      <x:c r="K497" s="1" t="n">
        <x:f>IF(E497="","",VLOOKUP(E497,'Guide'!$A$7:$C$10,3,FALSE))</x:f>
        <x:v>72</x:v>
      </x:c>
      <x:c r="L497" s="10" t="n">
        <x:f>('Guide'!$B$4-B497)*24</x:f>
        <x:v>2678.816666666593</x:v>
      </x:c>
      <x:c r="M497" s="10" t="n">
        <x:f>IF(C497="","",ROUND((C497-B497)*24,6))</x:f>
        <x:v>23.99</x:v>
      </x:c>
      <x:c r="N497" s="10" t="n">
        <x:f>IF(D497="","",ROUND((D497-B497)*24,6))</x:f>
        <x:v>179.53</x:v>
      </x:c>
      <x:c r="O497" s="1" t="n">
        <x:f>IF(D497="",1,0)</x:f>
        <x:v>0</x:v>
      </x:c>
      <x:c r="P497" s="1" t="n">
        <x:f>IF(E497="",0,IF(OR(C497&lt;&gt;"",L497&gt;=J497),1,0))</x:f>
        <x:v>1</x:v>
      </x:c>
      <x:c r="Q497" s="1" t="n">
        <x:f>IF(AND(E497&lt;&gt;"",C497&lt;&gt;"",M497&lt;=J497),1,0)</x:f>
        <x:v>0</x:v>
      </x:c>
      <x:c r="R497" s="1" t="n">
        <x:f>P497-Q497</x:f>
        <x:v>1</x:v>
      </x:c>
      <x:c r="S497" s="1" t="n">
        <x:f>IF(E497="",0,IF(OR(D497&lt;&gt;"",L497&gt;=K497),1,0))</x:f>
        <x:v>1</x:v>
      </x:c>
      <x:c r="T497" s="1" t="n">
        <x:f>IF(AND(E497&lt;&gt;"",D497&lt;&gt;"",N497&lt;=K497),1,0)</x:f>
        <x:v>0</x:v>
      </x:c>
      <x:c r="U497" s="1" t="n">
        <x:f>S497-T497</x:f>
        <x:v>1</x:v>
      </x:c>
      <x:c r="V497" s="1" t="n">
        <x:f>IF(I497="",0,1)</x:f>
        <x:v>1</x:v>
      </x:c>
      <x:c r="W497" s="1" t="n">
        <x:f>IF(I497&gt;=4,1,0)</x:f>
        <x:v>0</x:v>
      </x:c>
      <x:c r="X497" s="1" t="n">
        <x:f>1-O497</x:f>
        <x:v>1</x:v>
      </x:c>
      <x:c r="Y497" s="1" t="n">
        <x:f>IF(AND(O497=1,L497&gt;168),1,0)</x:f>
        <x:v>0</x:v>
      </x:c>
    </x:row>
    <x:row r="498">
      <x:c r="A498" s="1" t="str">
        <x:v>T00493</x:v>
      </x:c>
      <x:c r="B498" s="9" t="n">
        <x:v>45768.013194444444</x:v>
      </x:c>
      <x:c r="C498" s="9" t="n">
        <x:v>45769.23944444444</x:v>
      </x:c>
      <x:c r="D498" s="9" t="n">
        <x:v>45770.76027777778</x:v>
      </x:c>
      <x:c r="E498" s="1" t="str">
        <x:v>Normal</x:v>
      </x:c>
      <x:c r="F498" s="1" t="str">
        <x:v>WhatsApp</x:v>
      </x:c>
      <x:c r="G498" s="1" t="str">
        <x:v>Product information</x:v>
      </x:c>
      <x:c r="H498" s="1" t="n">
        <x:v>0</x:v>
      </x:c>
      <x:c r="I498" s="1"/>
      <x:c r="J498" s="1" t="n">
        <x:f>IF(E498="","",VLOOKUP(E498,'Guide'!$A$7:$C$10,2,FALSE))</x:f>
        <x:v>12</x:v>
      </x:c>
      <x:c r="K498" s="1" t="n">
        <x:f>IF(E498="","",VLOOKUP(E498,'Guide'!$A$7:$C$10,3,FALSE))</x:f>
        <x:v>72</x:v>
      </x:c>
      <x:c r="L498" s="10" t="n">
        <x:f>('Guide'!$B$4-B498)*24</x:f>
        <x:v>1703.6833333333489</x:v>
      </x:c>
      <x:c r="M498" s="10" t="n">
        <x:f>IF(C498="","",ROUND((C498-B498)*24,6))</x:f>
        <x:v>29.43</x:v>
      </x:c>
      <x:c r="N498" s="10" t="n">
        <x:f>IF(D498="","",ROUND((D498-B498)*24,6))</x:f>
        <x:v>65.93</x:v>
      </x:c>
      <x:c r="O498" s="1" t="n">
        <x:f>IF(D498="",1,0)</x:f>
        <x:v>0</x:v>
      </x:c>
      <x:c r="P498" s="1" t="n">
        <x:f>IF(E498="",0,IF(OR(C498&lt;&gt;"",L498&gt;=J498),1,0))</x:f>
        <x:v>1</x:v>
      </x:c>
      <x:c r="Q498" s="1" t="n">
        <x:f>IF(AND(E498&lt;&gt;"",C498&lt;&gt;"",M498&lt;=J498),1,0)</x:f>
        <x:v>0</x:v>
      </x:c>
      <x:c r="R498" s="1" t="n">
        <x:f>P498-Q498</x:f>
        <x:v>1</x:v>
      </x:c>
      <x:c r="S498" s="1" t="n">
        <x:f>IF(E498="",0,IF(OR(D498&lt;&gt;"",L498&gt;=K498),1,0))</x:f>
        <x:v>1</x:v>
      </x:c>
      <x:c r="T498" s="1" t="n">
        <x:f>IF(AND(E498&lt;&gt;"",D498&lt;&gt;"",N498&lt;=K498),1,0)</x:f>
        <x:v>1</x:v>
      </x:c>
      <x:c r="U498" s="1" t="n">
        <x:f>S498-T498</x:f>
        <x:v>0</x:v>
      </x:c>
      <x:c r="V498" s="1" t="n">
        <x:f>IF(I498="",0,1)</x:f>
        <x:v>0</x:v>
      </x:c>
      <x:c r="W498" s="1" t="n">
        <x:f>IF(I498&gt;=4,1,0)</x:f>
        <x:v>0</x:v>
      </x:c>
      <x:c r="X498" s="1" t="n">
        <x:f>1-O498</x:f>
        <x:v>1</x:v>
      </x:c>
      <x:c r="Y498" s="1" t="n">
        <x:f>IF(AND(O498=1,L498&gt;168),1,0)</x:f>
        <x:v>0</x:v>
      </x:c>
    </x:row>
    <x:row r="499">
      <x:c r="A499" s="1" t="str">
        <x:v>T00494</x:v>
      </x:c>
      <x:c r="B499" s="9" t="n">
        <x:v>45682.35763888889</x:v>
      </x:c>
      <x:c r="C499" s="9" t="n">
        <x:v>45682.37847222222</x:v>
      </x:c>
      <x:c r="D499" s="9" t="n">
        <x:v>45682.38263888889</x:v>
      </x:c>
      <x:c r="E499" s="1" t="str">
        <x:v>Urgent</x:v>
      </x:c>
      <x:c r="F499" s="1" t="str">
        <x:v>Email</x:v>
      </x:c>
      <x:c r="G499" s="1" t="str">
        <x:v>Account access</x:v>
      </x:c>
      <x:c r="H499" s="1" t="n">
        <x:v>0</x:v>
      </x:c>
      <x:c r="I499" s="1"/>
      <x:c r="J499" s="1" t="n">
        <x:f>IF(E499="","",VLOOKUP(E499,'Guide'!$A$7:$C$10,2,FALSE))</x:f>
        <x:v>1</x:v>
      </x:c>
      <x:c r="K499" s="1" t="n">
        <x:f>IF(E499="","",VLOOKUP(E499,'Guide'!$A$7:$C$10,3,FALSE))</x:f>
        <x:v>8</x:v>
      </x:c>
      <x:c r="L499" s="10" t="n">
        <x:f>('Guide'!$B$4-B499)*24</x:f>
        <x:v>3759.416666666628</x:v>
      </x:c>
      <x:c r="M499" s="10" t="n">
        <x:f>IF(C499="","",ROUND((C499-B499)*24,6))</x:f>
        <x:v>0.5</x:v>
      </x:c>
      <x:c r="N499" s="10" t="n">
        <x:f>IF(D499="","",ROUND((D499-B499)*24,6))</x:f>
        <x:v>0.6</x:v>
      </x:c>
      <x:c r="O499" s="1" t="n">
        <x:f>IF(D499="",1,0)</x:f>
        <x:v>0</x:v>
      </x:c>
      <x:c r="P499" s="1" t="n">
        <x:f>IF(E499="",0,IF(OR(C499&lt;&gt;"",L499&gt;=J499),1,0))</x:f>
        <x:v>1</x:v>
      </x:c>
      <x:c r="Q499" s="1" t="n">
        <x:f>IF(AND(E499&lt;&gt;"",C499&lt;&gt;"",M499&lt;=J499),1,0)</x:f>
        <x:v>1</x:v>
      </x:c>
      <x:c r="R499" s="1" t="n">
        <x:f>P499-Q499</x:f>
        <x:v>0</x:v>
      </x:c>
      <x:c r="S499" s="1" t="n">
        <x:f>IF(E499="",0,IF(OR(D499&lt;&gt;"",L499&gt;=K499),1,0))</x:f>
        <x:v>1</x:v>
      </x:c>
      <x:c r="T499" s="1" t="n">
        <x:f>IF(AND(E499&lt;&gt;"",D499&lt;&gt;"",N499&lt;=K499),1,0)</x:f>
        <x:v>1</x:v>
      </x:c>
      <x:c r="U499" s="1" t="n">
        <x:f>S499-T499</x:f>
        <x:v>0</x:v>
      </x:c>
      <x:c r="V499" s="1" t="n">
        <x:f>IF(I499="",0,1)</x:f>
        <x:v>0</x:v>
      </x:c>
      <x:c r="W499" s="1" t="n">
        <x:f>IF(I499&gt;=4,1,0)</x:f>
        <x:v>0</x:v>
      </x:c>
      <x:c r="X499" s="1" t="n">
        <x:f>1-O499</x:f>
        <x:v>1</x:v>
      </x:c>
      <x:c r="Y499" s="1" t="n">
        <x:f>IF(AND(O499=1,L499&gt;168),1,0)</x:f>
        <x:v>0</x:v>
      </x:c>
    </x:row>
    <x:row r="500">
      <x:c r="A500" s="1" t="str">
        <x:v>T00495</x:v>
      </x:c>
      <x:c r="B500" s="9" t="n">
        <x:v>45668.7875</x:v>
      </x:c>
      <x:c r="C500" s="9" t="n">
        <x:v>45668.8175</x:v>
      </x:c>
      <x:c r="D500" s="9" t="n">
        <x:v>45668.97083333333</x:v>
      </x:c>
      <x:c r="E500" s="1" t="str">
        <x:v>Urgent</x:v>
      </x:c>
      <x:c r="F500" s="1" t="str">
        <x:v>WhatsApp</x:v>
      </x:c>
      <x:c r="G500" s="1" t="str">
        <x:v>Billing</x:v>
      </x:c>
      <x:c r="H500" s="1" t="n">
        <x:v>0</x:v>
      </x:c>
      <x:c r="I500" s="1"/>
      <x:c r="J500" s="1" t="n">
        <x:f>IF(E500="","",VLOOKUP(E500,'Guide'!$A$7:$C$10,2,FALSE))</x:f>
        <x:v>1</x:v>
      </x:c>
      <x:c r="K500" s="1" t="n">
        <x:f>IF(E500="","",VLOOKUP(E500,'Guide'!$A$7:$C$10,3,FALSE))</x:f>
        <x:v>8</x:v>
      </x:c>
      <x:c r="L500" s="10" t="n">
        <x:f>('Guide'!$B$4-B500)*24</x:f>
        <x:v>4085.100000000035</x:v>
      </x:c>
      <x:c r="M500" s="10" t="n">
        <x:f>IF(C500="","",ROUND((C500-B500)*24,6))</x:f>
        <x:v>0.72</x:v>
      </x:c>
      <x:c r="N500" s="10" t="n">
        <x:f>IF(D500="","",ROUND((D500-B500)*24,6))</x:f>
        <x:v>4.4</x:v>
      </x:c>
      <x:c r="O500" s="1" t="n">
        <x:f>IF(D500="",1,0)</x:f>
        <x:v>0</x:v>
      </x:c>
      <x:c r="P500" s="1" t="n">
        <x:f>IF(E500="",0,IF(OR(C500&lt;&gt;"",L500&gt;=J500),1,0))</x:f>
        <x:v>1</x:v>
      </x:c>
      <x:c r="Q500" s="1" t="n">
        <x:f>IF(AND(E500&lt;&gt;"",C500&lt;&gt;"",M500&lt;=J500),1,0)</x:f>
        <x:v>1</x:v>
      </x:c>
      <x:c r="R500" s="1" t="n">
        <x:f>P500-Q500</x:f>
        <x:v>0</x:v>
      </x:c>
      <x:c r="S500" s="1" t="n">
        <x:f>IF(E500="",0,IF(OR(D500&lt;&gt;"",L500&gt;=K500),1,0))</x:f>
        <x:v>1</x:v>
      </x:c>
      <x:c r="T500" s="1" t="n">
        <x:f>IF(AND(E500&lt;&gt;"",D500&lt;&gt;"",N500&lt;=K500),1,0)</x:f>
        <x:v>1</x:v>
      </x:c>
      <x:c r="U500" s="1" t="n">
        <x:f>S500-T500</x:f>
        <x:v>0</x:v>
      </x:c>
      <x:c r="V500" s="1" t="n">
        <x:f>IF(I500="",0,1)</x:f>
        <x:v>0</x:v>
      </x:c>
      <x:c r="W500" s="1" t="n">
        <x:f>IF(I500&gt;=4,1,0)</x:f>
        <x:v>0</x:v>
      </x:c>
      <x:c r="X500" s="1" t="n">
        <x:f>1-O500</x:f>
        <x:v>1</x:v>
      </x:c>
      <x:c r="Y500" s="1" t="n">
        <x:f>IF(AND(O500=1,L500&gt;168),1,0)</x:f>
        <x:v>0</x:v>
      </x:c>
    </x:row>
    <x:row r="501">
      <x:c r="A501" s="1" t="str">
        <x:v>T00496</x:v>
      </x:c>
      <x:c r="B501" s="9" t="n">
        <x:v>45766.416666666664</x:v>
      </x:c>
      <x:c r="C501" s="9" t="n">
        <x:v>45766.56</x:v>
      </x:c>
      <x:c r="D501" s="9" t="n">
        <x:v>45767.57041666667</x:v>
      </x:c>
      <x:c r="E501" s="1" t="str">
        <x:v>High</x:v>
      </x:c>
      <x:c r="F501" s="1" t="str">
        <x:v>Email</x:v>
      </x:c>
      <x:c r="G501" s="1" t="str">
        <x:v>Billing</x:v>
      </x:c>
      <x:c r="H501" s="1" t="n">
        <x:v>0</x:v>
      </x:c>
      <x:c r="I501" s="1"/>
      <x:c r="J501" s="1" t="n">
        <x:f>IF(E501="","",VLOOKUP(E501,'Guide'!$A$7:$C$10,2,FALSE))</x:f>
        <x:v>4</x:v>
      </x:c>
      <x:c r="K501" s="1" t="n">
        <x:f>IF(E501="","",VLOOKUP(E501,'Guide'!$A$7:$C$10,3,FALSE))</x:f>
        <x:v>24</x:v>
      </x:c>
      <x:c r="L501" s="10" t="n">
        <x:f>('Guide'!$B$4-B501)*24</x:f>
        <x:v>1742.0000000000582</x:v>
      </x:c>
      <x:c r="M501" s="10" t="n">
        <x:f>IF(C501="","",ROUND((C501-B501)*24,6))</x:f>
        <x:v>3.44</x:v>
      </x:c>
      <x:c r="N501" s="10" t="n">
        <x:f>IF(D501="","",ROUND((D501-B501)*24,6))</x:f>
        <x:v>27.69</x:v>
      </x:c>
      <x:c r="O501" s="1" t="n">
        <x:f>IF(D501="",1,0)</x:f>
        <x:v>0</x:v>
      </x:c>
      <x:c r="P501" s="1" t="n">
        <x:f>IF(E501="",0,IF(OR(C501&lt;&gt;"",L501&gt;=J501),1,0))</x:f>
        <x:v>1</x:v>
      </x:c>
      <x:c r="Q501" s="1" t="n">
        <x:f>IF(AND(E501&lt;&gt;"",C501&lt;&gt;"",M501&lt;=J501),1,0)</x:f>
        <x:v>1</x:v>
      </x:c>
      <x:c r="R501" s="1" t="n">
        <x:f>P501-Q501</x:f>
        <x:v>0</x:v>
      </x:c>
      <x:c r="S501" s="1" t="n">
        <x:f>IF(E501="",0,IF(OR(D501&lt;&gt;"",L501&gt;=K501),1,0))</x:f>
        <x:v>1</x:v>
      </x:c>
      <x:c r="T501" s="1" t="n">
        <x:f>IF(AND(E501&lt;&gt;"",D501&lt;&gt;"",N501&lt;=K501),1,0)</x:f>
        <x:v>0</x:v>
      </x:c>
      <x:c r="U501" s="1" t="n">
        <x:f>S501-T501</x:f>
        <x:v>1</x:v>
      </x:c>
      <x:c r="V501" s="1" t="n">
        <x:f>IF(I501="",0,1)</x:f>
        <x:v>0</x:v>
      </x:c>
      <x:c r="W501" s="1" t="n">
        <x:f>IF(I501&gt;=4,1,0)</x:f>
        <x:v>0</x:v>
      </x:c>
      <x:c r="X501" s="1" t="n">
        <x:f>1-O501</x:f>
        <x:v>1</x:v>
      </x:c>
      <x:c r="Y501" s="1" t="n">
        <x:f>IF(AND(O501=1,L501&gt;168),1,0)</x:f>
        <x:v>0</x:v>
      </x:c>
    </x:row>
    <x:row r="502">
      <x:c r="A502" s="1" t="str">
        <x:v>T00497</x:v>
      </x:c>
      <x:c r="B502" s="9" t="n">
        <x:v>45776.87847222222</x:v>
      </x:c>
      <x:c r="C502" s="9" t="n">
        <x:v>45777.27888888889</x:v>
      </x:c>
      <x:c r="D502" s="9" t="n">
        <x:v>45780.16097222222</x:v>
      </x:c>
      <x:c r="E502" s="1" t="str">
        <x:v>Low</x:v>
      </x:c>
      <x:c r="F502" s="1" t="str">
        <x:v>WhatsApp</x:v>
      </x:c>
      <x:c r="G502" s="1" t="str">
        <x:v>Refund</x:v>
      </x:c>
      <x:c r="H502" s="1" t="n">
        <x:v>0</x:v>
      </x:c>
      <x:c r="I502" s="1"/>
      <x:c r="J502" s="1" t="n">
        <x:f>IF(E502="","",VLOOKUP(E502,'Guide'!$A$7:$C$10,2,FALSE))</x:f>
        <x:v>24</x:v>
      </x:c>
      <x:c r="K502" s="1" t="n">
        <x:f>IF(E502="","",VLOOKUP(E502,'Guide'!$A$7:$C$10,3,FALSE))</x:f>
        <x:v>120</x:v>
      </x:c>
      <x:c r="L502" s="10" t="n">
        <x:f>('Guide'!$B$4-B502)*24</x:f>
        <x:v>1490.9166666667443</x:v>
      </x:c>
      <x:c r="M502" s="10" t="n">
        <x:f>IF(C502="","",ROUND((C502-B502)*24,6))</x:f>
        <x:v>9.61</x:v>
      </x:c>
      <x:c r="N502" s="10" t="n">
        <x:f>IF(D502="","",ROUND((D502-B502)*24,6))</x:f>
        <x:v>78.78</x:v>
      </x:c>
      <x:c r="O502" s="1" t="n">
        <x:f>IF(D502="",1,0)</x:f>
        <x:v>0</x:v>
      </x:c>
      <x:c r="P502" s="1" t="n">
        <x:f>IF(E502="",0,IF(OR(C502&lt;&gt;"",L502&gt;=J502),1,0))</x:f>
        <x:v>1</x:v>
      </x:c>
      <x:c r="Q502" s="1" t="n">
        <x:f>IF(AND(E502&lt;&gt;"",C502&lt;&gt;"",M502&lt;=J502),1,0)</x:f>
        <x:v>1</x:v>
      </x:c>
      <x:c r="R502" s="1" t="n">
        <x:f>P502-Q502</x:f>
        <x:v>0</x:v>
      </x:c>
      <x:c r="S502" s="1" t="n">
        <x:f>IF(E502="",0,IF(OR(D502&lt;&gt;"",L502&gt;=K502),1,0))</x:f>
        <x:v>1</x:v>
      </x:c>
      <x:c r="T502" s="1" t="n">
        <x:f>IF(AND(E502&lt;&gt;"",D502&lt;&gt;"",N502&lt;=K502),1,0)</x:f>
        <x:v>1</x:v>
      </x:c>
      <x:c r="U502" s="1" t="n">
        <x:f>S502-T502</x:f>
        <x:v>0</x:v>
      </x:c>
      <x:c r="V502" s="1" t="n">
        <x:f>IF(I502="",0,1)</x:f>
        <x:v>0</x:v>
      </x:c>
      <x:c r="W502" s="1" t="n">
        <x:f>IF(I502&gt;=4,1,0)</x:f>
        <x:v>0</x:v>
      </x:c>
      <x:c r="X502" s="1" t="n">
        <x:f>1-O502</x:f>
        <x:v>1</x:v>
      </x:c>
      <x:c r="Y502" s="1" t="n">
        <x:f>IF(AND(O502=1,L502&gt;168),1,0)</x:f>
        <x:v>0</x:v>
      </x:c>
    </x:row>
    <x:row r="503">
      <x:c r="A503" s="1" t="str">
        <x:v>T00498</x:v>
      </x:c>
      <x:c r="B503" s="9" t="n">
        <x:v>45702.791666666664</x:v>
      </x:c>
      <x:c r="C503" s="9" t="n">
        <x:v>45702.818333333336</x:v>
      </x:c>
      <x:c r="D503" s="9" t="n">
        <x:v>45702.93</x:v>
      </x:c>
      <x:c r="E503" s="1" t="str">
        <x:v>Urgent</x:v>
      </x:c>
      <x:c r="F503" s="1" t="str">
        <x:v>Email</x:v>
      </x:c>
      <x:c r="G503" s="1" t="str">
        <x:v>Account access</x:v>
      </x:c>
      <x:c r="H503" s="1" t="n">
        <x:v>0</x:v>
      </x:c>
      <x:c r="I503" s="1"/>
      <x:c r="J503" s="1" t="n">
        <x:f>IF(E503="","",VLOOKUP(E503,'Guide'!$A$7:$C$10,2,FALSE))</x:f>
        <x:v>1</x:v>
      </x:c>
      <x:c r="K503" s="1" t="n">
        <x:f>IF(E503="","",VLOOKUP(E503,'Guide'!$A$7:$C$10,3,FALSE))</x:f>
        <x:v>8</x:v>
      </x:c>
      <x:c r="L503" s="10" t="n">
        <x:f>('Guide'!$B$4-B503)*24</x:f>
        <x:v>3269.000000000058</x:v>
      </x:c>
      <x:c r="M503" s="10" t="n">
        <x:f>IF(C503="","",ROUND((C503-B503)*24,6))</x:f>
        <x:v>0.64</x:v>
      </x:c>
      <x:c r="N503" s="10" t="n">
        <x:f>IF(D503="","",ROUND((D503-B503)*24,6))</x:f>
        <x:v>3.32</x:v>
      </x:c>
      <x:c r="O503" s="1" t="n">
        <x:f>IF(D503="",1,0)</x:f>
        <x:v>0</x:v>
      </x:c>
      <x:c r="P503" s="1" t="n">
        <x:f>IF(E503="",0,IF(OR(C503&lt;&gt;"",L503&gt;=J503),1,0))</x:f>
        <x:v>1</x:v>
      </x:c>
      <x:c r="Q503" s="1" t="n">
        <x:f>IF(AND(E503&lt;&gt;"",C503&lt;&gt;"",M503&lt;=J503),1,0)</x:f>
        <x:v>1</x:v>
      </x:c>
      <x:c r="R503" s="1" t="n">
        <x:f>P503-Q503</x:f>
        <x:v>0</x:v>
      </x:c>
      <x:c r="S503" s="1" t="n">
        <x:f>IF(E503="",0,IF(OR(D503&lt;&gt;"",L503&gt;=K503),1,0))</x:f>
        <x:v>1</x:v>
      </x:c>
      <x:c r="T503" s="1" t="n">
        <x:f>IF(AND(E503&lt;&gt;"",D503&lt;&gt;"",N503&lt;=K503),1,0)</x:f>
        <x:v>1</x:v>
      </x:c>
      <x:c r="U503" s="1" t="n">
        <x:f>S503-T503</x:f>
        <x:v>0</x:v>
      </x:c>
      <x:c r="V503" s="1" t="n">
        <x:f>IF(I503="",0,1)</x:f>
        <x:v>0</x:v>
      </x:c>
      <x:c r="W503" s="1" t="n">
        <x:f>IF(I503&gt;=4,1,0)</x:f>
        <x:v>0</x:v>
      </x:c>
      <x:c r="X503" s="1" t="n">
        <x:f>1-O503</x:f>
        <x:v>1</x:v>
      </x:c>
      <x:c r="Y503" s="1" t="n">
        <x:f>IF(AND(O503=1,L503&gt;168),1,0)</x:f>
        <x:v>0</x:v>
      </x:c>
    </x:row>
    <x:row r="504">
      <x:c r="A504" s="1" t="str">
        <x:v>T00499</x:v>
      </x:c>
      <x:c r="B504" s="9" t="n">
        <x:v>45735.53402777778</x:v>
      </x:c>
      <x:c r="C504" s="9" t="n">
        <x:v>45735.54777777778</x:v>
      </x:c>
      <x:c r="D504" s="9" t="n">
        <x:v>45735.68861111111</x:v>
      </x:c>
      <x:c r="E504" s="1" t="str">
        <x:v>Urgent</x:v>
      </x:c>
      <x:c r="F504" s="1" t="str">
        <x:v>Email</x:v>
      </x:c>
      <x:c r="G504" s="1" t="str">
        <x:v>Account access</x:v>
      </x:c>
      <x:c r="H504" s="1" t="n">
        <x:v>0</x:v>
      </x:c>
      <x:c r="I504" s="1"/>
      <x:c r="J504" s="1" t="n">
        <x:f>IF(E504="","",VLOOKUP(E504,'Guide'!$A$7:$C$10,2,FALSE))</x:f>
        <x:v>1</x:v>
      </x:c>
      <x:c r="K504" s="1" t="n">
        <x:f>IF(E504="","",VLOOKUP(E504,'Guide'!$A$7:$C$10,3,FALSE))</x:f>
        <x:v>8</x:v>
      </x:c>
      <x:c r="L504" s="10" t="n">
        <x:f>('Guide'!$B$4-B504)*24</x:f>
        <x:v>2483.1833333332906</x:v>
      </x:c>
      <x:c r="M504" s="10" t="n">
        <x:f>IF(C504="","",ROUND((C504-B504)*24,6))</x:f>
        <x:v>0.33</x:v>
      </x:c>
      <x:c r="N504" s="10" t="n">
        <x:f>IF(D504="","",ROUND((D504-B504)*24,6))</x:f>
        <x:v>3.71</x:v>
      </x:c>
      <x:c r="O504" s="1" t="n">
        <x:f>IF(D504="",1,0)</x:f>
        <x:v>0</x:v>
      </x:c>
      <x:c r="P504" s="1" t="n">
        <x:f>IF(E504="",0,IF(OR(C504&lt;&gt;"",L504&gt;=J504),1,0))</x:f>
        <x:v>1</x:v>
      </x:c>
      <x:c r="Q504" s="1" t="n">
        <x:f>IF(AND(E504&lt;&gt;"",C504&lt;&gt;"",M504&lt;=J504),1,0)</x:f>
        <x:v>1</x:v>
      </x:c>
      <x:c r="R504" s="1" t="n">
        <x:f>P504-Q504</x:f>
        <x:v>0</x:v>
      </x:c>
      <x:c r="S504" s="1" t="n">
        <x:f>IF(E504="",0,IF(OR(D504&lt;&gt;"",L504&gt;=K504),1,0))</x:f>
        <x:v>1</x:v>
      </x:c>
      <x:c r="T504" s="1" t="n">
        <x:f>IF(AND(E504&lt;&gt;"",D504&lt;&gt;"",N504&lt;=K504),1,0)</x:f>
        <x:v>1</x:v>
      </x:c>
      <x:c r="U504" s="1" t="n">
        <x:f>S504-T504</x:f>
        <x:v>0</x:v>
      </x:c>
      <x:c r="V504" s="1" t="n">
        <x:f>IF(I504="",0,1)</x:f>
        <x:v>0</x:v>
      </x:c>
      <x:c r="W504" s="1" t="n">
        <x:f>IF(I504&gt;=4,1,0)</x:f>
        <x:v>0</x:v>
      </x:c>
      <x:c r="X504" s="1" t="n">
        <x:f>1-O504</x:f>
        <x:v>1</x:v>
      </x:c>
      <x:c r="Y504" s="1" t="n">
        <x:f>IF(AND(O504=1,L504&gt;168),1,0)</x:f>
        <x:v>0</x:v>
      </x:c>
    </x:row>
    <x:row r="505">
      <x:c r="A505" s="1" t="str">
        <x:v>T00500</x:v>
      </x:c>
      <x:c r="B505" s="9" t="n">
        <x:v>45819.103472222225</x:v>
      </x:c>
      <x:c r="C505" s="9" t="n">
        <x:v>45819.314305555556</x:v>
      </x:c>
      <x:c r="D505" s="9" t="n">
        <x:v>45821.33972222222</x:v>
      </x:c>
      <x:c r="E505" s="1" t="str">
        <x:v>Normal</x:v>
      </x:c>
      <x:c r="F505" s="1" t="str">
        <x:v>Web chat</x:v>
      </x:c>
      <x:c r="G505" s="1" t="str">
        <x:v>Product information</x:v>
      </x:c>
      <x:c r="H505" s="1" t="n">
        <x:v>0</x:v>
      </x:c>
      <x:c r="I505" s="1" t="n">
        <x:v>3</x:v>
      </x:c>
      <x:c r="J505" s="1" t="n">
        <x:f>IF(E505="","",VLOOKUP(E505,'Guide'!$A$7:$C$10,2,FALSE))</x:f>
        <x:v>12</x:v>
      </x:c>
      <x:c r="K505" s="1" t="n">
        <x:f>IF(E505="","",VLOOKUP(E505,'Guide'!$A$7:$C$10,3,FALSE))</x:f>
        <x:v>72</x:v>
      </x:c>
      <x:c r="L505" s="10" t="n">
        <x:f>('Guide'!$B$4-B505)*24</x:f>
        <x:v>477.5166666666046</x:v>
      </x:c>
      <x:c r="M505" s="10" t="n">
        <x:f>IF(C505="","",ROUND((C505-B505)*24,6))</x:f>
        <x:v>5.06</x:v>
      </x:c>
      <x:c r="N505" s="10" t="n">
        <x:f>IF(D505="","",ROUND((D505-B505)*24,6))</x:f>
        <x:v>53.67</x:v>
      </x:c>
      <x:c r="O505" s="1" t="n">
        <x:f>IF(D505="",1,0)</x:f>
        <x:v>0</x:v>
      </x:c>
      <x:c r="P505" s="1" t="n">
        <x:f>IF(E505="",0,IF(OR(C505&lt;&gt;"",L505&gt;=J505),1,0))</x:f>
        <x:v>1</x:v>
      </x:c>
      <x:c r="Q505" s="1" t="n">
        <x:f>IF(AND(E505&lt;&gt;"",C505&lt;&gt;"",M505&lt;=J505),1,0)</x:f>
        <x:v>1</x:v>
      </x:c>
      <x:c r="R505" s="1" t="n">
        <x:f>P505-Q505</x:f>
        <x:v>0</x:v>
      </x:c>
      <x:c r="S505" s="1" t="n">
        <x:f>IF(E505="",0,IF(OR(D505&lt;&gt;"",L505&gt;=K505),1,0))</x:f>
        <x:v>1</x:v>
      </x:c>
      <x:c r="T505" s="1" t="n">
        <x:f>IF(AND(E505&lt;&gt;"",D505&lt;&gt;"",N505&lt;=K505),1,0)</x:f>
        <x:v>1</x:v>
      </x:c>
      <x:c r="U505" s="1" t="n">
        <x:f>S505-T505</x:f>
        <x:v>0</x:v>
      </x:c>
      <x:c r="V505" s="1" t="n">
        <x:f>IF(I505="",0,1)</x:f>
        <x:v>1</x:v>
      </x:c>
      <x:c r="W505" s="1" t="n">
        <x:f>IF(I505&gt;=4,1,0)</x:f>
        <x:v>0</x:v>
      </x:c>
      <x:c r="X505" s="1" t="n">
        <x:f>1-O505</x:f>
        <x:v>1</x:v>
      </x:c>
      <x:c r="Y505" s="1" t="n">
        <x:f>IF(AND(O505=1,L505&gt;168),1,0)</x:f>
        <x:v>0</x:v>
      </x:c>
    </x:row>
    <x:row r="506">
      <x:c r="A506" s="1" t="str">
        <x:v>T00501</x:v>
      </x:c>
      <x:c r="B506" s="9" t="n">
        <x:v>45832.83888888889</x:v>
      </x:c>
      <x:c r="C506" s="9" t="n">
        <x:v>45834.546805555554</x:v>
      </x:c>
      <x:c r="D506" s="9" t="n">
        <x:v>45836.21055555555</x:v>
      </x:c>
      <x:c r="E506" s="1" t="str">
        <x:v>Low</x:v>
      </x:c>
      <x:c r="F506" s="1" t="str">
        <x:v>WhatsApp</x:v>
      </x:c>
      <x:c r="G506" s="1" t="str">
        <x:v>Refund</x:v>
      </x:c>
      <x:c r="H506" s="1" t="n">
        <x:v>0</x:v>
      </x:c>
      <x:c r="I506" s="1" t="n">
        <x:v>3</x:v>
      </x:c>
      <x:c r="J506" s="1" t="n">
        <x:f>IF(E506="","",VLOOKUP(E506,'Guide'!$A$7:$C$10,2,FALSE))</x:f>
        <x:v>24</x:v>
      </x:c>
      <x:c r="K506" s="1" t="n">
        <x:f>IF(E506="","",VLOOKUP(E506,'Guide'!$A$7:$C$10,3,FALSE))</x:f>
        <x:v>120</x:v>
      </x:c>
      <x:c r="L506" s="10" t="n">
        <x:f>('Guide'!$B$4-B506)*24</x:f>
        <x:v>147.8666666666977</x:v>
      </x:c>
      <x:c r="M506" s="10" t="n">
        <x:f>IF(C506="","",ROUND((C506-B506)*24,6))</x:f>
        <x:v>40.99</x:v>
      </x:c>
      <x:c r="N506" s="10" t="n">
        <x:f>IF(D506="","",ROUND((D506-B506)*24,6))</x:f>
        <x:v>80.92</x:v>
      </x:c>
      <x:c r="O506" s="1" t="n">
        <x:f>IF(D506="",1,0)</x:f>
        <x:v>0</x:v>
      </x:c>
      <x:c r="P506" s="1" t="n">
        <x:f>IF(E506="",0,IF(OR(C506&lt;&gt;"",L506&gt;=J506),1,0))</x:f>
        <x:v>1</x:v>
      </x:c>
      <x:c r="Q506" s="1" t="n">
        <x:f>IF(AND(E506&lt;&gt;"",C506&lt;&gt;"",M506&lt;=J506),1,0)</x:f>
        <x:v>0</x:v>
      </x:c>
      <x:c r="R506" s="1" t="n">
        <x:f>P506-Q506</x:f>
        <x:v>1</x:v>
      </x:c>
      <x:c r="S506" s="1" t="n">
        <x:f>IF(E506="",0,IF(OR(D506&lt;&gt;"",L506&gt;=K506),1,0))</x:f>
        <x:v>1</x:v>
      </x:c>
      <x:c r="T506" s="1" t="n">
        <x:f>IF(AND(E506&lt;&gt;"",D506&lt;&gt;"",N506&lt;=K506),1,0)</x:f>
        <x:v>1</x:v>
      </x:c>
      <x:c r="U506" s="1" t="n">
        <x:f>S506-T506</x:f>
        <x:v>0</x:v>
      </x:c>
      <x:c r="V506" s="1" t="n">
        <x:f>IF(I506="",0,1)</x:f>
        <x:v>1</x:v>
      </x:c>
      <x:c r="W506" s="1" t="n">
        <x:f>IF(I506&gt;=4,1,0)</x:f>
        <x:v>0</x:v>
      </x:c>
      <x:c r="X506" s="1" t="n">
        <x:f>1-O506</x:f>
        <x:v>1</x:v>
      </x:c>
      <x:c r="Y506" s="1" t="n">
        <x:f>IF(AND(O506=1,L506&gt;168),1,0)</x:f>
        <x:v>0</x:v>
      </x:c>
    </x:row>
    <x:row r="507">
      <x:c r="A507" s="1" t="str">
        <x:v>T00502</x:v>
      </x:c>
      <x:c r="B507" s="9" t="n">
        <x:v>45737.16736111111</x:v>
      </x:c>
      <x:c r="C507" s="9" t="n">
        <x:v>45737.45861111111</x:v>
      </x:c>
      <x:c r="D507" s="9" t="n">
        <x:v>45737.77652777778</x:v>
      </x:c>
      <x:c r="E507" s="1" t="str">
        <x:v>High</x:v>
      </x:c>
      <x:c r="F507" s="1" t="str">
        <x:v>WhatsApp</x:v>
      </x:c>
      <x:c r="G507" s="1" t="str">
        <x:v>Refund</x:v>
      </x:c>
      <x:c r="H507" s="1" t="n">
        <x:v>0</x:v>
      </x:c>
      <x:c r="I507" s="1" t="n">
        <x:v>4</x:v>
      </x:c>
      <x:c r="J507" s="1" t="n">
        <x:f>IF(E507="","",VLOOKUP(E507,'Guide'!$A$7:$C$10,2,FALSE))</x:f>
        <x:v>4</x:v>
      </x:c>
      <x:c r="K507" s="1" t="n">
        <x:f>IF(E507="","",VLOOKUP(E507,'Guide'!$A$7:$C$10,3,FALSE))</x:f>
        <x:v>24</x:v>
      </x:c>
      <x:c r="L507" s="10" t="n">
        <x:f>('Guide'!$B$4-B507)*24</x:f>
        <x:v>2443.983333333337</x:v>
      </x:c>
      <x:c r="M507" s="10" t="n">
        <x:f>IF(C507="","",ROUND((C507-B507)*24,6))</x:f>
        <x:v>6.99</x:v>
      </x:c>
      <x:c r="N507" s="10" t="n">
        <x:f>IF(D507="","",ROUND((D507-B507)*24,6))</x:f>
        <x:v>14.62</x:v>
      </x:c>
      <x:c r="O507" s="1" t="n">
        <x:f>IF(D507="",1,0)</x:f>
        <x:v>0</x:v>
      </x:c>
      <x:c r="P507" s="1" t="n">
        <x:f>IF(E507="",0,IF(OR(C507&lt;&gt;"",L507&gt;=J507),1,0))</x:f>
        <x:v>1</x:v>
      </x:c>
      <x:c r="Q507" s="1" t="n">
        <x:f>IF(AND(E507&lt;&gt;"",C507&lt;&gt;"",M507&lt;=J507),1,0)</x:f>
        <x:v>0</x:v>
      </x:c>
      <x:c r="R507" s="1" t="n">
        <x:f>P507-Q507</x:f>
        <x:v>1</x:v>
      </x:c>
      <x:c r="S507" s="1" t="n">
        <x:f>IF(E507="",0,IF(OR(D507&lt;&gt;"",L507&gt;=K507),1,0))</x:f>
        <x:v>1</x:v>
      </x:c>
      <x:c r="T507" s="1" t="n">
        <x:f>IF(AND(E507&lt;&gt;"",D507&lt;&gt;"",N507&lt;=K507),1,0)</x:f>
        <x:v>1</x:v>
      </x:c>
      <x:c r="U507" s="1" t="n">
        <x:f>S507-T507</x:f>
        <x:v>0</x:v>
      </x:c>
      <x:c r="V507" s="1" t="n">
        <x:f>IF(I507="",0,1)</x:f>
        <x:v>1</x:v>
      </x:c>
      <x:c r="W507" s="1" t="n">
        <x:f>IF(I507&gt;=4,1,0)</x:f>
        <x:v>1</x:v>
      </x:c>
      <x:c r="X507" s="1" t="n">
        <x:f>1-O507</x:f>
        <x:v>1</x:v>
      </x:c>
      <x:c r="Y507" s="1" t="n">
        <x:f>IF(AND(O507=1,L507&gt;168),1,0)</x:f>
        <x:v>0</x:v>
      </x:c>
    </x:row>
    <x:row r="508">
      <x:c r="A508" s="1" t="str">
        <x:v>T00503</x:v>
      </x:c>
      <x:c r="B508" s="9" t="n">
        <x:v>45827.84652777778</x:v>
      </x:c>
      <x:c r="C508" s="9" t="n">
        <x:v>45827.89486111111</x:v>
      </x:c>
      <x:c r="D508" s="9" t="n">
        <x:v>45829.099444444444</x:v>
      </x:c>
      <x:c r="E508" s="1" t="str">
        <x:v>High</x:v>
      </x:c>
      <x:c r="F508" s="1" t="str">
        <x:v>WhatsApp</x:v>
      </x:c>
      <x:c r="G508" s="1" t="str">
        <x:v>Product information</x:v>
      </x:c>
      <x:c r="H508" s="1" t="n">
        <x:v>0</x:v>
      </x:c>
      <x:c r="I508" s="1"/>
      <x:c r="J508" s="1" t="n">
        <x:f>IF(E508="","",VLOOKUP(E508,'Guide'!$A$7:$C$10,2,FALSE))</x:f>
        <x:v>4</x:v>
      </x:c>
      <x:c r="K508" s="1" t="n">
        <x:f>IF(E508="","",VLOOKUP(E508,'Guide'!$A$7:$C$10,3,FALSE))</x:f>
        <x:v>24</x:v>
      </x:c>
      <x:c r="L508" s="10" t="n">
        <x:f>('Guide'!$B$4-B508)*24</x:f>
        <x:v>267.68333333329065</x:v>
      </x:c>
      <x:c r="M508" s="10" t="n">
        <x:f>IF(C508="","",ROUND((C508-B508)*24,6))</x:f>
        <x:v>1.16</x:v>
      </x:c>
      <x:c r="N508" s="10" t="n">
        <x:f>IF(D508="","",ROUND((D508-B508)*24,6))</x:f>
        <x:v>30.07</x:v>
      </x:c>
      <x:c r="O508" s="1" t="n">
        <x:f>IF(D508="",1,0)</x:f>
        <x:v>0</x:v>
      </x:c>
      <x:c r="P508" s="1" t="n">
        <x:f>IF(E508="",0,IF(OR(C508&lt;&gt;"",L508&gt;=J508),1,0))</x:f>
        <x:v>1</x:v>
      </x:c>
      <x:c r="Q508" s="1" t="n">
        <x:f>IF(AND(E508&lt;&gt;"",C508&lt;&gt;"",M508&lt;=J508),1,0)</x:f>
        <x:v>1</x:v>
      </x:c>
      <x:c r="R508" s="1" t="n">
        <x:f>P508-Q508</x:f>
        <x:v>0</x:v>
      </x:c>
      <x:c r="S508" s="1" t="n">
        <x:f>IF(E508="",0,IF(OR(D508&lt;&gt;"",L508&gt;=K508),1,0))</x:f>
        <x:v>1</x:v>
      </x:c>
      <x:c r="T508" s="1" t="n">
        <x:f>IF(AND(E508&lt;&gt;"",D508&lt;&gt;"",N508&lt;=K508),1,0)</x:f>
        <x:v>0</x:v>
      </x:c>
      <x:c r="U508" s="1" t="n">
        <x:f>S508-T508</x:f>
        <x:v>1</x:v>
      </x:c>
      <x:c r="V508" s="1" t="n">
        <x:f>IF(I508="",0,1)</x:f>
        <x:v>0</x:v>
      </x:c>
      <x:c r="W508" s="1" t="n">
        <x:f>IF(I508&gt;=4,1,0)</x:f>
        <x:v>0</x:v>
      </x:c>
      <x:c r="X508" s="1" t="n">
        <x:f>1-O508</x:f>
        <x:v>1</x:v>
      </x:c>
      <x:c r="Y508" s="1" t="n">
        <x:f>IF(AND(O508=1,L508&gt;168),1,0)</x:f>
        <x:v>0</x:v>
      </x:c>
    </x:row>
    <x:row r="509">
      <x:c r="A509" s="1" t="str">
        <x:v>T00504</x:v>
      </x:c>
      <x:c r="B509" s="9" t="n">
        <x:v>45698.93541666667</x:v>
      </x:c>
      <x:c r="C509" s="9" t="n">
        <x:v>45699.37125</x:v>
      </x:c>
      <x:c r="D509" s="9" t="n">
        <x:v>45701.56083333334</x:v>
      </x:c>
      <x:c r="E509" s="1" t="str">
        <x:v>Normal</x:v>
      </x:c>
      <x:c r="F509" s="1" t="str">
        <x:v>Email</x:v>
      </x:c>
      <x:c r="G509" s="1" t="str">
        <x:v>Account access</x:v>
      </x:c>
      <x:c r="H509" s="1" t="n">
        <x:v>0</x:v>
      </x:c>
      <x:c r="I509" s="1" t="n">
        <x:v>5</x:v>
      </x:c>
      <x:c r="J509" s="1" t="n">
        <x:f>IF(E509="","",VLOOKUP(E509,'Guide'!$A$7:$C$10,2,FALSE))</x:f>
        <x:v>12</x:v>
      </x:c>
      <x:c r="K509" s="1" t="n">
        <x:f>IF(E509="","",VLOOKUP(E509,'Guide'!$A$7:$C$10,3,FALSE))</x:f>
        <x:v>72</x:v>
      </x:c>
      <x:c r="L509" s="10" t="n">
        <x:f>('Guide'!$B$4-B509)*24</x:f>
        <x:v>3361.5499999999884</x:v>
      </x:c>
      <x:c r="M509" s="10" t="n">
        <x:f>IF(C509="","",ROUND((C509-B509)*24,6))</x:f>
        <x:v>10.46</x:v>
      </x:c>
      <x:c r="N509" s="10" t="n">
        <x:f>IF(D509="","",ROUND((D509-B509)*24,6))</x:f>
        <x:v>63.01</x:v>
      </x:c>
      <x:c r="O509" s="1" t="n">
        <x:f>IF(D509="",1,0)</x:f>
        <x:v>0</x:v>
      </x:c>
      <x:c r="P509" s="1" t="n">
        <x:f>IF(E509="",0,IF(OR(C509&lt;&gt;"",L509&gt;=J509),1,0))</x:f>
        <x:v>1</x:v>
      </x:c>
      <x:c r="Q509" s="1" t="n">
        <x:f>IF(AND(E509&lt;&gt;"",C509&lt;&gt;"",M509&lt;=J509),1,0)</x:f>
        <x:v>1</x:v>
      </x:c>
      <x:c r="R509" s="1" t="n">
        <x:f>P509-Q509</x:f>
        <x:v>0</x:v>
      </x:c>
      <x:c r="S509" s="1" t="n">
        <x:f>IF(E509="",0,IF(OR(D509&lt;&gt;"",L509&gt;=K509),1,0))</x:f>
        <x:v>1</x:v>
      </x:c>
      <x:c r="T509" s="1" t="n">
        <x:f>IF(AND(E509&lt;&gt;"",D509&lt;&gt;"",N509&lt;=K509),1,0)</x:f>
        <x:v>1</x:v>
      </x:c>
      <x:c r="U509" s="1" t="n">
        <x:f>S509-T509</x:f>
        <x:v>0</x:v>
      </x:c>
      <x:c r="V509" s="1" t="n">
        <x:f>IF(I509="",0,1)</x:f>
        <x:v>1</x:v>
      </x:c>
      <x:c r="W509" s="1" t="n">
        <x:f>IF(I509&gt;=4,1,0)</x:f>
        <x:v>1</x:v>
      </x:c>
      <x:c r="X509" s="1" t="n">
        <x:f>1-O509</x:f>
        <x:v>1</x:v>
      </x:c>
      <x:c r="Y509" s="1" t="n">
        <x:f>IF(AND(O509=1,L509&gt;168),1,0)</x:f>
        <x:v>0</x:v>
      </x:c>
    </x:row>
    <x:row r="510">
      <x:c r="A510" s="1" t="str">
        <x:v>T00505</x:v>
      </x:c>
      <x:c r="B510" s="9" t="n">
        <x:v>45689.385416666664</x:v>
      </x:c>
      <x:c r="C510" s="9" t="n">
        <x:v>45689.39625</x:v>
      </x:c>
      <x:c r="D510" s="9" t="n">
        <x:v>45689.50833333333</x:v>
      </x:c>
      <x:c r="E510" s="1" t="str">
        <x:v>Urgent</x:v>
      </x:c>
      <x:c r="F510" s="1" t="str">
        <x:v>Web chat</x:v>
      </x:c>
      <x:c r="G510" s="1" t="str">
        <x:v>Product information</x:v>
      </x:c>
      <x:c r="H510" s="1" t="n">
        <x:v>0</x:v>
      </x:c>
      <x:c r="I510" s="1"/>
      <x:c r="J510" s="1" t="n">
        <x:f>IF(E510="","",VLOOKUP(E510,'Guide'!$A$7:$C$10,2,FALSE))</x:f>
        <x:v>1</x:v>
      </x:c>
      <x:c r="K510" s="1" t="n">
        <x:f>IF(E510="","",VLOOKUP(E510,'Guide'!$A$7:$C$10,3,FALSE))</x:f>
        <x:v>8</x:v>
      </x:c>
      <x:c r="L510" s="10" t="n">
        <x:f>('Guide'!$B$4-B510)*24</x:f>
        <x:v>3590.750000000058</x:v>
      </x:c>
      <x:c r="M510" s="10" t="n">
        <x:f>IF(C510="","",ROUND((C510-B510)*24,6))</x:f>
        <x:v>0.26</x:v>
      </x:c>
      <x:c r="N510" s="10" t="n">
        <x:f>IF(D510="","",ROUND((D510-B510)*24,6))</x:f>
        <x:v>2.95</x:v>
      </x:c>
      <x:c r="O510" s="1" t="n">
        <x:f>IF(D510="",1,0)</x:f>
        <x:v>0</x:v>
      </x:c>
      <x:c r="P510" s="1" t="n">
        <x:f>IF(E510="",0,IF(OR(C510&lt;&gt;"",L510&gt;=J510),1,0))</x:f>
        <x:v>1</x:v>
      </x:c>
      <x:c r="Q510" s="1" t="n">
        <x:f>IF(AND(E510&lt;&gt;"",C510&lt;&gt;"",M510&lt;=J510),1,0)</x:f>
        <x:v>1</x:v>
      </x:c>
      <x:c r="R510" s="1" t="n">
        <x:f>P510-Q510</x:f>
        <x:v>0</x:v>
      </x:c>
      <x:c r="S510" s="1" t="n">
        <x:f>IF(E510="",0,IF(OR(D510&lt;&gt;"",L510&gt;=K510),1,0))</x:f>
        <x:v>1</x:v>
      </x:c>
      <x:c r="T510" s="1" t="n">
        <x:f>IF(AND(E510&lt;&gt;"",D510&lt;&gt;"",N510&lt;=K510),1,0)</x:f>
        <x:v>1</x:v>
      </x:c>
      <x:c r="U510" s="1" t="n">
        <x:f>S510-T510</x:f>
        <x:v>0</x:v>
      </x:c>
      <x:c r="V510" s="1" t="n">
        <x:f>IF(I510="",0,1)</x:f>
        <x:v>0</x:v>
      </x:c>
      <x:c r="W510" s="1" t="n">
        <x:f>IF(I510&gt;=4,1,0)</x:f>
        <x:v>0</x:v>
      </x:c>
      <x:c r="X510" s="1" t="n">
        <x:f>1-O510</x:f>
        <x:v>1</x:v>
      </x:c>
      <x:c r="Y510" s="1" t="n">
        <x:f>IF(AND(O510=1,L510&gt;168),1,0)</x:f>
        <x:v>0</x:v>
      </x:c>
    </x:row>
    <x:row r="511">
      <x:c r="A511" s="1" t="str">
        <x:v>T00506</x:v>
      </x:c>
      <x:c r="B511" s="9" t="n">
        <x:v>45713.63402777778</x:v>
      </x:c>
      <x:c r="C511" s="9" t="n">
        <x:v>45714.029027777775</x:v>
      </x:c>
      <x:c r="D511" s="9" t="n">
        <x:v>45715.75444444444</x:v>
      </x:c>
      <x:c r="E511" s="1" t="str">
        <x:v>Urgent</x:v>
      </x:c>
      <x:c r="F511" s="1" t="str">
        <x:v>Email</x:v>
      </x:c>
      <x:c r="G511" s="1" t="str">
        <x:v>Product information</x:v>
      </x:c>
      <x:c r="H511" s="1" t="n">
        <x:v>1</x:v>
      </x:c>
      <x:c r="I511" s="1"/>
      <x:c r="J511" s="1" t="n">
        <x:f>IF(E511="","",VLOOKUP(E511,'Guide'!$A$7:$C$10,2,FALSE))</x:f>
        <x:v>1</x:v>
      </x:c>
      <x:c r="K511" s="1" t="n">
        <x:f>IF(E511="","",VLOOKUP(E511,'Guide'!$A$7:$C$10,3,FALSE))</x:f>
        <x:v>8</x:v>
      </x:c>
      <x:c r="L511" s="10" t="n">
        <x:f>('Guide'!$B$4-B511)*24</x:f>
        <x:v>3008.7833333333256</x:v>
      </x:c>
      <x:c r="M511" s="10" t="n">
        <x:f>IF(C511="","",ROUND((C511-B511)*24,6))</x:f>
        <x:v>9.48</x:v>
      </x:c>
      <x:c r="N511" s="10" t="n">
        <x:f>IF(D511="","",ROUND((D511-B511)*24,6))</x:f>
        <x:v>50.89</x:v>
      </x:c>
      <x:c r="O511" s="1" t="n">
        <x:f>IF(D511="",1,0)</x:f>
        <x:v>0</x:v>
      </x:c>
      <x:c r="P511" s="1" t="n">
        <x:f>IF(E511="",0,IF(OR(C511&lt;&gt;"",L511&gt;=J511),1,0))</x:f>
        <x:v>1</x:v>
      </x:c>
      <x:c r="Q511" s="1" t="n">
        <x:f>IF(AND(E511&lt;&gt;"",C511&lt;&gt;"",M511&lt;=J511),1,0)</x:f>
        <x:v>0</x:v>
      </x:c>
      <x:c r="R511" s="1" t="n">
        <x:f>P511-Q511</x:f>
        <x:v>1</x:v>
      </x:c>
      <x:c r="S511" s="1" t="n">
        <x:f>IF(E511="",0,IF(OR(D511&lt;&gt;"",L511&gt;=K511),1,0))</x:f>
        <x:v>1</x:v>
      </x:c>
      <x:c r="T511" s="1" t="n">
        <x:f>IF(AND(E511&lt;&gt;"",D511&lt;&gt;"",N511&lt;=K511),1,0)</x:f>
        <x:v>0</x:v>
      </x:c>
      <x:c r="U511" s="1" t="n">
        <x:f>S511-T511</x:f>
        <x:v>1</x:v>
      </x:c>
      <x:c r="V511" s="1" t="n">
        <x:f>IF(I511="",0,1)</x:f>
        <x:v>0</x:v>
      </x:c>
      <x:c r="W511" s="1" t="n">
        <x:f>IF(I511&gt;=4,1,0)</x:f>
        <x:v>0</x:v>
      </x:c>
      <x:c r="X511" s="1" t="n">
        <x:f>1-O511</x:f>
        <x:v>1</x:v>
      </x:c>
      <x:c r="Y511" s="1" t="n">
        <x:f>IF(AND(O511=1,L511&gt;168),1,0)</x:f>
        <x:v>0</x:v>
      </x:c>
    </x:row>
    <x:row r="512">
      <x:c r="A512" s="1" t="str">
        <x:v>T00507</x:v>
      </x:c>
      <x:c r="B512" s="9" t="n">
        <x:v>45690.41458333333</x:v>
      </x:c>
      <x:c r="C512" s="9" t="n">
        <x:v>45690.96375</x:v>
      </x:c>
      <x:c r="D512" s="9" t="n">
        <x:v>45697.510416666664</x:v>
      </x:c>
      <x:c r="E512" s="1" t="str">
        <x:v>Low</x:v>
      </x:c>
      <x:c r="F512" s="1" t="str">
        <x:v>Web chat</x:v>
      </x:c>
      <x:c r="G512" s="1" t="str">
        <x:v>Refund</x:v>
      </x:c>
      <x:c r="H512" s="1" t="n">
        <x:v>1</x:v>
      </x:c>
      <x:c r="I512" s="1" t="n">
        <x:v>3</x:v>
      </x:c>
      <x:c r="J512" s="1" t="n">
        <x:f>IF(E512="","",VLOOKUP(E512,'Guide'!$A$7:$C$10,2,FALSE))</x:f>
        <x:v>24</x:v>
      </x:c>
      <x:c r="K512" s="1" t="n">
        <x:f>IF(E512="","",VLOOKUP(E512,'Guide'!$A$7:$C$10,3,FALSE))</x:f>
        <x:v>120</x:v>
      </x:c>
      <x:c r="L512" s="10" t="n">
        <x:f>('Guide'!$B$4-B512)*24</x:f>
        <x:v>3566.0500000000466</x:v>
      </x:c>
      <x:c r="M512" s="10" t="n">
        <x:f>IF(C512="","",ROUND((C512-B512)*24,6))</x:f>
        <x:v>13.18</x:v>
      </x:c>
      <x:c r="N512" s="10" t="n">
        <x:f>IF(D512="","",ROUND((D512-B512)*24,6))</x:f>
        <x:v>170.3</x:v>
      </x:c>
      <x:c r="O512" s="1" t="n">
        <x:f>IF(D512="",1,0)</x:f>
        <x:v>0</x:v>
      </x:c>
      <x:c r="P512" s="1" t="n">
        <x:f>IF(E512="",0,IF(OR(C512&lt;&gt;"",L512&gt;=J512),1,0))</x:f>
        <x:v>1</x:v>
      </x:c>
      <x:c r="Q512" s="1" t="n">
        <x:f>IF(AND(E512&lt;&gt;"",C512&lt;&gt;"",M512&lt;=J512),1,0)</x:f>
        <x:v>1</x:v>
      </x:c>
      <x:c r="R512" s="1" t="n">
        <x:f>P512-Q512</x:f>
        <x:v>0</x:v>
      </x:c>
      <x:c r="S512" s="1" t="n">
        <x:f>IF(E512="",0,IF(OR(D512&lt;&gt;"",L512&gt;=K512),1,0))</x:f>
        <x:v>1</x:v>
      </x:c>
      <x:c r="T512" s="1" t="n">
        <x:f>IF(AND(E512&lt;&gt;"",D512&lt;&gt;"",N512&lt;=K512),1,0)</x:f>
        <x:v>0</x:v>
      </x:c>
      <x:c r="U512" s="1" t="n">
        <x:f>S512-T512</x:f>
        <x:v>1</x:v>
      </x:c>
      <x:c r="V512" s="1" t="n">
        <x:f>IF(I512="",0,1)</x:f>
        <x:v>1</x:v>
      </x:c>
      <x:c r="W512" s="1" t="n">
        <x:f>IF(I512&gt;=4,1,0)</x:f>
        <x:v>0</x:v>
      </x:c>
      <x:c r="X512" s="1" t="n">
        <x:f>1-O512</x:f>
        <x:v>1</x:v>
      </x:c>
      <x:c r="Y512" s="1" t="n">
        <x:f>IF(AND(O512=1,L512&gt;168),1,0)</x:f>
        <x:v>0</x:v>
      </x:c>
    </x:row>
    <x:row r="513">
      <x:c r="A513" s="1" t="str">
        <x:v>T00508</x:v>
      </x:c>
      <x:c r="B513" s="9" t="n">
        <x:v>45713.407638888886</x:v>
      </x:c>
      <x:c r="C513" s="9" t="n">
        <x:v>45713.67972222222</x:v>
      </x:c>
      <x:c r="D513" s="9" t="n">
        <x:v>45713.91013888889</x:v>
      </x:c>
      <x:c r="E513" s="1" t="str">
        <x:v>Normal</x:v>
      </x:c>
      <x:c r="F513" s="1" t="str">
        <x:v>Email</x:v>
      </x:c>
      <x:c r="G513" s="1" t="str">
        <x:v>Account access</x:v>
      </x:c>
      <x:c r="H513" s="1" t="n">
        <x:v>0</x:v>
      </x:c>
      <x:c r="I513" s="1"/>
      <x:c r="J513" s="1" t="n">
        <x:f>IF(E513="","",VLOOKUP(E513,'Guide'!$A$7:$C$10,2,FALSE))</x:f>
        <x:v>12</x:v>
      </x:c>
      <x:c r="K513" s="1" t="n">
        <x:f>IF(E513="","",VLOOKUP(E513,'Guide'!$A$7:$C$10,3,FALSE))</x:f>
        <x:v>72</x:v>
      </x:c>
      <x:c r="L513" s="10" t="n">
        <x:f>('Guide'!$B$4-B513)*24</x:f>
        <x:v>3014.2166666667326</x:v>
      </x:c>
      <x:c r="M513" s="10" t="n">
        <x:f>IF(C513="","",ROUND((C513-B513)*24,6))</x:f>
        <x:v>6.53</x:v>
      </x:c>
      <x:c r="N513" s="10" t="n">
        <x:f>IF(D513="","",ROUND((D513-B513)*24,6))</x:f>
        <x:v>12.06</x:v>
      </x:c>
      <x:c r="O513" s="1" t="n">
        <x:f>IF(D513="",1,0)</x:f>
        <x:v>0</x:v>
      </x:c>
      <x:c r="P513" s="1" t="n">
        <x:f>IF(E513="",0,IF(OR(C513&lt;&gt;"",L513&gt;=J513),1,0))</x:f>
        <x:v>1</x:v>
      </x:c>
      <x:c r="Q513" s="1" t="n">
        <x:f>IF(AND(E513&lt;&gt;"",C513&lt;&gt;"",M513&lt;=J513),1,0)</x:f>
        <x:v>1</x:v>
      </x:c>
      <x:c r="R513" s="1" t="n">
        <x:f>P513-Q513</x:f>
        <x:v>0</x:v>
      </x:c>
      <x:c r="S513" s="1" t="n">
        <x:f>IF(E513="",0,IF(OR(D513&lt;&gt;"",L513&gt;=K513),1,0))</x:f>
        <x:v>1</x:v>
      </x:c>
      <x:c r="T513" s="1" t="n">
        <x:f>IF(AND(E513&lt;&gt;"",D513&lt;&gt;"",N513&lt;=K513),1,0)</x:f>
        <x:v>1</x:v>
      </x:c>
      <x:c r="U513" s="1" t="n">
        <x:f>S513-T513</x:f>
        <x:v>0</x:v>
      </x:c>
      <x:c r="V513" s="1" t="n">
        <x:f>IF(I513="",0,1)</x:f>
        <x:v>0</x:v>
      </x:c>
      <x:c r="W513" s="1" t="n">
        <x:f>IF(I513&gt;=4,1,0)</x:f>
        <x:v>0</x:v>
      </x:c>
      <x:c r="X513" s="1" t="n">
        <x:f>1-O513</x:f>
        <x:v>1</x:v>
      </x:c>
      <x:c r="Y513" s="1" t="n">
        <x:f>IF(AND(O513=1,L513&gt;168),1,0)</x:f>
        <x:v>0</x:v>
      </x:c>
    </x:row>
    <x:row r="514">
      <x:c r="A514" s="1" t="str">
        <x:v>T00509</x:v>
      </x:c>
      <x:c r="B514" s="9" t="n">
        <x:v>45778.85833333333</x:v>
      </x:c>
      <x:c r="C514" s="9" t="n">
        <x:v>45780.78</x:v>
      </x:c>
      <x:c r="D514" s="9" t="n">
        <x:v>45785.260416666664</x:v>
      </x:c>
      <x:c r="E514" s="1" t="str">
        <x:v>Normal</x:v>
      </x:c>
      <x:c r="F514" s="1" t="str">
        <x:v>Email</x:v>
      </x:c>
      <x:c r="G514" s="1" t="str">
        <x:v>Account access</x:v>
      </x:c>
      <x:c r="H514" s="1" t="n">
        <x:v>0</x:v>
      </x:c>
      <x:c r="I514" s="1"/>
      <x:c r="J514" s="1" t="n">
        <x:f>IF(E514="","",VLOOKUP(E514,'Guide'!$A$7:$C$10,2,FALSE))</x:f>
        <x:v>12</x:v>
      </x:c>
      <x:c r="K514" s="1" t="n">
        <x:f>IF(E514="","",VLOOKUP(E514,'Guide'!$A$7:$C$10,3,FALSE))</x:f>
        <x:v>72</x:v>
      </x:c>
      <x:c r="L514" s="10" t="n">
        <x:f>('Guide'!$B$4-B514)*24</x:f>
        <x:v>1443.4000000000815</x:v>
      </x:c>
      <x:c r="M514" s="10" t="n">
        <x:f>IF(C514="","",ROUND((C514-B514)*24,6))</x:f>
        <x:v>46.12</x:v>
      </x:c>
      <x:c r="N514" s="10" t="n">
        <x:f>IF(D514="","",ROUND((D514-B514)*24,6))</x:f>
        <x:v>153.65</x:v>
      </x:c>
      <x:c r="O514" s="1" t="n">
        <x:f>IF(D514="",1,0)</x:f>
        <x:v>0</x:v>
      </x:c>
      <x:c r="P514" s="1" t="n">
        <x:f>IF(E514="",0,IF(OR(C514&lt;&gt;"",L514&gt;=J514),1,0))</x:f>
        <x:v>1</x:v>
      </x:c>
      <x:c r="Q514" s="1" t="n">
        <x:f>IF(AND(E514&lt;&gt;"",C514&lt;&gt;"",M514&lt;=J514),1,0)</x:f>
        <x:v>0</x:v>
      </x:c>
      <x:c r="R514" s="1" t="n">
        <x:f>P514-Q514</x:f>
        <x:v>1</x:v>
      </x:c>
      <x:c r="S514" s="1" t="n">
        <x:f>IF(E514="",0,IF(OR(D514&lt;&gt;"",L514&gt;=K514),1,0))</x:f>
        <x:v>1</x:v>
      </x:c>
      <x:c r="T514" s="1" t="n">
        <x:f>IF(AND(E514&lt;&gt;"",D514&lt;&gt;"",N514&lt;=K514),1,0)</x:f>
        <x:v>0</x:v>
      </x:c>
      <x:c r="U514" s="1" t="n">
        <x:f>S514-T514</x:f>
        <x:v>1</x:v>
      </x:c>
      <x:c r="V514" s="1" t="n">
        <x:f>IF(I514="",0,1)</x:f>
        <x:v>0</x:v>
      </x:c>
      <x:c r="W514" s="1" t="n">
        <x:f>IF(I514&gt;=4,1,0)</x:f>
        <x:v>0</x:v>
      </x:c>
      <x:c r="X514" s="1" t="n">
        <x:f>1-O514</x:f>
        <x:v>1</x:v>
      </x:c>
      <x:c r="Y514" s="1" t="n">
        <x:f>IF(AND(O514=1,L514&gt;168),1,0)</x:f>
        <x:v>0</x:v>
      </x:c>
    </x:row>
    <x:row r="515">
      <x:c r="A515" s="1" t="str">
        <x:v>T00510</x:v>
      </x:c>
      <x:c r="B515" s="9" t="n">
        <x:v>45667.76180555556</x:v>
      </x:c>
      <x:c r="C515" s="9" t="n">
        <x:v>45668.126805555556</x:v>
      </x:c>
      <x:c r="D515" s="9" t="n">
        <x:v>45668.48013888889</x:v>
      </x:c>
      <x:c r="E515" s="1" t="str">
        <x:v>High</x:v>
      </x:c>
      <x:c r="F515" s="1" t="str">
        <x:v>Email</x:v>
      </x:c>
      <x:c r="G515" s="1" t="str">
        <x:v>Refund</x:v>
      </x:c>
      <x:c r="H515" s="1" t="n">
        <x:v>0</x:v>
      </x:c>
      <x:c r="I515" s="1" t="n">
        <x:v>5</x:v>
      </x:c>
      <x:c r="J515" s="1" t="n">
        <x:f>IF(E515="","",VLOOKUP(E515,'Guide'!$A$7:$C$10,2,FALSE))</x:f>
        <x:v>4</x:v>
      </x:c>
      <x:c r="K515" s="1" t="n">
        <x:f>IF(E515="","",VLOOKUP(E515,'Guide'!$A$7:$C$10,3,FALSE))</x:f>
        <x:v>24</x:v>
      </x:c>
      <x:c r="L515" s="10" t="n">
        <x:f>('Guide'!$B$4-B515)*24</x:f>
        <x:v>4109.716666666616</x:v>
      </x:c>
      <x:c r="M515" s="10" t="n">
        <x:f>IF(C515="","",ROUND((C515-B515)*24,6))</x:f>
        <x:v>8.76</x:v>
      </x:c>
      <x:c r="N515" s="10" t="n">
        <x:f>IF(D515="","",ROUND((D515-B515)*24,6))</x:f>
        <x:v>17.24</x:v>
      </x:c>
      <x:c r="O515" s="1" t="n">
        <x:f>IF(D515="",1,0)</x:f>
        <x:v>0</x:v>
      </x:c>
      <x:c r="P515" s="1" t="n">
        <x:f>IF(E515="",0,IF(OR(C515&lt;&gt;"",L515&gt;=J515),1,0))</x:f>
        <x:v>1</x:v>
      </x:c>
      <x:c r="Q515" s="1" t="n">
        <x:f>IF(AND(E515&lt;&gt;"",C515&lt;&gt;"",M515&lt;=J515),1,0)</x:f>
        <x:v>0</x:v>
      </x:c>
      <x:c r="R515" s="1" t="n">
        <x:f>P515-Q515</x:f>
        <x:v>1</x:v>
      </x:c>
      <x:c r="S515" s="1" t="n">
        <x:f>IF(E515="",0,IF(OR(D515&lt;&gt;"",L515&gt;=K515),1,0))</x:f>
        <x:v>1</x:v>
      </x:c>
      <x:c r="T515" s="1" t="n">
        <x:f>IF(AND(E515&lt;&gt;"",D515&lt;&gt;"",N515&lt;=K515),1,0)</x:f>
        <x:v>1</x:v>
      </x:c>
      <x:c r="U515" s="1" t="n">
        <x:f>S515-T515</x:f>
        <x:v>0</x:v>
      </x:c>
      <x:c r="V515" s="1" t="n">
        <x:f>IF(I515="",0,1)</x:f>
        <x:v>1</x:v>
      </x:c>
      <x:c r="W515" s="1" t="n">
        <x:f>IF(I515&gt;=4,1,0)</x:f>
        <x:v>1</x:v>
      </x:c>
      <x:c r="X515" s="1" t="n">
        <x:f>1-O515</x:f>
        <x:v>1</x:v>
      </x:c>
      <x:c r="Y515" s="1" t="n">
        <x:f>IF(AND(O515=1,L515&gt;168),1,0)</x:f>
        <x:v>0</x:v>
      </x:c>
    </x:row>
    <x:row r="516">
      <x:c r="A516" s="1" t="str">
        <x:v>T00511</x:v>
      </x:c>
      <x:c r="B516" s="9" t="n">
        <x:v>45818.65833333333</x:v>
      </x:c>
      <x:c r="C516" s="9" t="n">
        <x:v>45818.68375</x:v>
      </x:c>
      <x:c r="D516" s="9" t="n">
        <x:v>45818.7</x:v>
      </x:c>
      <x:c r="E516" s="1" t="str">
        <x:v>Urgent</x:v>
      </x:c>
      <x:c r="F516" s="1" t="str">
        <x:v>WhatsApp</x:v>
      </x:c>
      <x:c r="G516" s="1" t="str">
        <x:v>Product information</x:v>
      </x:c>
      <x:c r="H516" s="1" t="n">
        <x:v>0</x:v>
      </x:c>
      <x:c r="I516" s="1"/>
      <x:c r="J516" s="1" t="n">
        <x:f>IF(E516="","",VLOOKUP(E516,'Guide'!$A$7:$C$10,2,FALSE))</x:f>
        <x:v>1</x:v>
      </x:c>
      <x:c r="K516" s="1" t="n">
        <x:f>IF(E516="","",VLOOKUP(E516,'Guide'!$A$7:$C$10,3,FALSE))</x:f>
        <x:v>8</x:v>
      </x:c>
      <x:c r="L516" s="10" t="n">
        <x:f>('Guide'!$B$4-B516)*24</x:f>
        <x:v>488.20000000001164</x:v>
      </x:c>
      <x:c r="M516" s="10" t="n">
        <x:f>IF(C516="","",ROUND((C516-B516)*24,6))</x:f>
        <x:v>0.61</x:v>
      </x:c>
      <x:c r="N516" s="10" t="n">
        <x:f>IF(D516="","",ROUND((D516-B516)*24,6))</x:f>
        <x:v>1</x:v>
      </x:c>
      <x:c r="O516" s="1" t="n">
        <x:f>IF(D516="",1,0)</x:f>
        <x:v>0</x:v>
      </x:c>
      <x:c r="P516" s="1" t="n">
        <x:f>IF(E516="",0,IF(OR(C516&lt;&gt;"",L516&gt;=J516),1,0))</x:f>
        <x:v>1</x:v>
      </x:c>
      <x:c r="Q516" s="1" t="n">
        <x:f>IF(AND(E516&lt;&gt;"",C516&lt;&gt;"",M516&lt;=J516),1,0)</x:f>
        <x:v>1</x:v>
      </x:c>
      <x:c r="R516" s="1" t="n">
        <x:f>P516-Q516</x:f>
        <x:v>0</x:v>
      </x:c>
      <x:c r="S516" s="1" t="n">
        <x:f>IF(E516="",0,IF(OR(D516&lt;&gt;"",L516&gt;=K516),1,0))</x:f>
        <x:v>1</x:v>
      </x:c>
      <x:c r="T516" s="1" t="n">
        <x:f>IF(AND(E516&lt;&gt;"",D516&lt;&gt;"",N516&lt;=K516),1,0)</x:f>
        <x:v>1</x:v>
      </x:c>
      <x:c r="U516" s="1" t="n">
        <x:f>S516-T516</x:f>
        <x:v>0</x:v>
      </x:c>
      <x:c r="V516" s="1" t="n">
        <x:f>IF(I516="",0,1)</x:f>
        <x:v>0</x:v>
      </x:c>
      <x:c r="W516" s="1" t="n">
        <x:f>IF(I516&gt;=4,1,0)</x:f>
        <x:v>0</x:v>
      </x:c>
      <x:c r="X516" s="1" t="n">
        <x:f>1-O516</x:f>
        <x:v>1</x:v>
      </x:c>
      <x:c r="Y516" s="1" t="n">
        <x:f>IF(AND(O516=1,L516&gt;168),1,0)</x:f>
        <x:v>0</x:v>
      </x:c>
    </x:row>
    <x:row r="517">
      <x:c r="A517" s="1" t="str">
        <x:v>T00512</x:v>
      </x:c>
      <x:c r="B517" s="9" t="n">
        <x:v>45760.479166666664</x:v>
      </x:c>
      <x:c r="C517" s="9" t="n">
        <x:v>45760.948333333334</x:v>
      </x:c>
      <x:c r="D517" s="9" t="n">
        <x:v>45763.89208333333</x:v>
      </x:c>
      <x:c r="E517" s="1" t="str">
        <x:v>Normal</x:v>
      </x:c>
      <x:c r="F517" s="1" t="str">
        <x:v>Web chat</x:v>
      </x:c>
      <x:c r="G517" s="1" t="str">
        <x:v>Refund</x:v>
      </x:c>
      <x:c r="H517" s="1" t="n">
        <x:v>0</x:v>
      </x:c>
      <x:c r="I517" s="1" t="n">
        <x:v>4</x:v>
      </x:c>
      <x:c r="J517" s="1" t="n">
        <x:f>IF(E517="","",VLOOKUP(E517,'Guide'!$A$7:$C$10,2,FALSE))</x:f>
        <x:v>12</x:v>
      </x:c>
      <x:c r="K517" s="1" t="n">
        <x:f>IF(E517="","",VLOOKUP(E517,'Guide'!$A$7:$C$10,3,FALSE))</x:f>
        <x:v>72</x:v>
      </x:c>
      <x:c r="L517" s="10" t="n">
        <x:f>('Guide'!$B$4-B517)*24</x:f>
        <x:v>1884.5000000000582</x:v>
      </x:c>
      <x:c r="M517" s="10" t="n">
        <x:f>IF(C517="","",ROUND((C517-B517)*24,6))</x:f>
        <x:v>11.26</x:v>
      </x:c>
      <x:c r="N517" s="10" t="n">
        <x:f>IF(D517="","",ROUND((D517-B517)*24,6))</x:f>
        <x:v>81.91</x:v>
      </x:c>
      <x:c r="O517" s="1" t="n">
        <x:f>IF(D517="",1,0)</x:f>
        <x:v>0</x:v>
      </x:c>
      <x:c r="P517" s="1" t="n">
        <x:f>IF(E517="",0,IF(OR(C517&lt;&gt;"",L517&gt;=J517),1,0))</x:f>
        <x:v>1</x:v>
      </x:c>
      <x:c r="Q517" s="1" t="n">
        <x:f>IF(AND(E517&lt;&gt;"",C517&lt;&gt;"",M517&lt;=J517),1,0)</x:f>
        <x:v>1</x:v>
      </x:c>
      <x:c r="R517" s="1" t="n">
        <x:f>P517-Q517</x:f>
        <x:v>0</x:v>
      </x:c>
      <x:c r="S517" s="1" t="n">
        <x:f>IF(E517="",0,IF(OR(D517&lt;&gt;"",L517&gt;=K517),1,0))</x:f>
        <x:v>1</x:v>
      </x:c>
      <x:c r="T517" s="1" t="n">
        <x:f>IF(AND(E517&lt;&gt;"",D517&lt;&gt;"",N517&lt;=K517),1,0)</x:f>
        <x:v>0</x:v>
      </x:c>
      <x:c r="U517" s="1" t="n">
        <x:f>S517-T517</x:f>
        <x:v>1</x:v>
      </x:c>
      <x:c r="V517" s="1" t="n">
        <x:f>IF(I517="",0,1)</x:f>
        <x:v>1</x:v>
      </x:c>
      <x:c r="W517" s="1" t="n">
        <x:f>IF(I517&gt;=4,1,0)</x:f>
        <x:v>1</x:v>
      </x:c>
      <x:c r="X517" s="1" t="n">
        <x:f>1-O517</x:f>
        <x:v>1</x:v>
      </x:c>
      <x:c r="Y517" s="1" t="n">
        <x:f>IF(AND(O517=1,L517&gt;168),1,0)</x:f>
        <x:v>0</x:v>
      </x:c>
    </x:row>
    <x:row r="518">
      <x:c r="A518" s="1" t="str">
        <x:v>T00513</x:v>
      </x:c>
      <x:c r="B518" s="9" t="n">
        <x:v>45761.73055555556</x:v>
      </x:c>
      <x:c r="C518" s="9" t="n">
        <x:v>45762.205555555556</x:v>
      </x:c>
      <x:c r="D518" s="9" t="n">
        <x:v>45775.59180555555</x:v>
      </x:c>
      <x:c r="E518" s="1" t="str">
        <x:v>Normal</x:v>
      </x:c>
      <x:c r="F518" s="1" t="str">
        <x:v>Web chat</x:v>
      </x:c>
      <x:c r="G518" s="1" t="str">
        <x:v>Product information</x:v>
      </x:c>
      <x:c r="H518" s="1" t="n">
        <x:v>0</x:v>
      </x:c>
      <x:c r="I518" s="1"/>
      <x:c r="J518" s="1" t="n">
        <x:f>IF(E518="","",VLOOKUP(E518,'Guide'!$A$7:$C$10,2,FALSE))</x:f>
        <x:v>12</x:v>
      </x:c>
      <x:c r="K518" s="1" t="n">
        <x:f>IF(E518="","",VLOOKUP(E518,'Guide'!$A$7:$C$10,3,FALSE))</x:f>
        <x:v>72</x:v>
      </x:c>
      <x:c r="L518" s="10" t="n">
        <x:f>('Guide'!$B$4-B518)*24</x:f>
        <x:v>1854.4666666666162</x:v>
      </x:c>
      <x:c r="M518" s="10" t="n">
        <x:f>IF(C518="","",ROUND((C518-B518)*24,6))</x:f>
        <x:v>11.4</x:v>
      </x:c>
      <x:c r="N518" s="10" t="n">
        <x:f>IF(D518="","",ROUND((D518-B518)*24,6))</x:f>
        <x:v>332.67</x:v>
      </x:c>
      <x:c r="O518" s="1" t="n">
        <x:f>IF(D518="",1,0)</x:f>
        <x:v>0</x:v>
      </x:c>
      <x:c r="P518" s="1" t="n">
        <x:f>IF(E518="",0,IF(OR(C518&lt;&gt;"",L518&gt;=J518),1,0))</x:f>
        <x:v>1</x:v>
      </x:c>
      <x:c r="Q518" s="1" t="n">
        <x:f>IF(AND(E518&lt;&gt;"",C518&lt;&gt;"",M518&lt;=J518),1,0)</x:f>
        <x:v>1</x:v>
      </x:c>
      <x:c r="R518" s="1" t="n">
        <x:f>P518-Q518</x:f>
        <x:v>0</x:v>
      </x:c>
      <x:c r="S518" s="1" t="n">
        <x:f>IF(E518="",0,IF(OR(D518&lt;&gt;"",L518&gt;=K518),1,0))</x:f>
        <x:v>1</x:v>
      </x:c>
      <x:c r="T518" s="1" t="n">
        <x:f>IF(AND(E518&lt;&gt;"",D518&lt;&gt;"",N518&lt;=K518),1,0)</x:f>
        <x:v>0</x:v>
      </x:c>
      <x:c r="U518" s="1" t="n">
        <x:f>S518-T518</x:f>
        <x:v>1</x:v>
      </x:c>
      <x:c r="V518" s="1" t="n">
        <x:f>IF(I518="",0,1)</x:f>
        <x:v>0</x:v>
      </x:c>
      <x:c r="W518" s="1" t="n">
        <x:f>IF(I518&gt;=4,1,0)</x:f>
        <x:v>0</x:v>
      </x:c>
      <x:c r="X518" s="1" t="n">
        <x:f>1-O518</x:f>
        <x:v>1</x:v>
      </x:c>
      <x:c r="Y518" s="1" t="n">
        <x:f>IF(AND(O518=1,L518&gt;168),1,0)</x:f>
        <x:v>0</x:v>
      </x:c>
    </x:row>
    <x:row r="519">
      <x:c r="A519" s="1" t="str">
        <x:v>T00514</x:v>
      </x:c>
      <x:c r="B519" s="9" t="n">
        <x:v>45773.759722222225</x:v>
      </x:c>
      <x:c r="C519" s="9" t="n">
        <x:v>45775.21013888889</x:v>
      </x:c>
      <x:c r="D519" s="9" t="n">
        <x:v>45776.63930555555</x:v>
      </x:c>
      <x:c r="E519" s="1" t="str">
        <x:v>Normal</x:v>
      </x:c>
      <x:c r="F519" s="1" t="str">
        <x:v>WhatsApp</x:v>
      </x:c>
      <x:c r="G519" s="1" t="str">
        <x:v>Product information</x:v>
      </x:c>
      <x:c r="H519" s="1" t="n">
        <x:v>0</x:v>
      </x:c>
      <x:c r="I519" s="1" t="n">
        <x:v>4</x:v>
      </x:c>
      <x:c r="J519" s="1" t="n">
        <x:f>IF(E519="","",VLOOKUP(E519,'Guide'!$A$7:$C$10,2,FALSE))</x:f>
        <x:v>12</x:v>
      </x:c>
      <x:c r="K519" s="1" t="n">
        <x:f>IF(E519="","",VLOOKUP(E519,'Guide'!$A$7:$C$10,3,FALSE))</x:f>
        <x:v>72</x:v>
      </x:c>
      <x:c r="L519" s="10" t="n">
        <x:f>('Guide'!$B$4-B519)*24</x:f>
        <x:v>1565.7666666666046</x:v>
      </x:c>
      <x:c r="M519" s="10" t="n">
        <x:f>IF(C519="","",ROUND((C519-B519)*24,6))</x:f>
        <x:v>34.81</x:v>
      </x:c>
      <x:c r="N519" s="10" t="n">
        <x:f>IF(D519="","",ROUND((D519-B519)*24,6))</x:f>
        <x:v>69.11</x:v>
      </x:c>
      <x:c r="O519" s="1" t="n">
        <x:f>IF(D519="",1,0)</x:f>
        <x:v>0</x:v>
      </x:c>
      <x:c r="P519" s="1" t="n">
        <x:f>IF(E519="",0,IF(OR(C519&lt;&gt;"",L519&gt;=J519),1,0))</x:f>
        <x:v>1</x:v>
      </x:c>
      <x:c r="Q519" s="1" t="n">
        <x:f>IF(AND(E519&lt;&gt;"",C519&lt;&gt;"",M519&lt;=J519),1,0)</x:f>
        <x:v>0</x:v>
      </x:c>
      <x:c r="R519" s="1" t="n">
        <x:f>P519-Q519</x:f>
        <x:v>1</x:v>
      </x:c>
      <x:c r="S519" s="1" t="n">
        <x:f>IF(E519="",0,IF(OR(D519&lt;&gt;"",L519&gt;=K519),1,0))</x:f>
        <x:v>1</x:v>
      </x:c>
      <x:c r="T519" s="1" t="n">
        <x:f>IF(AND(E519&lt;&gt;"",D519&lt;&gt;"",N519&lt;=K519),1,0)</x:f>
        <x:v>1</x:v>
      </x:c>
      <x:c r="U519" s="1" t="n">
        <x:f>S519-T519</x:f>
        <x:v>0</x:v>
      </x:c>
      <x:c r="V519" s="1" t="n">
        <x:f>IF(I519="",0,1)</x:f>
        <x:v>1</x:v>
      </x:c>
      <x:c r="W519" s="1" t="n">
        <x:f>IF(I519&gt;=4,1,0)</x:f>
        <x:v>1</x:v>
      </x:c>
      <x:c r="X519" s="1" t="n">
        <x:f>1-O519</x:f>
        <x:v>1</x:v>
      </x:c>
      <x:c r="Y519" s="1" t="n">
        <x:f>IF(AND(O519=1,L519&gt;168),1,0)</x:f>
        <x:v>0</x:v>
      </x:c>
    </x:row>
    <x:row r="520">
      <x:c r="A520" s="1" t="str">
        <x:v>T00515</x:v>
      </x:c>
      <x:c r="B520" s="9" t="n">
        <x:v>45768.61111111111</x:v>
      </x:c>
      <x:c r="C520" s="9" t="n">
        <x:v>45769.36486111111</x:v>
      </x:c>
      <x:c r="D520" s="9" t="n">
        <x:v>45772.91986111111</x:v>
      </x:c>
      <x:c r="E520" s="1" t="str">
        <x:v>Normal</x:v>
      </x:c>
      <x:c r="F520" s="1" t="str">
        <x:v>Email</x:v>
      </x:c>
      <x:c r="G520" s="1" t="str">
        <x:v>Delivery</x:v>
      </x:c>
      <x:c r="H520" s="1" t="n">
        <x:v>0</x:v>
      </x:c>
      <x:c r="I520" s="1"/>
      <x:c r="J520" s="1" t="n">
        <x:f>IF(E520="","",VLOOKUP(E520,'Guide'!$A$7:$C$10,2,FALSE))</x:f>
        <x:v>12</x:v>
      </x:c>
      <x:c r="K520" s="1" t="n">
        <x:f>IF(E520="","",VLOOKUP(E520,'Guide'!$A$7:$C$10,3,FALSE))</x:f>
        <x:v>72</x:v>
      </x:c>
      <x:c r="L520" s="10" t="n">
        <x:f>('Guide'!$B$4-B520)*24</x:f>
        <x:v>1689.3333333333721</x:v>
      </x:c>
      <x:c r="M520" s="10" t="n">
        <x:f>IF(C520="","",ROUND((C520-B520)*24,6))</x:f>
        <x:v>18.09</x:v>
      </x:c>
      <x:c r="N520" s="10" t="n">
        <x:f>IF(D520="","",ROUND((D520-B520)*24,6))</x:f>
        <x:v>103.41</x:v>
      </x:c>
      <x:c r="O520" s="1" t="n">
        <x:f>IF(D520="",1,0)</x:f>
        <x:v>0</x:v>
      </x:c>
      <x:c r="P520" s="1" t="n">
        <x:f>IF(E520="",0,IF(OR(C520&lt;&gt;"",L520&gt;=J520),1,0))</x:f>
        <x:v>1</x:v>
      </x:c>
      <x:c r="Q520" s="1" t="n">
        <x:f>IF(AND(E520&lt;&gt;"",C520&lt;&gt;"",M520&lt;=J520),1,0)</x:f>
        <x:v>0</x:v>
      </x:c>
      <x:c r="R520" s="1" t="n">
        <x:f>P520-Q520</x:f>
        <x:v>1</x:v>
      </x:c>
      <x:c r="S520" s="1" t="n">
        <x:f>IF(E520="",0,IF(OR(D520&lt;&gt;"",L520&gt;=K520),1,0))</x:f>
        <x:v>1</x:v>
      </x:c>
      <x:c r="T520" s="1" t="n">
        <x:f>IF(AND(E520&lt;&gt;"",D520&lt;&gt;"",N520&lt;=K520),1,0)</x:f>
        <x:v>0</x:v>
      </x:c>
      <x:c r="U520" s="1" t="n">
        <x:f>S520-T520</x:f>
        <x:v>1</x:v>
      </x:c>
      <x:c r="V520" s="1" t="n">
        <x:f>IF(I520="",0,1)</x:f>
        <x:v>0</x:v>
      </x:c>
      <x:c r="W520" s="1" t="n">
        <x:f>IF(I520&gt;=4,1,0)</x:f>
        <x:v>0</x:v>
      </x:c>
      <x:c r="X520" s="1" t="n">
        <x:f>1-O520</x:f>
        <x:v>1</x:v>
      </x:c>
      <x:c r="Y520" s="1" t="n">
        <x:f>IF(AND(O520=1,L520&gt;168),1,0)</x:f>
        <x:v>0</x:v>
      </x:c>
    </x:row>
    <x:row r="521">
      <x:c r="A521" s="1" t="str">
        <x:v>T00516</x:v>
      </x:c>
      <x:c r="B521" s="9" t="n">
        <x:v>45756.322222222225</x:v>
      </x:c>
      <x:c r="C521" s="9" t="n">
        <x:v>45757.91930555556</x:v>
      </x:c>
      <x:c r="D521" s="9" t="n">
        <x:v>45779.94847222222</x:v>
      </x:c>
      <x:c r="E521" s="1" t="str">
        <x:v>Low</x:v>
      </x:c>
      <x:c r="F521" s="1" t="str">
        <x:v>Email</x:v>
      </x:c>
      <x:c r="G521" s="1" t="str">
        <x:v>Product information</x:v>
      </x:c>
      <x:c r="H521" s="1" t="n">
        <x:v>0</x:v>
      </x:c>
      <x:c r="I521" s="1" t="n">
        <x:v>3</x:v>
      </x:c>
      <x:c r="J521" s="1" t="n">
        <x:f>IF(E521="","",VLOOKUP(E521,'Guide'!$A$7:$C$10,2,FALSE))</x:f>
        <x:v>24</x:v>
      </x:c>
      <x:c r="K521" s="1" t="n">
        <x:f>IF(E521="","",VLOOKUP(E521,'Guide'!$A$7:$C$10,3,FALSE))</x:f>
        <x:v>120</x:v>
      </x:c>
      <x:c r="L521" s="10" t="n">
        <x:f>('Guide'!$B$4-B521)*24</x:f>
        <x:v>1984.2666666666046</x:v>
      </x:c>
      <x:c r="M521" s="10" t="n">
        <x:f>IF(C521="","",ROUND((C521-B521)*24,6))</x:f>
        <x:v>38.33</x:v>
      </x:c>
      <x:c r="N521" s="10" t="n">
        <x:f>IF(D521="","",ROUND((D521-B521)*24,6))</x:f>
        <x:v>567.03</x:v>
      </x:c>
      <x:c r="O521" s="1" t="n">
        <x:f>IF(D521="",1,0)</x:f>
        <x:v>0</x:v>
      </x:c>
      <x:c r="P521" s="1" t="n">
        <x:f>IF(E521="",0,IF(OR(C521&lt;&gt;"",L521&gt;=J521),1,0))</x:f>
        <x:v>1</x:v>
      </x:c>
      <x:c r="Q521" s="1" t="n">
        <x:f>IF(AND(E521&lt;&gt;"",C521&lt;&gt;"",M521&lt;=J521),1,0)</x:f>
        <x:v>0</x:v>
      </x:c>
      <x:c r="R521" s="1" t="n">
        <x:f>P521-Q521</x:f>
        <x:v>1</x:v>
      </x:c>
      <x:c r="S521" s="1" t="n">
        <x:f>IF(E521="",0,IF(OR(D521&lt;&gt;"",L521&gt;=K521),1,0))</x:f>
        <x:v>1</x:v>
      </x:c>
      <x:c r="T521" s="1" t="n">
        <x:f>IF(AND(E521&lt;&gt;"",D521&lt;&gt;"",N521&lt;=K521),1,0)</x:f>
        <x:v>0</x:v>
      </x:c>
      <x:c r="U521" s="1" t="n">
        <x:f>S521-T521</x:f>
        <x:v>1</x:v>
      </x:c>
      <x:c r="V521" s="1" t="n">
        <x:f>IF(I521="",0,1)</x:f>
        <x:v>1</x:v>
      </x:c>
      <x:c r="W521" s="1" t="n">
        <x:f>IF(I521&gt;=4,1,0)</x:f>
        <x:v>0</x:v>
      </x:c>
      <x:c r="X521" s="1" t="n">
        <x:f>1-O521</x:f>
        <x:v>1</x:v>
      </x:c>
      <x:c r="Y521" s="1" t="n">
        <x:f>IF(AND(O521=1,L521&gt;168),1,0)</x:f>
        <x:v>0</x:v>
      </x:c>
    </x:row>
    <x:row r="522">
      <x:c r="A522" s="1" t="str">
        <x:v>T00517</x:v>
      </x:c>
      <x:c r="B522" s="9" t="n">
        <x:v>45699.99444444444</x:v>
      </x:c>
      <x:c r="C522" s="9" t="n">
        <x:v>45700.14944444445</x:v>
      </x:c>
      <x:c r="D522" s="9" t="n">
        <x:v>45700.936944444446</x:v>
      </x:c>
      <x:c r="E522" s="1" t="str">
        <x:v>High</x:v>
      </x:c>
      <x:c r="F522" s="1" t="str">
        <x:v>Email</x:v>
      </x:c>
      <x:c r="G522" s="1" t="str">
        <x:v>Product information</x:v>
      </x:c>
      <x:c r="H522" s="1" t="n">
        <x:v>0</x:v>
      </x:c>
      <x:c r="I522" s="1"/>
      <x:c r="J522" s="1" t="n">
        <x:f>IF(E522="","",VLOOKUP(E522,'Guide'!$A$7:$C$10,2,FALSE))</x:f>
        <x:v>4</x:v>
      </x:c>
      <x:c r="K522" s="1" t="n">
        <x:f>IF(E522="","",VLOOKUP(E522,'Guide'!$A$7:$C$10,3,FALSE))</x:f>
        <x:v>24</x:v>
      </x:c>
      <x:c r="L522" s="10" t="n">
        <x:f>('Guide'!$B$4-B522)*24</x:f>
        <x:v>3336.1333333334187</x:v>
      </x:c>
      <x:c r="M522" s="10" t="n">
        <x:f>IF(C522="","",ROUND((C522-B522)*24,6))</x:f>
        <x:v>3.72</x:v>
      </x:c>
      <x:c r="N522" s="10" t="n">
        <x:f>IF(D522="","",ROUND((D522-B522)*24,6))</x:f>
        <x:v>22.62</x:v>
      </x:c>
      <x:c r="O522" s="1" t="n">
        <x:f>IF(D522="",1,0)</x:f>
        <x:v>0</x:v>
      </x:c>
      <x:c r="P522" s="1" t="n">
        <x:f>IF(E522="",0,IF(OR(C522&lt;&gt;"",L522&gt;=J522),1,0))</x:f>
        <x:v>1</x:v>
      </x:c>
      <x:c r="Q522" s="1" t="n">
        <x:f>IF(AND(E522&lt;&gt;"",C522&lt;&gt;"",M522&lt;=J522),1,0)</x:f>
        <x:v>1</x:v>
      </x:c>
      <x:c r="R522" s="1" t="n">
        <x:f>P522-Q522</x:f>
        <x:v>0</x:v>
      </x:c>
      <x:c r="S522" s="1" t="n">
        <x:f>IF(E522="",0,IF(OR(D522&lt;&gt;"",L522&gt;=K522),1,0))</x:f>
        <x:v>1</x:v>
      </x:c>
      <x:c r="T522" s="1" t="n">
        <x:f>IF(AND(E522&lt;&gt;"",D522&lt;&gt;"",N522&lt;=K522),1,0)</x:f>
        <x:v>1</x:v>
      </x:c>
      <x:c r="U522" s="1" t="n">
        <x:f>S522-T522</x:f>
        <x:v>0</x:v>
      </x:c>
      <x:c r="V522" s="1" t="n">
        <x:f>IF(I522="",0,1)</x:f>
        <x:v>0</x:v>
      </x:c>
      <x:c r="W522" s="1" t="n">
        <x:f>IF(I522&gt;=4,1,0)</x:f>
        <x:v>0</x:v>
      </x:c>
      <x:c r="X522" s="1" t="n">
        <x:f>1-O522</x:f>
        <x:v>1</x:v>
      </x:c>
      <x:c r="Y522" s="1" t="n">
        <x:f>IF(AND(O522=1,L522&gt;168),1,0)</x:f>
        <x:v>0</x:v>
      </x:c>
    </x:row>
    <x:row r="523">
      <x:c r="A523" s="1" t="str">
        <x:v>T00518</x:v>
      </x:c>
      <x:c r="B523" s="9" t="n">
        <x:v>45783.597916666666</x:v>
      </x:c>
      <x:c r="C523" s="9" t="n">
        <x:v>45784.275416666664</x:v>
      </x:c>
      <x:c r="D523" s="9" t="n">
        <x:v>45784.27958333334</x:v>
      </x:c>
      <x:c r="E523" s="1" t="str">
        <x:v>Normal</x:v>
      </x:c>
      <x:c r="F523" s="1" t="str">
        <x:v>Email</x:v>
      </x:c>
      <x:c r="G523" s="1" t="str">
        <x:v>Product information</x:v>
      </x:c>
      <x:c r="H523" s="1" t="n">
        <x:v>0</x:v>
      </x:c>
      <x:c r="I523" s="1"/>
      <x:c r="J523" s="1" t="n">
        <x:f>IF(E523="","",VLOOKUP(E523,'Guide'!$A$7:$C$10,2,FALSE))</x:f>
        <x:v>12</x:v>
      </x:c>
      <x:c r="K523" s="1" t="n">
        <x:f>IF(E523="","",VLOOKUP(E523,'Guide'!$A$7:$C$10,3,FALSE))</x:f>
        <x:v>72</x:v>
      </x:c>
      <x:c r="L523" s="10" t="n">
        <x:f>('Guide'!$B$4-B523)*24</x:f>
        <x:v>1329.6500000000233</x:v>
      </x:c>
      <x:c r="M523" s="10" t="n">
        <x:f>IF(C523="","",ROUND((C523-B523)*24,6))</x:f>
        <x:v>16.26</x:v>
      </x:c>
      <x:c r="N523" s="10" t="n">
        <x:f>IF(D523="","",ROUND((D523-B523)*24,6))</x:f>
        <x:v>16.36</x:v>
      </x:c>
      <x:c r="O523" s="1" t="n">
        <x:f>IF(D523="",1,0)</x:f>
        <x:v>0</x:v>
      </x:c>
      <x:c r="P523" s="1" t="n">
        <x:f>IF(E523="",0,IF(OR(C523&lt;&gt;"",L523&gt;=J523),1,0))</x:f>
        <x:v>1</x:v>
      </x:c>
      <x:c r="Q523" s="1" t="n">
        <x:f>IF(AND(E523&lt;&gt;"",C523&lt;&gt;"",M523&lt;=J523),1,0)</x:f>
        <x:v>0</x:v>
      </x:c>
      <x:c r="R523" s="1" t="n">
        <x:f>P523-Q523</x:f>
        <x:v>1</x:v>
      </x:c>
      <x:c r="S523" s="1" t="n">
        <x:f>IF(E523="",0,IF(OR(D523&lt;&gt;"",L523&gt;=K523),1,0))</x:f>
        <x:v>1</x:v>
      </x:c>
      <x:c r="T523" s="1" t="n">
        <x:f>IF(AND(E523&lt;&gt;"",D523&lt;&gt;"",N523&lt;=K523),1,0)</x:f>
        <x:v>1</x:v>
      </x:c>
      <x:c r="U523" s="1" t="n">
        <x:f>S523-T523</x:f>
        <x:v>0</x:v>
      </x:c>
      <x:c r="V523" s="1" t="n">
        <x:f>IF(I523="",0,1)</x:f>
        <x:v>0</x:v>
      </x:c>
      <x:c r="W523" s="1" t="n">
        <x:f>IF(I523&gt;=4,1,0)</x:f>
        <x:v>0</x:v>
      </x:c>
      <x:c r="X523" s="1" t="n">
        <x:f>1-O523</x:f>
        <x:v>1</x:v>
      </x:c>
      <x:c r="Y523" s="1" t="n">
        <x:f>IF(AND(O523=1,L523&gt;168),1,0)</x:f>
        <x:v>0</x:v>
      </x:c>
    </x:row>
    <x:row r="524">
      <x:c r="A524" s="1" t="str">
        <x:v>T00519</x:v>
      </x:c>
      <x:c r="B524" s="9" t="n">
        <x:v>45822.97708333333</x:v>
      </x:c>
      <x:c r="C524" s="9" t="n">
        <x:v>45823.61541666667</x:v>
      </x:c>
      <x:c r="D524" s="9" t="n">
        <x:v>45824.54625</x:v>
      </x:c>
      <x:c r="E524" s="1" t="str">
        <x:v>Normal</x:v>
      </x:c>
      <x:c r="F524" s="1" t="str">
        <x:v>Email</x:v>
      </x:c>
      <x:c r="G524" s="1" t="str">
        <x:v>Account access</x:v>
      </x:c>
      <x:c r="H524" s="1" t="n">
        <x:v>0</x:v>
      </x:c>
      <x:c r="I524" s="1"/>
      <x:c r="J524" s="1" t="n">
        <x:f>IF(E524="","",VLOOKUP(E524,'Guide'!$A$7:$C$10,2,FALSE))</x:f>
        <x:v>12</x:v>
      </x:c>
      <x:c r="K524" s="1" t="n">
        <x:f>IF(E524="","",VLOOKUP(E524,'Guide'!$A$7:$C$10,3,FALSE))</x:f>
        <x:v>72</x:v>
      </x:c>
      <x:c r="L524" s="10" t="n">
        <x:f>('Guide'!$B$4-B524)*24</x:f>
        <x:v>384.55000000004657</x:v>
      </x:c>
      <x:c r="M524" s="10" t="n">
        <x:f>IF(C524="","",ROUND((C524-B524)*24,6))</x:f>
        <x:v>15.32</x:v>
      </x:c>
      <x:c r="N524" s="10" t="n">
        <x:f>IF(D524="","",ROUND((D524-B524)*24,6))</x:f>
        <x:v>37.66</x:v>
      </x:c>
      <x:c r="O524" s="1" t="n">
        <x:f>IF(D524="",1,0)</x:f>
        <x:v>0</x:v>
      </x:c>
      <x:c r="P524" s="1" t="n">
        <x:f>IF(E524="",0,IF(OR(C524&lt;&gt;"",L524&gt;=J524),1,0))</x:f>
        <x:v>1</x:v>
      </x:c>
      <x:c r="Q524" s="1" t="n">
        <x:f>IF(AND(E524&lt;&gt;"",C524&lt;&gt;"",M524&lt;=J524),1,0)</x:f>
        <x:v>0</x:v>
      </x:c>
      <x:c r="R524" s="1" t="n">
        <x:f>P524-Q524</x:f>
        <x:v>1</x:v>
      </x:c>
      <x:c r="S524" s="1" t="n">
        <x:f>IF(E524="",0,IF(OR(D524&lt;&gt;"",L524&gt;=K524),1,0))</x:f>
        <x:v>1</x:v>
      </x:c>
      <x:c r="T524" s="1" t="n">
        <x:f>IF(AND(E524&lt;&gt;"",D524&lt;&gt;"",N524&lt;=K524),1,0)</x:f>
        <x:v>1</x:v>
      </x:c>
      <x:c r="U524" s="1" t="n">
        <x:f>S524-T524</x:f>
        <x:v>0</x:v>
      </x:c>
      <x:c r="V524" s="1" t="n">
        <x:f>IF(I524="",0,1)</x:f>
        <x:v>0</x:v>
      </x:c>
      <x:c r="W524" s="1" t="n">
        <x:f>IF(I524&gt;=4,1,0)</x:f>
        <x:v>0</x:v>
      </x:c>
      <x:c r="X524" s="1" t="n">
        <x:f>1-O524</x:f>
        <x:v>1</x:v>
      </x:c>
      <x:c r="Y524" s="1" t="n">
        <x:f>IF(AND(O524=1,L524&gt;168),1,0)</x:f>
        <x:v>0</x:v>
      </x:c>
    </x:row>
    <x:row r="525">
      <x:c r="A525" s="1" t="str">
        <x:v>T00520</x:v>
      </x:c>
      <x:c r="B525" s="9" t="n">
        <x:v>45754.231944444444</x:v>
      </x:c>
      <x:c r="C525" s="9" t="n">
        <x:v>45755.44069444444</x:v>
      </x:c>
      <x:c r="D525" s="9" t="n">
        <x:v>45766.26027777778</x:v>
      </x:c>
      <x:c r="E525" s="1" t="str">
        <x:v>Low</x:v>
      </x:c>
      <x:c r="F525" s="1" t="str">
        <x:v>WhatsApp</x:v>
      </x:c>
      <x:c r="G525" s="1" t="str">
        <x:v>Account access</x:v>
      </x:c>
      <x:c r="H525" s="1" t="n">
        <x:v>0</x:v>
      </x:c>
      <x:c r="I525" s="1"/>
      <x:c r="J525" s="1" t="n">
        <x:f>IF(E525="","",VLOOKUP(E525,'Guide'!$A$7:$C$10,2,FALSE))</x:f>
        <x:v>24</x:v>
      </x:c>
      <x:c r="K525" s="1" t="n">
        <x:f>IF(E525="","",VLOOKUP(E525,'Guide'!$A$7:$C$10,3,FALSE))</x:f>
        <x:v>120</x:v>
      </x:c>
      <x:c r="L525" s="10" t="n">
        <x:f>('Guide'!$B$4-B525)*24</x:f>
        <x:v>2034.4333333333489</x:v>
      </x:c>
      <x:c r="M525" s="10" t="n">
        <x:f>IF(C525="","",ROUND((C525-B525)*24,6))</x:f>
        <x:v>29.01</x:v>
      </x:c>
      <x:c r="N525" s="10" t="n">
        <x:f>IF(D525="","",ROUND((D525-B525)*24,6))</x:f>
        <x:v>288.68</x:v>
      </x:c>
      <x:c r="O525" s="1" t="n">
        <x:f>IF(D525="",1,0)</x:f>
        <x:v>0</x:v>
      </x:c>
      <x:c r="P525" s="1" t="n">
        <x:f>IF(E525="",0,IF(OR(C525&lt;&gt;"",L525&gt;=J525),1,0))</x:f>
        <x:v>1</x:v>
      </x:c>
      <x:c r="Q525" s="1" t="n">
        <x:f>IF(AND(E525&lt;&gt;"",C525&lt;&gt;"",M525&lt;=J525),1,0)</x:f>
        <x:v>0</x:v>
      </x:c>
      <x:c r="R525" s="1" t="n">
        <x:f>P525-Q525</x:f>
        <x:v>1</x:v>
      </x:c>
      <x:c r="S525" s="1" t="n">
        <x:f>IF(E525="",0,IF(OR(D525&lt;&gt;"",L525&gt;=K525),1,0))</x:f>
        <x:v>1</x:v>
      </x:c>
      <x:c r="T525" s="1" t="n">
        <x:f>IF(AND(E525&lt;&gt;"",D525&lt;&gt;"",N525&lt;=K525),1,0)</x:f>
        <x:v>0</x:v>
      </x:c>
      <x:c r="U525" s="1" t="n">
        <x:f>S525-T525</x:f>
        <x:v>1</x:v>
      </x:c>
      <x:c r="V525" s="1" t="n">
        <x:f>IF(I525="",0,1)</x:f>
        <x:v>0</x:v>
      </x:c>
      <x:c r="W525" s="1" t="n">
        <x:f>IF(I525&gt;=4,1,0)</x:f>
        <x:v>0</x:v>
      </x:c>
      <x:c r="X525" s="1" t="n">
        <x:f>1-O525</x:f>
        <x:v>1</x:v>
      </x:c>
      <x:c r="Y525" s="1" t="n">
        <x:f>IF(AND(O525=1,L525&gt;168),1,0)</x:f>
        <x:v>0</x:v>
      </x:c>
    </x:row>
    <x:row r="526">
      <x:c r="A526" s="1" t="str">
        <x:v>T00521</x:v>
      </x:c>
      <x:c r="B526" s="9" t="n">
        <x:v>45750.93680555555</x:v>
      </x:c>
      <x:c r="C526" s="9" t="n">
        <x:v>45750.96430555556</x:v>
      </x:c>
      <x:c r="D526" s="9" t="n">
        <x:v>45755.31888888889</x:v>
      </x:c>
      <x:c r="E526" s="1" t="str">
        <x:v>High</x:v>
      </x:c>
      <x:c r="F526" s="1" t="str">
        <x:v>Web chat</x:v>
      </x:c>
      <x:c r="G526" s="1" t="str">
        <x:v>Refund</x:v>
      </x:c>
      <x:c r="H526" s="1" t="n">
        <x:v>0</x:v>
      </x:c>
      <x:c r="I526" s="1" t="n">
        <x:v>4</x:v>
      </x:c>
      <x:c r="J526" s="1" t="n">
        <x:f>IF(E526="","",VLOOKUP(E526,'Guide'!$A$7:$C$10,2,FALSE))</x:f>
        <x:v>4</x:v>
      </x:c>
      <x:c r="K526" s="1" t="n">
        <x:f>IF(E526="","",VLOOKUP(E526,'Guide'!$A$7:$C$10,3,FALSE))</x:f>
        <x:v>24</x:v>
      </x:c>
      <x:c r="L526" s="10" t="n">
        <x:f>('Guide'!$B$4-B526)*24</x:f>
        <x:v>2113.516666666721</x:v>
      </x:c>
      <x:c r="M526" s="10" t="n">
        <x:f>IF(C526="","",ROUND((C526-B526)*24,6))</x:f>
        <x:v>0.66</x:v>
      </x:c>
      <x:c r="N526" s="10" t="n">
        <x:f>IF(D526="","",ROUND((D526-B526)*24,6))</x:f>
        <x:v>105.17</x:v>
      </x:c>
      <x:c r="O526" s="1" t="n">
        <x:f>IF(D526="",1,0)</x:f>
        <x:v>0</x:v>
      </x:c>
      <x:c r="P526" s="1" t="n">
        <x:f>IF(E526="",0,IF(OR(C526&lt;&gt;"",L526&gt;=J526),1,0))</x:f>
        <x:v>1</x:v>
      </x:c>
      <x:c r="Q526" s="1" t="n">
        <x:f>IF(AND(E526&lt;&gt;"",C526&lt;&gt;"",M526&lt;=J526),1,0)</x:f>
        <x:v>1</x:v>
      </x:c>
      <x:c r="R526" s="1" t="n">
        <x:f>P526-Q526</x:f>
        <x:v>0</x:v>
      </x:c>
      <x:c r="S526" s="1" t="n">
        <x:f>IF(E526="",0,IF(OR(D526&lt;&gt;"",L526&gt;=K526),1,0))</x:f>
        <x:v>1</x:v>
      </x:c>
      <x:c r="T526" s="1" t="n">
        <x:f>IF(AND(E526&lt;&gt;"",D526&lt;&gt;"",N526&lt;=K526),1,0)</x:f>
        <x:v>0</x:v>
      </x:c>
      <x:c r="U526" s="1" t="n">
        <x:f>S526-T526</x:f>
        <x:v>1</x:v>
      </x:c>
      <x:c r="V526" s="1" t="n">
        <x:f>IF(I526="",0,1)</x:f>
        <x:v>1</x:v>
      </x:c>
      <x:c r="W526" s="1" t="n">
        <x:f>IF(I526&gt;=4,1,0)</x:f>
        <x:v>1</x:v>
      </x:c>
      <x:c r="X526" s="1" t="n">
        <x:f>1-O526</x:f>
        <x:v>1</x:v>
      </x:c>
      <x:c r="Y526" s="1" t="n">
        <x:f>IF(AND(O526=1,L526&gt;168),1,0)</x:f>
        <x:v>0</x:v>
      </x:c>
    </x:row>
    <x:row r="527">
      <x:c r="A527" s="1" t="str">
        <x:v>T00522</x:v>
      </x:c>
      <x:c r="B527" s="9" t="n">
        <x:v>45758.86388888889</x:v>
      </x:c>
      <x:c r="C527" s="9" t="n">
        <x:v>45759.05430555555</x:v>
      </x:c>
      <x:c r="D527" s="9" t="n">
        <x:v>45760.446388888886</x:v>
      </x:c>
      <x:c r="E527" s="1" t="str">
        <x:v>Normal</x:v>
      </x:c>
      <x:c r="F527" s="1" t="str">
        <x:v>WhatsApp</x:v>
      </x:c>
      <x:c r="G527" s="1" t="str">
        <x:v>Refund</x:v>
      </x:c>
      <x:c r="H527" s="1" t="n">
        <x:v>0</x:v>
      </x:c>
      <x:c r="I527" s="1"/>
      <x:c r="J527" s="1" t="n">
        <x:f>IF(E527="","",VLOOKUP(E527,'Guide'!$A$7:$C$10,2,FALSE))</x:f>
        <x:v>12</x:v>
      </x:c>
      <x:c r="K527" s="1" t="n">
        <x:f>IF(E527="","",VLOOKUP(E527,'Guide'!$A$7:$C$10,3,FALSE))</x:f>
        <x:v>72</x:v>
      </x:c>
      <x:c r="L527" s="10" t="n">
        <x:f>('Guide'!$B$4-B527)*24</x:f>
        <x:v>1923.2666666666628</x:v>
      </x:c>
      <x:c r="M527" s="10" t="n">
        <x:f>IF(C527="","",ROUND((C527-B527)*24,6))</x:f>
        <x:v>4.57</x:v>
      </x:c>
      <x:c r="N527" s="10" t="n">
        <x:f>IF(D527="","",ROUND((D527-B527)*24,6))</x:f>
        <x:v>37.98</x:v>
      </x:c>
      <x:c r="O527" s="1" t="n">
        <x:f>IF(D527="",1,0)</x:f>
        <x:v>0</x:v>
      </x:c>
      <x:c r="P527" s="1" t="n">
        <x:f>IF(E527="",0,IF(OR(C527&lt;&gt;"",L527&gt;=J527),1,0))</x:f>
        <x:v>1</x:v>
      </x:c>
      <x:c r="Q527" s="1" t="n">
        <x:f>IF(AND(E527&lt;&gt;"",C527&lt;&gt;"",M527&lt;=J527),1,0)</x:f>
        <x:v>1</x:v>
      </x:c>
      <x:c r="R527" s="1" t="n">
        <x:f>P527-Q527</x:f>
        <x:v>0</x:v>
      </x:c>
      <x:c r="S527" s="1" t="n">
        <x:f>IF(E527="",0,IF(OR(D527&lt;&gt;"",L527&gt;=K527),1,0))</x:f>
        <x:v>1</x:v>
      </x:c>
      <x:c r="T527" s="1" t="n">
        <x:f>IF(AND(E527&lt;&gt;"",D527&lt;&gt;"",N527&lt;=K527),1,0)</x:f>
        <x:v>1</x:v>
      </x:c>
      <x:c r="U527" s="1" t="n">
        <x:f>S527-T527</x:f>
        <x:v>0</x:v>
      </x:c>
      <x:c r="V527" s="1" t="n">
        <x:f>IF(I527="",0,1)</x:f>
        <x:v>0</x:v>
      </x:c>
      <x:c r="W527" s="1" t="n">
        <x:f>IF(I527&gt;=4,1,0)</x:f>
        <x:v>0</x:v>
      </x:c>
      <x:c r="X527" s="1" t="n">
        <x:f>1-O527</x:f>
        <x:v>1</x:v>
      </x:c>
      <x:c r="Y527" s="1" t="n">
        <x:f>IF(AND(O527=1,L527&gt;168),1,0)</x:f>
        <x:v>0</x:v>
      </x:c>
    </x:row>
    <x:row r="528">
      <x:c r="A528" s="1" t="str">
        <x:v>T00523</x:v>
      </x:c>
      <x:c r="B528" s="9" t="n">
        <x:v>45749.129166666666</x:v>
      </x:c>
      <x:c r="C528" s="9" t="n">
        <x:v>45750.02291666667</x:v>
      </x:c>
      <x:c r="D528" s="9"/>
      <x:c r="E528" s="1" t="str">
        <x:v>Normal</x:v>
      </x:c>
      <x:c r="F528" s="1" t="str">
        <x:v>Email</x:v>
      </x:c>
      <x:c r="G528" s="1" t="str">
        <x:v>Delivery</x:v>
      </x:c>
      <x:c r="H528" s="1" t="n">
        <x:v>0</x:v>
      </x:c>
      <x:c r="I528" s="1"/>
      <x:c r="J528" s="1" t="n">
        <x:f>IF(E528="","",VLOOKUP(E528,'Guide'!$A$7:$C$10,2,FALSE))</x:f>
        <x:v>12</x:v>
      </x:c>
      <x:c r="K528" s="1" t="n">
        <x:f>IF(E528="","",VLOOKUP(E528,'Guide'!$A$7:$C$10,3,FALSE))</x:f>
        <x:v>72</x:v>
      </x:c>
      <x:c r="L528" s="10" t="n">
        <x:f>('Guide'!$B$4-B528)*24</x:f>
        <x:v>2156.9000000000233</x:v>
      </x:c>
      <x:c r="M528" s="10" t="n">
        <x:f>IF(C528="","",ROUND((C528-B528)*24,6))</x:f>
        <x:v>21.45</x:v>
      </x:c>
      <x:c r="N528" s="10" t="str">
        <x:f>IF(D528="","",ROUND((D528-B528)*24,6))</x:f>
      </x:c>
      <x:c r="O528" s="1" t="n">
        <x:f>IF(D528="",1,0)</x:f>
        <x:v>1</x:v>
      </x:c>
      <x:c r="P528" s="1" t="n">
        <x:f>IF(E528="",0,IF(OR(C528&lt;&gt;"",L528&gt;=J528),1,0))</x:f>
        <x:v>1</x:v>
      </x:c>
      <x:c r="Q528" s="1" t="n">
        <x:f>IF(AND(E528&lt;&gt;"",C528&lt;&gt;"",M528&lt;=J528),1,0)</x:f>
        <x:v>0</x:v>
      </x:c>
      <x:c r="R528" s="1" t="n">
        <x:f>P528-Q528</x:f>
        <x:v>1</x:v>
      </x:c>
      <x:c r="S528" s="1" t="n">
        <x:f>IF(E528="",0,IF(OR(D528&lt;&gt;"",L528&gt;=K528),1,0))</x:f>
        <x:v>1</x:v>
      </x:c>
      <x:c r="T528" s="1" t="n">
        <x:f>IF(AND(E528&lt;&gt;"",D528&lt;&gt;"",N528&lt;=K528),1,0)</x:f>
        <x:v>0</x:v>
      </x:c>
      <x:c r="U528" s="1" t="n">
        <x:f>S528-T528</x:f>
        <x:v>1</x:v>
      </x:c>
      <x:c r="V528" s="1" t="n">
        <x:f>IF(I528="",0,1)</x:f>
        <x:v>0</x:v>
      </x:c>
      <x:c r="W528" s="1" t="n">
        <x:f>IF(I528&gt;=4,1,0)</x:f>
        <x:v>0</x:v>
      </x:c>
      <x:c r="X528" s="1" t="n">
        <x:f>1-O528</x:f>
        <x:v>0</x:v>
      </x:c>
      <x:c r="Y528" s="1" t="n">
        <x:f>IF(AND(O528=1,L528&gt;168),1,0)</x:f>
        <x:v>1</x:v>
      </x:c>
    </x:row>
    <x:row r="529">
      <x:c r="A529" s="1" t="str">
        <x:v>T00524</x:v>
      </x:c>
      <x:c r="B529" s="9" t="n">
        <x:v>45823.10555555556</x:v>
      </x:c>
      <x:c r="C529" s="9" t="n">
        <x:v>45824.31555555556</x:v>
      </x:c>
      <x:c r="D529" s="9" t="n">
        <x:v>45827.31805555556</x:v>
      </x:c>
      <x:c r="E529" s="1" t="str">
        <x:v>Normal</x:v>
      </x:c>
      <x:c r="F529" s="1" t="str">
        <x:v>Email</x:v>
      </x:c>
      <x:c r="G529" s="1" t="str">
        <x:v>Product information</x:v>
      </x:c>
      <x:c r="H529" s="1" t="n">
        <x:v>0</x:v>
      </x:c>
      <x:c r="I529" s="1"/>
      <x:c r="J529" s="1" t="n">
        <x:f>IF(E529="","",VLOOKUP(E529,'Guide'!$A$7:$C$10,2,FALSE))</x:f>
        <x:v>12</x:v>
      </x:c>
      <x:c r="K529" s="1" t="n">
        <x:f>IF(E529="","",VLOOKUP(E529,'Guide'!$A$7:$C$10,3,FALSE))</x:f>
        <x:v>72</x:v>
      </x:c>
      <x:c r="L529" s="10" t="n">
        <x:f>('Guide'!$B$4-B529)*24</x:f>
        <x:v>381.4666666666162</x:v>
      </x:c>
      <x:c r="M529" s="10" t="n">
        <x:f>IF(C529="","",ROUND((C529-B529)*24,6))</x:f>
        <x:v>29.04</x:v>
      </x:c>
      <x:c r="N529" s="10" t="n">
        <x:f>IF(D529="","",ROUND((D529-B529)*24,6))</x:f>
        <x:v>101.1</x:v>
      </x:c>
      <x:c r="O529" s="1" t="n">
        <x:f>IF(D529="",1,0)</x:f>
        <x:v>0</x:v>
      </x:c>
      <x:c r="P529" s="1" t="n">
        <x:f>IF(E529="",0,IF(OR(C529&lt;&gt;"",L529&gt;=J529),1,0))</x:f>
        <x:v>1</x:v>
      </x:c>
      <x:c r="Q529" s="1" t="n">
        <x:f>IF(AND(E529&lt;&gt;"",C529&lt;&gt;"",M529&lt;=J529),1,0)</x:f>
        <x:v>0</x:v>
      </x:c>
      <x:c r="R529" s="1" t="n">
        <x:f>P529-Q529</x:f>
        <x:v>1</x:v>
      </x:c>
      <x:c r="S529" s="1" t="n">
        <x:f>IF(E529="",0,IF(OR(D529&lt;&gt;"",L529&gt;=K529),1,0))</x:f>
        <x:v>1</x:v>
      </x:c>
      <x:c r="T529" s="1" t="n">
        <x:f>IF(AND(E529&lt;&gt;"",D529&lt;&gt;"",N529&lt;=K529),1,0)</x:f>
        <x:v>0</x:v>
      </x:c>
      <x:c r="U529" s="1" t="n">
        <x:f>S529-T529</x:f>
        <x:v>1</x:v>
      </x:c>
      <x:c r="V529" s="1" t="n">
        <x:f>IF(I529="",0,1)</x:f>
        <x:v>0</x:v>
      </x:c>
      <x:c r="W529" s="1" t="n">
        <x:f>IF(I529&gt;=4,1,0)</x:f>
        <x:v>0</x:v>
      </x:c>
      <x:c r="X529" s="1" t="n">
        <x:f>1-O529</x:f>
        <x:v>1</x:v>
      </x:c>
      <x:c r="Y529" s="1" t="n">
        <x:f>IF(AND(O529=1,L529&gt;168),1,0)</x:f>
        <x:v>0</x:v>
      </x:c>
    </x:row>
    <x:row r="530">
      <x:c r="A530" s="1" t="str">
        <x:v>T00525</x:v>
      </x:c>
      <x:c r="B530" s="9" t="n">
        <x:v>45794.152083333334</x:v>
      </x:c>
      <x:c r="C530" s="9" t="n">
        <x:v>45794.160416666666</x:v>
      </x:c>
      <x:c r="D530" s="9" t="n">
        <x:v>45794.364166666666</x:v>
      </x:c>
      <x:c r="E530" s="1" t="str">
        <x:v>Urgent</x:v>
      </x:c>
      <x:c r="F530" s="1" t="str">
        <x:v>Web chat</x:v>
      </x:c>
      <x:c r="G530" s="1" t="str">
        <x:v>Product information</x:v>
      </x:c>
      <x:c r="H530" s="1" t="n">
        <x:v>0</x:v>
      </x:c>
      <x:c r="I530" s="1" t="n">
        <x:v>4</x:v>
      </x:c>
      <x:c r="J530" s="1" t="n">
        <x:f>IF(E530="","",VLOOKUP(E530,'Guide'!$A$7:$C$10,2,FALSE))</x:f>
        <x:v>1</x:v>
      </x:c>
      <x:c r="K530" s="1" t="n">
        <x:f>IF(E530="","",VLOOKUP(E530,'Guide'!$A$7:$C$10,3,FALSE))</x:f>
        <x:v>8</x:v>
      </x:c>
      <x:c r="L530" s="10" t="n">
        <x:f>('Guide'!$B$4-B530)*24</x:f>
        <x:v>1076.3499999999767</x:v>
      </x:c>
      <x:c r="M530" s="10" t="n">
        <x:f>IF(C530="","",ROUND((C530-B530)*24,6))</x:f>
        <x:v>0.2</x:v>
      </x:c>
      <x:c r="N530" s="10" t="n">
        <x:f>IF(D530="","",ROUND((D530-B530)*24,6))</x:f>
        <x:v>5.09</x:v>
      </x:c>
      <x:c r="O530" s="1" t="n">
        <x:f>IF(D530="",1,0)</x:f>
        <x:v>0</x:v>
      </x:c>
      <x:c r="P530" s="1" t="n">
        <x:f>IF(E530="",0,IF(OR(C530&lt;&gt;"",L530&gt;=J530),1,0))</x:f>
        <x:v>1</x:v>
      </x:c>
      <x:c r="Q530" s="1" t="n">
        <x:f>IF(AND(E530&lt;&gt;"",C530&lt;&gt;"",M530&lt;=J530),1,0)</x:f>
        <x:v>1</x:v>
      </x:c>
      <x:c r="R530" s="1" t="n">
        <x:f>P530-Q530</x:f>
        <x:v>0</x:v>
      </x:c>
      <x:c r="S530" s="1" t="n">
        <x:f>IF(E530="",0,IF(OR(D530&lt;&gt;"",L530&gt;=K530),1,0))</x:f>
        <x:v>1</x:v>
      </x:c>
      <x:c r="T530" s="1" t="n">
        <x:f>IF(AND(E530&lt;&gt;"",D530&lt;&gt;"",N530&lt;=K530),1,0)</x:f>
        <x:v>1</x:v>
      </x:c>
      <x:c r="U530" s="1" t="n">
        <x:f>S530-T530</x:f>
        <x:v>0</x:v>
      </x:c>
      <x:c r="V530" s="1" t="n">
        <x:f>IF(I530="",0,1)</x:f>
        <x:v>1</x:v>
      </x:c>
      <x:c r="W530" s="1" t="n">
        <x:f>IF(I530&gt;=4,1,0)</x:f>
        <x:v>1</x:v>
      </x:c>
      <x:c r="X530" s="1" t="n">
        <x:f>1-O530</x:f>
        <x:v>1</x:v>
      </x:c>
      <x:c r="Y530" s="1" t="n">
        <x:f>IF(AND(O530=1,L530&gt;168),1,0)</x:f>
        <x:v>0</x:v>
      </x:c>
    </x:row>
    <x:row r="531">
      <x:c r="A531" s="1" t="str">
        <x:v>T00526</x:v>
      </x:c>
      <x:c r="B531" s="9" t="n">
        <x:v>45755.96666666667</x:v>
      </x:c>
      <x:c r="C531" s="9" t="n">
        <x:v>45756.32208333333</x:v>
      </x:c>
      <x:c r="D531" s="9" t="n">
        <x:v>45758.73875</x:v>
      </x:c>
      <x:c r="E531" s="1" t="str">
        <x:v>Normal</x:v>
      </x:c>
      <x:c r="F531" s="1" t="str">
        <x:v>WhatsApp</x:v>
      </x:c>
      <x:c r="G531" s="1" t="str">
        <x:v>Account access</x:v>
      </x:c>
      <x:c r="H531" s="1" t="n">
        <x:v>1</x:v>
      </x:c>
      <x:c r="I531" s="1"/>
      <x:c r="J531" s="1" t="n">
        <x:f>IF(E531="","",VLOOKUP(E531,'Guide'!$A$7:$C$10,2,FALSE))</x:f>
        <x:v>12</x:v>
      </x:c>
      <x:c r="K531" s="1" t="n">
        <x:f>IF(E531="","",VLOOKUP(E531,'Guide'!$A$7:$C$10,3,FALSE))</x:f>
        <x:v>72</x:v>
      </x:c>
      <x:c r="L531" s="10" t="n">
        <x:f>('Guide'!$B$4-B531)*24</x:f>
        <x:v>1992.7999999999884</x:v>
      </x:c>
      <x:c r="M531" s="10" t="n">
        <x:f>IF(C531="","",ROUND((C531-B531)*24,6))</x:f>
        <x:v>8.53</x:v>
      </x:c>
      <x:c r="N531" s="10" t="n">
        <x:f>IF(D531="","",ROUND((D531-B531)*24,6))</x:f>
        <x:v>66.53</x:v>
      </x:c>
      <x:c r="O531" s="1" t="n">
        <x:f>IF(D531="",1,0)</x:f>
        <x:v>0</x:v>
      </x:c>
      <x:c r="P531" s="1" t="n">
        <x:f>IF(E531="",0,IF(OR(C531&lt;&gt;"",L531&gt;=J531),1,0))</x:f>
        <x:v>1</x:v>
      </x:c>
      <x:c r="Q531" s="1" t="n">
        <x:f>IF(AND(E531&lt;&gt;"",C531&lt;&gt;"",M531&lt;=J531),1,0)</x:f>
        <x:v>1</x:v>
      </x:c>
      <x:c r="R531" s="1" t="n">
        <x:f>P531-Q531</x:f>
        <x:v>0</x:v>
      </x:c>
      <x:c r="S531" s="1" t="n">
        <x:f>IF(E531="",0,IF(OR(D531&lt;&gt;"",L531&gt;=K531),1,0))</x:f>
        <x:v>1</x:v>
      </x:c>
      <x:c r="T531" s="1" t="n">
        <x:f>IF(AND(E531&lt;&gt;"",D531&lt;&gt;"",N531&lt;=K531),1,0)</x:f>
        <x:v>1</x:v>
      </x:c>
      <x:c r="U531" s="1" t="n">
        <x:f>S531-T531</x:f>
        <x:v>0</x:v>
      </x:c>
      <x:c r="V531" s="1" t="n">
        <x:f>IF(I531="",0,1)</x:f>
        <x:v>0</x:v>
      </x:c>
      <x:c r="W531" s="1" t="n">
        <x:f>IF(I531&gt;=4,1,0)</x:f>
        <x:v>0</x:v>
      </x:c>
      <x:c r="X531" s="1" t="n">
        <x:f>1-O531</x:f>
        <x:v>1</x:v>
      </x:c>
      <x:c r="Y531" s="1" t="n">
        <x:f>IF(AND(O531=1,L531&gt;168),1,0)</x:f>
        <x:v>0</x:v>
      </x:c>
    </x:row>
    <x:row r="532">
      <x:c r="A532" s="1" t="str">
        <x:v>T00527</x:v>
      </x:c>
      <x:c r="B532" s="9" t="n">
        <x:v>45768.915972222225</x:v>
      </x:c>
      <x:c r="C532" s="9" t="n">
        <x:v>45769.142222222225</x:v>
      </x:c>
      <x:c r="D532" s="9" t="n">
        <x:v>45774.74222222222</x:v>
      </x:c>
      <x:c r="E532" s="1" t="str">
        <x:v>Normal</x:v>
      </x:c>
      <x:c r="F532" s="1" t="str">
        <x:v>WhatsApp</x:v>
      </x:c>
      <x:c r="G532" s="1" t="str">
        <x:v>Delivery</x:v>
      </x:c>
      <x:c r="H532" s="1" t="n">
        <x:v>0</x:v>
      </x:c>
      <x:c r="I532" s="1"/>
      <x:c r="J532" s="1" t="n">
        <x:f>IF(E532="","",VLOOKUP(E532,'Guide'!$A$7:$C$10,2,FALSE))</x:f>
        <x:v>12</x:v>
      </x:c>
      <x:c r="K532" s="1" t="n">
        <x:f>IF(E532="","",VLOOKUP(E532,'Guide'!$A$7:$C$10,3,FALSE))</x:f>
        <x:v>72</x:v>
      </x:c>
      <x:c r="L532" s="10" t="n">
        <x:f>('Guide'!$B$4-B532)*24</x:f>
        <x:v>1682.0166666666046</x:v>
      </x:c>
      <x:c r="M532" s="10" t="n">
        <x:f>IF(C532="","",ROUND((C532-B532)*24,6))</x:f>
        <x:v>5.43</x:v>
      </x:c>
      <x:c r="N532" s="10" t="n">
        <x:f>IF(D532="","",ROUND((D532-B532)*24,6))</x:f>
        <x:v>139.83</x:v>
      </x:c>
      <x:c r="O532" s="1" t="n">
        <x:f>IF(D532="",1,0)</x:f>
        <x:v>0</x:v>
      </x:c>
      <x:c r="P532" s="1" t="n">
        <x:f>IF(E532="",0,IF(OR(C532&lt;&gt;"",L532&gt;=J532),1,0))</x:f>
        <x:v>1</x:v>
      </x:c>
      <x:c r="Q532" s="1" t="n">
        <x:f>IF(AND(E532&lt;&gt;"",C532&lt;&gt;"",M532&lt;=J532),1,0)</x:f>
        <x:v>1</x:v>
      </x:c>
      <x:c r="R532" s="1" t="n">
        <x:f>P532-Q532</x:f>
        <x:v>0</x:v>
      </x:c>
      <x:c r="S532" s="1" t="n">
        <x:f>IF(E532="",0,IF(OR(D532&lt;&gt;"",L532&gt;=K532),1,0))</x:f>
        <x:v>1</x:v>
      </x:c>
      <x:c r="T532" s="1" t="n">
        <x:f>IF(AND(E532&lt;&gt;"",D532&lt;&gt;"",N532&lt;=K532),1,0)</x:f>
        <x:v>0</x:v>
      </x:c>
      <x:c r="U532" s="1" t="n">
        <x:f>S532-T532</x:f>
        <x:v>1</x:v>
      </x:c>
      <x:c r="V532" s="1" t="n">
        <x:f>IF(I532="",0,1)</x:f>
        <x:v>0</x:v>
      </x:c>
      <x:c r="W532" s="1" t="n">
        <x:f>IF(I532&gt;=4,1,0)</x:f>
        <x:v>0</x:v>
      </x:c>
      <x:c r="X532" s="1" t="n">
        <x:f>1-O532</x:f>
        <x:v>1</x:v>
      </x:c>
      <x:c r="Y532" s="1" t="n">
        <x:f>IF(AND(O532=1,L532&gt;168),1,0)</x:f>
        <x:v>0</x:v>
      </x:c>
    </x:row>
    <x:row r="533">
      <x:c r="A533" s="1" t="str">
        <x:v>T00528</x:v>
      </x:c>
      <x:c r="B533" s="9" t="n">
        <x:v>45693.35625</x:v>
      </x:c>
      <x:c r="C533" s="9" t="n">
        <x:v>45693.63916666667</x:v>
      </x:c>
      <x:c r="D533" s="9" t="n">
        <x:v>45695.75875</x:v>
      </x:c>
      <x:c r="E533" s="1" t="str">
        <x:v>Normal</x:v>
      </x:c>
      <x:c r="F533" s="1" t="str">
        <x:v>WhatsApp</x:v>
      </x:c>
      <x:c r="G533" s="1" t="str">
        <x:v>Billing</x:v>
      </x:c>
      <x:c r="H533" s="1" t="n">
        <x:v>0</x:v>
      </x:c>
      <x:c r="I533" s="1"/>
      <x:c r="J533" s="1" t="n">
        <x:f>IF(E533="","",VLOOKUP(E533,'Guide'!$A$7:$C$10,2,FALSE))</x:f>
        <x:v>12</x:v>
      </x:c>
      <x:c r="K533" s="1" t="n">
        <x:f>IF(E533="","",VLOOKUP(E533,'Guide'!$A$7:$C$10,3,FALSE))</x:f>
        <x:v>72</x:v>
      </x:c>
      <x:c r="L533" s="10" t="n">
        <x:f>('Guide'!$B$4-B533)*24</x:f>
        <x:v>3495.45000000007</x:v>
      </x:c>
      <x:c r="M533" s="10" t="n">
        <x:f>IF(C533="","",ROUND((C533-B533)*24,6))</x:f>
        <x:v>6.79</x:v>
      </x:c>
      <x:c r="N533" s="10" t="n">
        <x:f>IF(D533="","",ROUND((D533-B533)*24,6))</x:f>
        <x:v>57.66</x:v>
      </x:c>
      <x:c r="O533" s="1" t="n">
        <x:f>IF(D533="",1,0)</x:f>
        <x:v>0</x:v>
      </x:c>
      <x:c r="P533" s="1" t="n">
        <x:f>IF(E533="",0,IF(OR(C533&lt;&gt;"",L533&gt;=J533),1,0))</x:f>
        <x:v>1</x:v>
      </x:c>
      <x:c r="Q533" s="1" t="n">
        <x:f>IF(AND(E533&lt;&gt;"",C533&lt;&gt;"",M533&lt;=J533),1,0)</x:f>
        <x:v>1</x:v>
      </x:c>
      <x:c r="R533" s="1" t="n">
        <x:f>P533-Q533</x:f>
        <x:v>0</x:v>
      </x:c>
      <x:c r="S533" s="1" t="n">
        <x:f>IF(E533="",0,IF(OR(D533&lt;&gt;"",L533&gt;=K533),1,0))</x:f>
        <x:v>1</x:v>
      </x:c>
      <x:c r="T533" s="1" t="n">
        <x:f>IF(AND(E533&lt;&gt;"",D533&lt;&gt;"",N533&lt;=K533),1,0)</x:f>
        <x:v>1</x:v>
      </x:c>
      <x:c r="U533" s="1" t="n">
        <x:f>S533-T533</x:f>
        <x:v>0</x:v>
      </x:c>
      <x:c r="V533" s="1" t="n">
        <x:f>IF(I533="",0,1)</x:f>
        <x:v>0</x:v>
      </x:c>
      <x:c r="W533" s="1" t="n">
        <x:f>IF(I533&gt;=4,1,0)</x:f>
        <x:v>0</x:v>
      </x:c>
      <x:c r="X533" s="1" t="n">
        <x:f>1-O533</x:f>
        <x:v>1</x:v>
      </x:c>
      <x:c r="Y533" s="1" t="n">
        <x:f>IF(AND(O533=1,L533&gt;168),1,0)</x:f>
        <x:v>0</x:v>
      </x:c>
    </x:row>
    <x:row r="534">
      <x:c r="A534" s="1" t="str">
        <x:v>T00529</x:v>
      </x:c>
      <x:c r="B534" s="9" t="n">
        <x:v>45767.92361111111</x:v>
      </x:c>
      <x:c r="C534" s="9" t="n">
        <x:v>45769.73069444444</x:v>
      </x:c>
      <x:c r="D534" s="9" t="n">
        <x:v>45770.82027777778</x:v>
      </x:c>
      <x:c r="E534" s="1" t="str">
        <x:v>Low</x:v>
      </x:c>
      <x:c r="F534" s="1" t="str">
        <x:v>Email</x:v>
      </x:c>
      <x:c r="G534" s="1" t="str">
        <x:v>Product information</x:v>
      </x:c>
      <x:c r="H534" s="1" t="n">
        <x:v>0</x:v>
      </x:c>
      <x:c r="I534" s="1"/>
      <x:c r="J534" s="1" t="n">
        <x:f>IF(E534="","",VLOOKUP(E534,'Guide'!$A$7:$C$10,2,FALSE))</x:f>
        <x:v>24</x:v>
      </x:c>
      <x:c r="K534" s="1" t="n">
        <x:f>IF(E534="","",VLOOKUP(E534,'Guide'!$A$7:$C$10,3,FALSE))</x:f>
        <x:v>120</x:v>
      </x:c>
      <x:c r="L534" s="10" t="n">
        <x:f>('Guide'!$B$4-B534)*24</x:f>
        <x:v>1705.8333333333721</x:v>
      </x:c>
      <x:c r="M534" s="10" t="n">
        <x:f>IF(C534="","",ROUND((C534-B534)*24,6))</x:f>
        <x:v>43.37</x:v>
      </x:c>
      <x:c r="N534" s="10" t="n">
        <x:f>IF(D534="","",ROUND((D534-B534)*24,6))</x:f>
        <x:v>69.52</x:v>
      </x:c>
      <x:c r="O534" s="1" t="n">
        <x:f>IF(D534="",1,0)</x:f>
        <x:v>0</x:v>
      </x:c>
      <x:c r="P534" s="1" t="n">
        <x:f>IF(E534="",0,IF(OR(C534&lt;&gt;"",L534&gt;=J534),1,0))</x:f>
        <x:v>1</x:v>
      </x:c>
      <x:c r="Q534" s="1" t="n">
        <x:f>IF(AND(E534&lt;&gt;"",C534&lt;&gt;"",M534&lt;=J534),1,0)</x:f>
        <x:v>0</x:v>
      </x:c>
      <x:c r="R534" s="1" t="n">
        <x:f>P534-Q534</x:f>
        <x:v>1</x:v>
      </x:c>
      <x:c r="S534" s="1" t="n">
        <x:f>IF(E534="",0,IF(OR(D534&lt;&gt;"",L534&gt;=K534),1,0))</x:f>
        <x:v>1</x:v>
      </x:c>
      <x:c r="T534" s="1" t="n">
        <x:f>IF(AND(E534&lt;&gt;"",D534&lt;&gt;"",N534&lt;=K534),1,0)</x:f>
        <x:v>1</x:v>
      </x:c>
      <x:c r="U534" s="1" t="n">
        <x:f>S534-T534</x:f>
        <x:v>0</x:v>
      </x:c>
      <x:c r="V534" s="1" t="n">
        <x:f>IF(I534="",0,1)</x:f>
        <x:v>0</x:v>
      </x:c>
      <x:c r="W534" s="1" t="n">
        <x:f>IF(I534&gt;=4,1,0)</x:f>
        <x:v>0</x:v>
      </x:c>
      <x:c r="X534" s="1" t="n">
        <x:f>1-O534</x:f>
        <x:v>1</x:v>
      </x:c>
      <x:c r="Y534" s="1" t="n">
        <x:f>IF(AND(O534=1,L534&gt;168),1,0)</x:f>
        <x:v>0</x:v>
      </x:c>
    </x:row>
    <x:row r="535">
      <x:c r="A535" s="1" t="str">
        <x:v>T00530</x:v>
      </x:c>
      <x:c r="B535" s="9" t="n">
        <x:v>45703.29583333333</x:v>
      </x:c>
      <x:c r="C535" s="9" t="n">
        <x:v>45703.46958333333</x:v>
      </x:c>
      <x:c r="D535" s="9" t="n">
        <x:v>45705.30333333334</x:v>
      </x:c>
      <x:c r="E535" s="1" t="str">
        <x:v>Low</x:v>
      </x:c>
      <x:c r="F535" s="1" t="str">
        <x:v>WhatsApp</x:v>
      </x:c>
      <x:c r="G535" s="1" t="str">
        <x:v>Billing</x:v>
      </x:c>
      <x:c r="H535" s="1" t="n">
        <x:v>0</x:v>
      </x:c>
      <x:c r="I535" s="1"/>
      <x:c r="J535" s="1" t="n">
        <x:f>IF(E535="","",VLOOKUP(E535,'Guide'!$A$7:$C$10,2,FALSE))</x:f>
        <x:v>24</x:v>
      </x:c>
      <x:c r="K535" s="1" t="n">
        <x:f>IF(E535="","",VLOOKUP(E535,'Guide'!$A$7:$C$10,3,FALSE))</x:f>
        <x:v>120</x:v>
      </x:c>
      <x:c r="L535" s="10" t="n">
        <x:f>('Guide'!$B$4-B535)*24</x:f>
        <x:v>3256.9000000000815</x:v>
      </x:c>
      <x:c r="M535" s="10" t="n">
        <x:f>IF(C535="","",ROUND((C535-B535)*24,6))</x:f>
        <x:v>4.17</x:v>
      </x:c>
      <x:c r="N535" s="10" t="n">
        <x:f>IF(D535="","",ROUND((D535-B535)*24,6))</x:f>
        <x:v>48.18</x:v>
      </x:c>
      <x:c r="O535" s="1" t="n">
        <x:f>IF(D535="",1,0)</x:f>
        <x:v>0</x:v>
      </x:c>
      <x:c r="P535" s="1" t="n">
        <x:f>IF(E535="",0,IF(OR(C535&lt;&gt;"",L535&gt;=J535),1,0))</x:f>
        <x:v>1</x:v>
      </x:c>
      <x:c r="Q535" s="1" t="n">
        <x:f>IF(AND(E535&lt;&gt;"",C535&lt;&gt;"",M535&lt;=J535),1,0)</x:f>
        <x:v>1</x:v>
      </x:c>
      <x:c r="R535" s="1" t="n">
        <x:f>P535-Q535</x:f>
        <x:v>0</x:v>
      </x:c>
      <x:c r="S535" s="1" t="n">
        <x:f>IF(E535="",0,IF(OR(D535&lt;&gt;"",L535&gt;=K535),1,0))</x:f>
        <x:v>1</x:v>
      </x:c>
      <x:c r="T535" s="1" t="n">
        <x:f>IF(AND(E535&lt;&gt;"",D535&lt;&gt;"",N535&lt;=K535),1,0)</x:f>
        <x:v>1</x:v>
      </x:c>
      <x:c r="U535" s="1" t="n">
        <x:f>S535-T535</x:f>
        <x:v>0</x:v>
      </x:c>
      <x:c r="V535" s="1" t="n">
        <x:f>IF(I535="",0,1)</x:f>
        <x:v>0</x:v>
      </x:c>
      <x:c r="W535" s="1" t="n">
        <x:f>IF(I535&gt;=4,1,0)</x:f>
        <x:v>0</x:v>
      </x:c>
      <x:c r="X535" s="1" t="n">
        <x:f>1-O535</x:f>
        <x:v>1</x:v>
      </x:c>
      <x:c r="Y535" s="1" t="n">
        <x:f>IF(AND(O535=1,L535&gt;168),1,0)</x:f>
        <x:v>0</x:v>
      </x:c>
    </x:row>
    <x:row r="536">
      <x:c r="A536" s="1" t="str">
        <x:v>T00531</x:v>
      </x:c>
      <x:c r="B536" s="9" t="n">
        <x:v>45787.04305555556</x:v>
      </x:c>
      <x:c r="C536" s="9" t="n">
        <x:v>45787.32763888889</x:v>
      </x:c>
      <x:c r="D536" s="9" t="n">
        <x:v>45787.38138888889</x:v>
      </x:c>
      <x:c r="E536" s="1" t="str">
        <x:v>High</x:v>
      </x:c>
      <x:c r="F536" s="1" t="str">
        <x:v>Email</x:v>
      </x:c>
      <x:c r="G536" s="1" t="str">
        <x:v>Product information</x:v>
      </x:c>
      <x:c r="H536" s="1" t="n">
        <x:v>0</x:v>
      </x:c>
      <x:c r="I536" s="1" t="n">
        <x:v>2</x:v>
      </x:c>
      <x:c r="J536" s="1" t="n">
        <x:f>IF(E536="","",VLOOKUP(E536,'Guide'!$A$7:$C$10,2,FALSE))</x:f>
        <x:v>4</x:v>
      </x:c>
      <x:c r="K536" s="1" t="n">
        <x:f>IF(E536="","",VLOOKUP(E536,'Guide'!$A$7:$C$10,3,FALSE))</x:f>
        <x:v>24</x:v>
      </x:c>
      <x:c r="L536" s="10" t="n">
        <x:f>('Guide'!$B$4-B536)*24</x:f>
        <x:v>1246.9666666666162</x:v>
      </x:c>
      <x:c r="M536" s="10" t="n">
        <x:f>IF(C536="","",ROUND((C536-B536)*24,6))</x:f>
        <x:v>6.83</x:v>
      </x:c>
      <x:c r="N536" s="10" t="n">
        <x:f>IF(D536="","",ROUND((D536-B536)*24,6))</x:f>
        <x:v>8.12</x:v>
      </x:c>
      <x:c r="O536" s="1" t="n">
        <x:f>IF(D536="",1,0)</x:f>
        <x:v>0</x:v>
      </x:c>
      <x:c r="P536" s="1" t="n">
        <x:f>IF(E536="",0,IF(OR(C536&lt;&gt;"",L536&gt;=J536),1,0))</x:f>
        <x:v>1</x:v>
      </x:c>
      <x:c r="Q536" s="1" t="n">
        <x:f>IF(AND(E536&lt;&gt;"",C536&lt;&gt;"",M536&lt;=J536),1,0)</x:f>
        <x:v>0</x:v>
      </x:c>
      <x:c r="R536" s="1" t="n">
        <x:f>P536-Q536</x:f>
        <x:v>1</x:v>
      </x:c>
      <x:c r="S536" s="1" t="n">
        <x:f>IF(E536="",0,IF(OR(D536&lt;&gt;"",L536&gt;=K536),1,0))</x:f>
        <x:v>1</x:v>
      </x:c>
      <x:c r="T536" s="1" t="n">
        <x:f>IF(AND(E536&lt;&gt;"",D536&lt;&gt;"",N536&lt;=K536),1,0)</x:f>
        <x:v>1</x:v>
      </x:c>
      <x:c r="U536" s="1" t="n">
        <x:f>S536-T536</x:f>
        <x:v>0</x:v>
      </x:c>
      <x:c r="V536" s="1" t="n">
        <x:f>IF(I536="",0,1)</x:f>
        <x:v>1</x:v>
      </x:c>
      <x:c r="W536" s="1" t="n">
        <x:f>IF(I536&gt;=4,1,0)</x:f>
        <x:v>0</x:v>
      </x:c>
      <x:c r="X536" s="1" t="n">
        <x:f>1-O536</x:f>
        <x:v>1</x:v>
      </x:c>
      <x:c r="Y536" s="1" t="n">
        <x:f>IF(AND(O536=1,L536&gt;168),1,0)</x:f>
        <x:v>0</x:v>
      </x:c>
    </x:row>
    <x:row r="537">
      <x:c r="A537" s="1" t="str">
        <x:v>T00532</x:v>
      </x:c>
      <x:c r="B537" s="9" t="n">
        <x:v>45794.413194444445</x:v>
      </x:c>
      <x:c r="C537" s="9" t="n">
        <x:v>45794.74527777778</x:v>
      </x:c>
      <x:c r="D537" s="9" t="n">
        <x:v>45803.850694444445</x:v>
      </x:c>
      <x:c r="E537" s="1" t="str">
        <x:v>Normal</x:v>
      </x:c>
      <x:c r="F537" s="1" t="str">
        <x:v>WhatsApp</x:v>
      </x:c>
      <x:c r="G537" s="1" t="str">
        <x:v>Account access</x:v>
      </x:c>
      <x:c r="H537" s="1" t="n">
        <x:v>0</x:v>
      </x:c>
      <x:c r="I537" s="1" t="n">
        <x:v>3</x:v>
      </x:c>
      <x:c r="J537" s="1" t="n">
        <x:f>IF(E537="","",VLOOKUP(E537,'Guide'!$A$7:$C$10,2,FALSE))</x:f>
        <x:v>12</x:v>
      </x:c>
      <x:c r="K537" s="1" t="n">
        <x:f>IF(E537="","",VLOOKUP(E537,'Guide'!$A$7:$C$10,3,FALSE))</x:f>
        <x:v>72</x:v>
      </x:c>
      <x:c r="L537" s="10" t="n">
        <x:f>('Guide'!$B$4-B537)*24</x:f>
        <x:v>1070.083333333314</x:v>
      </x:c>
      <x:c r="M537" s="10" t="n">
        <x:f>IF(C537="","",ROUND((C537-B537)*24,6))</x:f>
        <x:v>7.97</x:v>
      </x:c>
      <x:c r="N537" s="10" t="n">
        <x:f>IF(D537="","",ROUND((D537-B537)*24,6))</x:f>
        <x:v>226.5</x:v>
      </x:c>
      <x:c r="O537" s="1" t="n">
        <x:f>IF(D537="",1,0)</x:f>
        <x:v>0</x:v>
      </x:c>
      <x:c r="P537" s="1" t="n">
        <x:f>IF(E537="",0,IF(OR(C537&lt;&gt;"",L537&gt;=J537),1,0))</x:f>
        <x:v>1</x:v>
      </x:c>
      <x:c r="Q537" s="1" t="n">
        <x:f>IF(AND(E537&lt;&gt;"",C537&lt;&gt;"",M537&lt;=J537),1,0)</x:f>
        <x:v>1</x:v>
      </x:c>
      <x:c r="R537" s="1" t="n">
        <x:f>P537-Q537</x:f>
        <x:v>0</x:v>
      </x:c>
      <x:c r="S537" s="1" t="n">
        <x:f>IF(E537="",0,IF(OR(D537&lt;&gt;"",L537&gt;=K537),1,0))</x:f>
        <x:v>1</x:v>
      </x:c>
      <x:c r="T537" s="1" t="n">
        <x:f>IF(AND(E537&lt;&gt;"",D537&lt;&gt;"",N537&lt;=K537),1,0)</x:f>
        <x:v>0</x:v>
      </x:c>
      <x:c r="U537" s="1" t="n">
        <x:f>S537-T537</x:f>
        <x:v>1</x:v>
      </x:c>
      <x:c r="V537" s="1" t="n">
        <x:f>IF(I537="",0,1)</x:f>
        <x:v>1</x:v>
      </x:c>
      <x:c r="W537" s="1" t="n">
        <x:f>IF(I537&gt;=4,1,0)</x:f>
        <x:v>0</x:v>
      </x:c>
      <x:c r="X537" s="1" t="n">
        <x:f>1-O537</x:f>
        <x:v>1</x:v>
      </x:c>
      <x:c r="Y537" s="1" t="n">
        <x:f>IF(AND(O537=1,L537&gt;168),1,0)</x:f>
        <x:v>0</x:v>
      </x:c>
    </x:row>
    <x:row r="538">
      <x:c r="A538" s="1" t="str">
        <x:v>T00533</x:v>
      </x:c>
      <x:c r="B538" s="9" t="n">
        <x:v>45714.36666666667</x:v>
      </x:c>
      <x:c r="C538" s="9" t="n">
        <x:v>45714.7875</x:v>
      </x:c>
      <x:c r="D538" s="9" t="n">
        <x:v>45715.236666666664</x:v>
      </x:c>
      <x:c r="E538" s="1" t="str">
        <x:v>Normal</x:v>
      </x:c>
      <x:c r="F538" s="1" t="str">
        <x:v>WhatsApp</x:v>
      </x:c>
      <x:c r="G538" s="1" t="str">
        <x:v>Delivery</x:v>
      </x:c>
      <x:c r="H538" s="1" t="n">
        <x:v>0</x:v>
      </x:c>
      <x:c r="I538" s="1"/>
      <x:c r="J538" s="1" t="n">
        <x:f>IF(E538="","",VLOOKUP(E538,'Guide'!$A$7:$C$10,2,FALSE))</x:f>
        <x:v>12</x:v>
      </x:c>
      <x:c r="K538" s="1" t="n">
        <x:f>IF(E538="","",VLOOKUP(E538,'Guide'!$A$7:$C$10,3,FALSE))</x:f>
        <x:v>72</x:v>
      </x:c>
      <x:c r="L538" s="10" t="n">
        <x:f>('Guide'!$B$4-B538)*24</x:f>
        <x:v>2991.1999999999534</x:v>
      </x:c>
      <x:c r="M538" s="10" t="n">
        <x:f>IF(C538="","",ROUND((C538-B538)*24,6))</x:f>
        <x:v>10.1</x:v>
      </x:c>
      <x:c r="N538" s="10" t="n">
        <x:f>IF(D538="","",ROUND((D538-B538)*24,6))</x:f>
        <x:v>20.88</x:v>
      </x:c>
      <x:c r="O538" s="1" t="n">
        <x:f>IF(D538="",1,0)</x:f>
        <x:v>0</x:v>
      </x:c>
      <x:c r="P538" s="1" t="n">
        <x:f>IF(E538="",0,IF(OR(C538&lt;&gt;"",L538&gt;=J538),1,0))</x:f>
        <x:v>1</x:v>
      </x:c>
      <x:c r="Q538" s="1" t="n">
        <x:f>IF(AND(E538&lt;&gt;"",C538&lt;&gt;"",M538&lt;=J538),1,0)</x:f>
        <x:v>1</x:v>
      </x:c>
      <x:c r="R538" s="1" t="n">
        <x:f>P538-Q538</x:f>
        <x:v>0</x:v>
      </x:c>
      <x:c r="S538" s="1" t="n">
        <x:f>IF(E538="",0,IF(OR(D538&lt;&gt;"",L538&gt;=K538),1,0))</x:f>
        <x:v>1</x:v>
      </x:c>
      <x:c r="T538" s="1" t="n">
        <x:f>IF(AND(E538&lt;&gt;"",D538&lt;&gt;"",N538&lt;=K538),1,0)</x:f>
        <x:v>1</x:v>
      </x:c>
      <x:c r="U538" s="1" t="n">
        <x:f>S538-T538</x:f>
        <x:v>0</x:v>
      </x:c>
      <x:c r="V538" s="1" t="n">
        <x:f>IF(I538="",0,1)</x:f>
        <x:v>0</x:v>
      </x:c>
      <x:c r="W538" s="1" t="n">
        <x:f>IF(I538&gt;=4,1,0)</x:f>
        <x:v>0</x:v>
      </x:c>
      <x:c r="X538" s="1" t="n">
        <x:f>1-O538</x:f>
        <x:v>1</x:v>
      </x:c>
      <x:c r="Y538" s="1" t="n">
        <x:f>IF(AND(O538=1,L538&gt;168),1,0)</x:f>
        <x:v>0</x:v>
      </x:c>
    </x:row>
    <x:row r="539">
      <x:c r="A539" s="1" t="str">
        <x:v>T00534</x:v>
      </x:c>
      <x:c r="B539" s="9" t="n">
        <x:v>45686.993055555555</x:v>
      </x:c>
      <x:c r="C539" s="9" t="n">
        <x:v>45687.12138888889</x:v>
      </x:c>
      <x:c r="D539" s="9" t="n">
        <x:v>45689.63680555556</x:v>
      </x:c>
      <x:c r="E539" s="1" t="str">
        <x:v>High</x:v>
      </x:c>
      <x:c r="F539" s="1" t="str">
        <x:v>WhatsApp</x:v>
      </x:c>
      <x:c r="G539" s="1" t="str">
        <x:v>Product information</x:v>
      </x:c>
      <x:c r="H539" s="1" t="n">
        <x:v>0</x:v>
      </x:c>
      <x:c r="I539" s="1"/>
      <x:c r="J539" s="1" t="n">
        <x:f>IF(E539="","",VLOOKUP(E539,'Guide'!$A$7:$C$10,2,FALSE))</x:f>
        <x:v>4</x:v>
      </x:c>
      <x:c r="K539" s="1" t="n">
        <x:f>IF(E539="","",VLOOKUP(E539,'Guide'!$A$7:$C$10,3,FALSE))</x:f>
        <x:v>24</x:v>
      </x:c>
      <x:c r="L539" s="10" t="n">
        <x:f>('Guide'!$B$4-B539)*24</x:f>
        <x:v>3648.166666666686</x:v>
      </x:c>
      <x:c r="M539" s="10" t="n">
        <x:f>IF(C539="","",ROUND((C539-B539)*24,6))</x:f>
        <x:v>3.08</x:v>
      </x:c>
      <x:c r="N539" s="10" t="n">
        <x:f>IF(D539="","",ROUND((D539-B539)*24,6))</x:f>
        <x:v>63.45</x:v>
      </x:c>
      <x:c r="O539" s="1" t="n">
        <x:f>IF(D539="",1,0)</x:f>
        <x:v>0</x:v>
      </x:c>
      <x:c r="P539" s="1" t="n">
        <x:f>IF(E539="",0,IF(OR(C539&lt;&gt;"",L539&gt;=J539),1,0))</x:f>
        <x:v>1</x:v>
      </x:c>
      <x:c r="Q539" s="1" t="n">
        <x:f>IF(AND(E539&lt;&gt;"",C539&lt;&gt;"",M539&lt;=J539),1,0)</x:f>
        <x:v>1</x:v>
      </x:c>
      <x:c r="R539" s="1" t="n">
        <x:f>P539-Q539</x:f>
        <x:v>0</x:v>
      </x:c>
      <x:c r="S539" s="1" t="n">
        <x:f>IF(E539="",0,IF(OR(D539&lt;&gt;"",L539&gt;=K539),1,0))</x:f>
        <x:v>1</x:v>
      </x:c>
      <x:c r="T539" s="1" t="n">
        <x:f>IF(AND(E539&lt;&gt;"",D539&lt;&gt;"",N539&lt;=K539),1,0)</x:f>
        <x:v>0</x:v>
      </x:c>
      <x:c r="U539" s="1" t="n">
        <x:f>S539-T539</x:f>
        <x:v>1</x:v>
      </x:c>
      <x:c r="V539" s="1" t="n">
        <x:f>IF(I539="",0,1)</x:f>
        <x:v>0</x:v>
      </x:c>
      <x:c r="W539" s="1" t="n">
        <x:f>IF(I539&gt;=4,1,0)</x:f>
        <x:v>0</x:v>
      </x:c>
      <x:c r="X539" s="1" t="n">
        <x:f>1-O539</x:f>
        <x:v>1</x:v>
      </x:c>
      <x:c r="Y539" s="1" t="n">
        <x:f>IF(AND(O539=1,L539&gt;168),1,0)</x:f>
        <x:v>0</x:v>
      </x:c>
    </x:row>
    <x:row r="540">
      <x:c r="A540" s="1" t="str">
        <x:v>T00535</x:v>
      </x:c>
      <x:c r="B540" s="9" t="n">
        <x:v>45789.06180555555</x:v>
      </x:c>
      <x:c r="C540" s="9" t="n">
        <x:v>45789.227638888886</x:v>
      </x:c>
      <x:c r="D540" s="9" t="n">
        <x:v>45791.83347222222</x:v>
      </x:c>
      <x:c r="E540" s="1" t="str">
        <x:v>Normal</x:v>
      </x:c>
      <x:c r="F540" s="1" t="str">
        <x:v>Email</x:v>
      </x:c>
      <x:c r="G540" s="1" t="str">
        <x:v>Billing</x:v>
      </x:c>
      <x:c r="H540" s="1" t="n">
        <x:v>0</x:v>
      </x:c>
      <x:c r="I540" s="1"/>
      <x:c r="J540" s="1" t="n">
        <x:f>IF(E540="","",VLOOKUP(E540,'Guide'!$A$7:$C$10,2,FALSE))</x:f>
        <x:v>12</x:v>
      </x:c>
      <x:c r="K540" s="1" t="n">
        <x:f>IF(E540="","",VLOOKUP(E540,'Guide'!$A$7:$C$10,3,FALSE))</x:f>
        <x:v>72</x:v>
      </x:c>
      <x:c r="L540" s="10" t="n">
        <x:f>('Guide'!$B$4-B540)*24</x:f>
        <x:v>1198.516666666721</x:v>
      </x:c>
      <x:c r="M540" s="10" t="n">
        <x:f>IF(C540="","",ROUND((C540-B540)*24,6))</x:f>
        <x:v>3.98</x:v>
      </x:c>
      <x:c r="N540" s="10" t="n">
        <x:f>IF(D540="","",ROUND((D540-B540)*24,6))</x:f>
        <x:v>66.52</x:v>
      </x:c>
      <x:c r="O540" s="1" t="n">
        <x:f>IF(D540="",1,0)</x:f>
        <x:v>0</x:v>
      </x:c>
      <x:c r="P540" s="1" t="n">
        <x:f>IF(E540="",0,IF(OR(C540&lt;&gt;"",L540&gt;=J540),1,0))</x:f>
        <x:v>1</x:v>
      </x:c>
      <x:c r="Q540" s="1" t="n">
        <x:f>IF(AND(E540&lt;&gt;"",C540&lt;&gt;"",M540&lt;=J540),1,0)</x:f>
        <x:v>1</x:v>
      </x:c>
      <x:c r="R540" s="1" t="n">
        <x:f>P540-Q540</x:f>
        <x:v>0</x:v>
      </x:c>
      <x:c r="S540" s="1" t="n">
        <x:f>IF(E540="",0,IF(OR(D540&lt;&gt;"",L540&gt;=K540),1,0))</x:f>
        <x:v>1</x:v>
      </x:c>
      <x:c r="T540" s="1" t="n">
        <x:f>IF(AND(E540&lt;&gt;"",D540&lt;&gt;"",N540&lt;=K540),1,0)</x:f>
        <x:v>1</x:v>
      </x:c>
      <x:c r="U540" s="1" t="n">
        <x:f>S540-T540</x:f>
        <x:v>0</x:v>
      </x:c>
      <x:c r="V540" s="1" t="n">
        <x:f>IF(I540="",0,1)</x:f>
        <x:v>0</x:v>
      </x:c>
      <x:c r="W540" s="1" t="n">
        <x:f>IF(I540&gt;=4,1,0)</x:f>
        <x:v>0</x:v>
      </x:c>
      <x:c r="X540" s="1" t="n">
        <x:f>1-O540</x:f>
        <x:v>1</x:v>
      </x:c>
      <x:c r="Y540" s="1" t="n">
        <x:f>IF(AND(O540=1,L540&gt;168),1,0)</x:f>
        <x:v>0</x:v>
      </x:c>
    </x:row>
    <x:row r="541">
      <x:c r="A541" s="1" t="str">
        <x:v>T00536</x:v>
      </x:c>
      <x:c r="B541" s="9" t="n">
        <x:v>45825.83263888889</x:v>
      </x:c>
      <x:c r="C541" s="9" t="n">
        <x:v>45826.48472222222</x:v>
      </x:c>
      <x:c r="D541" s="9" t="n">
        <x:v>45831.57305555556</x:v>
      </x:c>
      <x:c r="E541" s="1" t="str">
        <x:v>Normal</x:v>
      </x:c>
      <x:c r="F541" s="1" t="str">
        <x:v>Email</x:v>
      </x:c>
      <x:c r="G541" s="1" t="str">
        <x:v>Account access</x:v>
      </x:c>
      <x:c r="H541" s="1" t="n">
        <x:v>0</x:v>
      </x:c>
      <x:c r="I541" s="1"/>
      <x:c r="J541" s="1" t="n">
        <x:f>IF(E541="","",VLOOKUP(E541,'Guide'!$A$7:$C$10,2,FALSE))</x:f>
        <x:v>12</x:v>
      </x:c>
      <x:c r="K541" s="1" t="n">
        <x:f>IF(E541="","",VLOOKUP(E541,'Guide'!$A$7:$C$10,3,FALSE))</x:f>
        <x:v>72</x:v>
      </x:c>
      <x:c r="L541" s="10" t="n">
        <x:f>('Guide'!$B$4-B541)*24</x:f>
        <x:v>316.0166666666628</x:v>
      </x:c>
      <x:c r="M541" s="10" t="n">
        <x:f>IF(C541="","",ROUND((C541-B541)*24,6))</x:f>
        <x:v>15.65</x:v>
      </x:c>
      <x:c r="N541" s="10" t="n">
        <x:f>IF(D541="","",ROUND((D541-B541)*24,6))</x:f>
        <x:v>137.77</x:v>
      </x:c>
      <x:c r="O541" s="1" t="n">
        <x:f>IF(D541="",1,0)</x:f>
        <x:v>0</x:v>
      </x:c>
      <x:c r="P541" s="1" t="n">
        <x:f>IF(E541="",0,IF(OR(C541&lt;&gt;"",L541&gt;=J541),1,0))</x:f>
        <x:v>1</x:v>
      </x:c>
      <x:c r="Q541" s="1" t="n">
        <x:f>IF(AND(E541&lt;&gt;"",C541&lt;&gt;"",M541&lt;=J541),1,0)</x:f>
        <x:v>0</x:v>
      </x:c>
      <x:c r="R541" s="1" t="n">
        <x:f>P541-Q541</x:f>
        <x:v>1</x:v>
      </x:c>
      <x:c r="S541" s="1" t="n">
        <x:f>IF(E541="",0,IF(OR(D541&lt;&gt;"",L541&gt;=K541),1,0))</x:f>
        <x:v>1</x:v>
      </x:c>
      <x:c r="T541" s="1" t="n">
        <x:f>IF(AND(E541&lt;&gt;"",D541&lt;&gt;"",N541&lt;=K541),1,0)</x:f>
        <x:v>0</x:v>
      </x:c>
      <x:c r="U541" s="1" t="n">
        <x:f>S541-T541</x:f>
        <x:v>1</x:v>
      </x:c>
      <x:c r="V541" s="1" t="n">
        <x:f>IF(I541="",0,1)</x:f>
        <x:v>0</x:v>
      </x:c>
      <x:c r="W541" s="1" t="n">
        <x:f>IF(I541&gt;=4,1,0)</x:f>
        <x:v>0</x:v>
      </x:c>
      <x:c r="X541" s="1" t="n">
        <x:f>1-O541</x:f>
        <x:v>1</x:v>
      </x:c>
      <x:c r="Y541" s="1" t="n">
        <x:f>IF(AND(O541=1,L541&gt;168),1,0)</x:f>
        <x:v>0</x:v>
      </x:c>
    </x:row>
    <x:row r="542">
      <x:c r="A542" s="1" t="str">
        <x:v>T00537</x:v>
      </x:c>
      <x:c r="B542" s="9" t="n">
        <x:v>45711.51736111111</x:v>
      </x:c>
      <x:c r="C542" s="9" t="n">
        <x:v>45711.578194444446</x:v>
      </x:c>
      <x:c r="D542" s="9" t="n">
        <x:v>45711.724027777775</x:v>
      </x:c>
      <x:c r="E542" s="1" t="str">
        <x:v>High</x:v>
      </x:c>
      <x:c r="F542" s="1" t="str">
        <x:v>WhatsApp</x:v>
      </x:c>
      <x:c r="G542" s="1" t="str">
        <x:v>Product information</x:v>
      </x:c>
      <x:c r="H542" s="1" t="n">
        <x:v>1</x:v>
      </x:c>
      <x:c r="I542" s="1"/>
      <x:c r="J542" s="1" t="n">
        <x:f>IF(E542="","",VLOOKUP(E542,'Guide'!$A$7:$C$10,2,FALSE))</x:f>
        <x:v>4</x:v>
      </x:c>
      <x:c r="K542" s="1" t="n">
        <x:f>IF(E542="","",VLOOKUP(E542,'Guide'!$A$7:$C$10,3,FALSE))</x:f>
        <x:v>24</x:v>
      </x:c>
      <x:c r="L542" s="10" t="n">
        <x:f>('Guide'!$B$4-B542)*24</x:f>
        <x:v>3059.583333333372</x:v>
      </x:c>
      <x:c r="M542" s="10" t="n">
        <x:f>IF(C542="","",ROUND((C542-B542)*24,6))</x:f>
        <x:v>1.46</x:v>
      </x:c>
      <x:c r="N542" s="10" t="n">
        <x:f>IF(D542="","",ROUND((D542-B542)*24,6))</x:f>
        <x:v>4.96</x:v>
      </x:c>
      <x:c r="O542" s="1" t="n">
        <x:f>IF(D542="",1,0)</x:f>
        <x:v>0</x:v>
      </x:c>
      <x:c r="P542" s="1" t="n">
        <x:f>IF(E542="",0,IF(OR(C542&lt;&gt;"",L542&gt;=J542),1,0))</x:f>
        <x:v>1</x:v>
      </x:c>
      <x:c r="Q542" s="1" t="n">
        <x:f>IF(AND(E542&lt;&gt;"",C542&lt;&gt;"",M542&lt;=J542),1,0)</x:f>
        <x:v>1</x:v>
      </x:c>
      <x:c r="R542" s="1" t="n">
        <x:f>P542-Q542</x:f>
        <x:v>0</x:v>
      </x:c>
      <x:c r="S542" s="1" t="n">
        <x:f>IF(E542="",0,IF(OR(D542&lt;&gt;"",L542&gt;=K542),1,0))</x:f>
        <x:v>1</x:v>
      </x:c>
      <x:c r="T542" s="1" t="n">
        <x:f>IF(AND(E542&lt;&gt;"",D542&lt;&gt;"",N542&lt;=K542),1,0)</x:f>
        <x:v>1</x:v>
      </x:c>
      <x:c r="U542" s="1" t="n">
        <x:f>S542-T542</x:f>
        <x:v>0</x:v>
      </x:c>
      <x:c r="V542" s="1" t="n">
        <x:f>IF(I542="",0,1)</x:f>
        <x:v>0</x:v>
      </x:c>
      <x:c r="W542" s="1" t="n">
        <x:f>IF(I542&gt;=4,1,0)</x:f>
        <x:v>0</x:v>
      </x:c>
      <x:c r="X542" s="1" t="n">
        <x:f>1-O542</x:f>
        <x:v>1</x:v>
      </x:c>
      <x:c r="Y542" s="1" t="n">
        <x:f>IF(AND(O542=1,L542&gt;168),1,0)</x:f>
        <x:v>0</x:v>
      </x:c>
    </x:row>
    <x:row r="543">
      <x:c r="A543" s="1" t="str">
        <x:v>T00538</x:v>
      </x:c>
      <x:c r="B543" s="9" t="n">
        <x:v>45807.23541666667</x:v>
      </x:c>
      <x:c r="C543" s="9" t="n">
        <x:v>45807.75666666667</x:v>
      </x:c>
      <x:c r="D543" s="9" t="n">
        <x:v>45828.65125</x:v>
      </x:c>
      <x:c r="E543" s="1" t="str">
        <x:v>Low</x:v>
      </x:c>
      <x:c r="F543" s="1" t="str">
        <x:v>Web chat</x:v>
      </x:c>
      <x:c r="G543" s="1" t="str">
        <x:v>Billing</x:v>
      </x:c>
      <x:c r="H543" s="1" t="n">
        <x:v>0</x:v>
      </x:c>
      <x:c r="I543" s="1" t="n">
        <x:v>3</x:v>
      </x:c>
      <x:c r="J543" s="1" t="n">
        <x:f>IF(E543="","",VLOOKUP(E543,'Guide'!$A$7:$C$10,2,FALSE))</x:f>
        <x:v>24</x:v>
      </x:c>
      <x:c r="K543" s="1" t="n">
        <x:f>IF(E543="","",VLOOKUP(E543,'Guide'!$A$7:$C$10,3,FALSE))</x:f>
        <x:v>120</x:v>
      </x:c>
      <x:c r="L543" s="10" t="n">
        <x:f>('Guide'!$B$4-B543)*24</x:f>
        <x:v>762.3499999999185</x:v>
      </x:c>
      <x:c r="M543" s="10" t="n">
        <x:f>IF(C543="","",ROUND((C543-B543)*24,6))</x:f>
        <x:v>12.51</x:v>
      </x:c>
      <x:c r="N543" s="10" t="n">
        <x:f>IF(D543="","",ROUND((D543-B543)*24,6))</x:f>
        <x:v>513.98</x:v>
      </x:c>
      <x:c r="O543" s="1" t="n">
        <x:f>IF(D543="",1,0)</x:f>
        <x:v>0</x:v>
      </x:c>
      <x:c r="P543" s="1" t="n">
        <x:f>IF(E543="",0,IF(OR(C543&lt;&gt;"",L543&gt;=J543),1,0))</x:f>
        <x:v>1</x:v>
      </x:c>
      <x:c r="Q543" s="1" t="n">
        <x:f>IF(AND(E543&lt;&gt;"",C543&lt;&gt;"",M543&lt;=J543),1,0)</x:f>
        <x:v>1</x:v>
      </x:c>
      <x:c r="R543" s="1" t="n">
        <x:f>P543-Q543</x:f>
        <x:v>0</x:v>
      </x:c>
      <x:c r="S543" s="1" t="n">
        <x:f>IF(E543="",0,IF(OR(D543&lt;&gt;"",L543&gt;=K543),1,0))</x:f>
        <x:v>1</x:v>
      </x:c>
      <x:c r="T543" s="1" t="n">
        <x:f>IF(AND(E543&lt;&gt;"",D543&lt;&gt;"",N543&lt;=K543),1,0)</x:f>
        <x:v>0</x:v>
      </x:c>
      <x:c r="U543" s="1" t="n">
        <x:f>S543-T543</x:f>
        <x:v>1</x:v>
      </x:c>
      <x:c r="V543" s="1" t="n">
        <x:f>IF(I543="",0,1)</x:f>
        <x:v>1</x:v>
      </x:c>
      <x:c r="W543" s="1" t="n">
        <x:f>IF(I543&gt;=4,1,0)</x:f>
        <x:v>0</x:v>
      </x:c>
      <x:c r="X543" s="1" t="n">
        <x:f>1-O543</x:f>
        <x:v>1</x:v>
      </x:c>
      <x:c r="Y543" s="1" t="n">
        <x:f>IF(AND(O543=1,L543&gt;168),1,0)</x:f>
        <x:v>0</x:v>
      </x:c>
    </x:row>
    <x:row r="544">
      <x:c r="A544" s="1" t="str">
        <x:v>T00539</x:v>
      </x:c>
      <x:c r="B544" s="9" t="n">
        <x:v>45788.59722222222</x:v>
      </x:c>
      <x:c r="C544" s="9" t="n">
        <x:v>45790.12888888889</x:v>
      </x:c>
      <x:c r="D544" s="9" t="n">
        <x:v>45790.38555555556</x:v>
      </x:c>
      <x:c r="E544" s="1" t="str">
        <x:v>Low</x:v>
      </x:c>
      <x:c r="F544" s="1" t="str">
        <x:v>Web chat</x:v>
      </x:c>
      <x:c r="G544" s="1" t="str">
        <x:v>Product information</x:v>
      </x:c>
      <x:c r="H544" s="1" t="n">
        <x:v>1</x:v>
      </x:c>
      <x:c r="I544" s="1" t="n">
        <x:v>5</x:v>
      </x:c>
      <x:c r="J544" s="1" t="n">
        <x:f>IF(E544="","",VLOOKUP(E544,'Guide'!$A$7:$C$10,2,FALSE))</x:f>
        <x:v>24</x:v>
      </x:c>
      <x:c r="K544" s="1" t="n">
        <x:f>IF(E544="","",VLOOKUP(E544,'Guide'!$A$7:$C$10,3,FALSE))</x:f>
        <x:v>120</x:v>
      </x:c>
      <x:c r="L544" s="10" t="n">
        <x:f>('Guide'!$B$4-B544)*24</x:f>
        <x:v>1209.6666666667443</x:v>
      </x:c>
      <x:c r="M544" s="10" t="n">
        <x:f>IF(C544="","",ROUND((C544-B544)*24,6))</x:f>
        <x:v>36.76</x:v>
      </x:c>
      <x:c r="N544" s="10" t="n">
        <x:f>IF(D544="","",ROUND((D544-B544)*24,6))</x:f>
        <x:v>42.92</x:v>
      </x:c>
      <x:c r="O544" s="1" t="n">
        <x:f>IF(D544="",1,0)</x:f>
        <x:v>0</x:v>
      </x:c>
      <x:c r="P544" s="1" t="n">
        <x:f>IF(E544="",0,IF(OR(C544&lt;&gt;"",L544&gt;=J544),1,0))</x:f>
        <x:v>1</x:v>
      </x:c>
      <x:c r="Q544" s="1" t="n">
        <x:f>IF(AND(E544&lt;&gt;"",C544&lt;&gt;"",M544&lt;=J544),1,0)</x:f>
        <x:v>0</x:v>
      </x:c>
      <x:c r="R544" s="1" t="n">
        <x:f>P544-Q544</x:f>
        <x:v>1</x:v>
      </x:c>
      <x:c r="S544" s="1" t="n">
        <x:f>IF(E544="",0,IF(OR(D544&lt;&gt;"",L544&gt;=K544),1,0))</x:f>
        <x:v>1</x:v>
      </x:c>
      <x:c r="T544" s="1" t="n">
        <x:f>IF(AND(E544&lt;&gt;"",D544&lt;&gt;"",N544&lt;=K544),1,0)</x:f>
        <x:v>1</x:v>
      </x:c>
      <x:c r="U544" s="1" t="n">
        <x:f>S544-T544</x:f>
        <x:v>0</x:v>
      </x:c>
      <x:c r="V544" s="1" t="n">
        <x:f>IF(I544="",0,1)</x:f>
        <x:v>1</x:v>
      </x:c>
      <x:c r="W544" s="1" t="n">
        <x:f>IF(I544&gt;=4,1,0)</x:f>
        <x:v>1</x:v>
      </x:c>
      <x:c r="X544" s="1" t="n">
        <x:f>1-O544</x:f>
        <x:v>1</x:v>
      </x:c>
      <x:c r="Y544" s="1" t="n">
        <x:f>IF(AND(O544=1,L544&gt;168),1,0)</x:f>
        <x:v>0</x:v>
      </x:c>
    </x:row>
    <x:row r="545">
      <x:c r="A545" s="1" t="str">
        <x:v>T00540</x:v>
      </x:c>
      <x:c r="B545" s="9" t="n">
        <x:v>45745.65625</x:v>
      </x:c>
      <x:c r="C545" s="9" t="n">
        <x:v>45745.745833333334</x:v>
      </x:c>
      <x:c r="D545" s="9"/>
      <x:c r="E545" s="1" t="str">
        <x:v>Normal</x:v>
      </x:c>
      <x:c r="F545" s="1" t="str">
        <x:v>Web chat</x:v>
      </x:c>
      <x:c r="G545" s="1" t="str">
        <x:v>Delivery</x:v>
      </x:c>
      <x:c r="H545" s="1" t="n">
        <x:v>0</x:v>
      </x:c>
      <x:c r="I545" s="1"/>
      <x:c r="J545" s="1" t="n">
        <x:f>IF(E545="","",VLOOKUP(E545,'Guide'!$A$7:$C$10,2,FALSE))</x:f>
        <x:v>12</x:v>
      </x:c>
      <x:c r="K545" s="1" t="n">
        <x:f>IF(E545="","",VLOOKUP(E545,'Guide'!$A$7:$C$10,3,FALSE))</x:f>
        <x:v>72</x:v>
      </x:c>
      <x:c r="L545" s="10" t="n">
        <x:f>('Guide'!$B$4-B545)*24</x:f>
        <x:v>2240.25</x:v>
      </x:c>
      <x:c r="M545" s="10" t="n">
        <x:f>IF(C545="","",ROUND((C545-B545)*24,6))</x:f>
        <x:v>2.15</x:v>
      </x:c>
      <x:c r="N545" s="10" t="str">
        <x:f>IF(D545="","",ROUND((D545-B545)*24,6))</x:f>
      </x:c>
      <x:c r="O545" s="1" t="n">
        <x:f>IF(D545="",1,0)</x:f>
        <x:v>1</x:v>
      </x:c>
      <x:c r="P545" s="1" t="n">
        <x:f>IF(E545="",0,IF(OR(C545&lt;&gt;"",L545&gt;=J545),1,0))</x:f>
        <x:v>1</x:v>
      </x:c>
      <x:c r="Q545" s="1" t="n">
        <x:f>IF(AND(E545&lt;&gt;"",C545&lt;&gt;"",M545&lt;=J545),1,0)</x:f>
        <x:v>1</x:v>
      </x:c>
      <x:c r="R545" s="1" t="n">
        <x:f>P545-Q545</x:f>
        <x:v>0</x:v>
      </x:c>
      <x:c r="S545" s="1" t="n">
        <x:f>IF(E545="",0,IF(OR(D545&lt;&gt;"",L545&gt;=K545),1,0))</x:f>
        <x:v>1</x:v>
      </x:c>
      <x:c r="T545" s="1" t="n">
        <x:f>IF(AND(E545&lt;&gt;"",D545&lt;&gt;"",N545&lt;=K545),1,0)</x:f>
        <x:v>0</x:v>
      </x:c>
      <x:c r="U545" s="1" t="n">
        <x:f>S545-T545</x:f>
        <x:v>1</x:v>
      </x:c>
      <x:c r="V545" s="1" t="n">
        <x:f>IF(I545="",0,1)</x:f>
        <x:v>0</x:v>
      </x:c>
      <x:c r="W545" s="1" t="n">
        <x:f>IF(I545&gt;=4,1,0)</x:f>
        <x:v>0</x:v>
      </x:c>
      <x:c r="X545" s="1" t="n">
        <x:f>1-O545</x:f>
        <x:v>0</x:v>
      </x:c>
      <x:c r="Y545" s="1" t="n">
        <x:f>IF(AND(O545=1,L545&gt;168),1,0)</x:f>
        <x:v>1</x:v>
      </x:c>
    </x:row>
    <x:row r="546">
      <x:c r="A546" s="1" t="str">
        <x:v>T00541</x:v>
      </x:c>
      <x:c r="B546" s="9" t="n">
        <x:v>45793.54513888889</x:v>
      </x:c>
      <x:c r="C546" s="9" t="n">
        <x:v>45793.85680555556</x:v>
      </x:c>
      <x:c r="D546" s="9" t="n">
        <x:v>45794.10472222222</x:v>
      </x:c>
      <x:c r="E546" s="1" t="str">
        <x:v>High</x:v>
      </x:c>
      <x:c r="F546" s="1" t="str">
        <x:v>Email</x:v>
      </x:c>
      <x:c r="G546" s="1" t="str">
        <x:v>Product information</x:v>
      </x:c>
      <x:c r="H546" s="1" t="n">
        <x:v>0</x:v>
      </x:c>
      <x:c r="I546" s="1" t="n">
        <x:v>1</x:v>
      </x:c>
      <x:c r="J546" s="1" t="n">
        <x:f>IF(E546="","",VLOOKUP(E546,'Guide'!$A$7:$C$10,2,FALSE))</x:f>
        <x:v>4</x:v>
      </x:c>
      <x:c r="K546" s="1" t="n">
        <x:f>IF(E546="","",VLOOKUP(E546,'Guide'!$A$7:$C$10,3,FALSE))</x:f>
        <x:v>24</x:v>
      </x:c>
      <x:c r="L546" s="10" t="n">
        <x:f>('Guide'!$B$4-B546)*24</x:f>
        <x:v>1090.9166666666279</x:v>
      </x:c>
      <x:c r="M546" s="10" t="n">
        <x:f>IF(C546="","",ROUND((C546-B546)*24,6))</x:f>
        <x:v>7.48</x:v>
      </x:c>
      <x:c r="N546" s="10" t="n">
        <x:f>IF(D546="","",ROUND((D546-B546)*24,6))</x:f>
        <x:v>13.43</x:v>
      </x:c>
      <x:c r="O546" s="1" t="n">
        <x:f>IF(D546="",1,0)</x:f>
        <x:v>0</x:v>
      </x:c>
      <x:c r="P546" s="1" t="n">
        <x:f>IF(E546="",0,IF(OR(C546&lt;&gt;"",L546&gt;=J546),1,0))</x:f>
        <x:v>1</x:v>
      </x:c>
      <x:c r="Q546" s="1" t="n">
        <x:f>IF(AND(E546&lt;&gt;"",C546&lt;&gt;"",M546&lt;=J546),1,0)</x:f>
        <x:v>0</x:v>
      </x:c>
      <x:c r="R546" s="1" t="n">
        <x:f>P546-Q546</x:f>
        <x:v>1</x:v>
      </x:c>
      <x:c r="S546" s="1" t="n">
        <x:f>IF(E546="",0,IF(OR(D546&lt;&gt;"",L546&gt;=K546),1,0))</x:f>
        <x:v>1</x:v>
      </x:c>
      <x:c r="T546" s="1" t="n">
        <x:f>IF(AND(E546&lt;&gt;"",D546&lt;&gt;"",N546&lt;=K546),1,0)</x:f>
        <x:v>1</x:v>
      </x:c>
      <x:c r="U546" s="1" t="n">
        <x:f>S546-T546</x:f>
        <x:v>0</x:v>
      </x:c>
      <x:c r="V546" s="1" t="n">
        <x:f>IF(I546="",0,1)</x:f>
        <x:v>1</x:v>
      </x:c>
      <x:c r="W546" s="1" t="n">
        <x:f>IF(I546&gt;=4,1,0)</x:f>
        <x:v>0</x:v>
      </x:c>
      <x:c r="X546" s="1" t="n">
        <x:f>1-O546</x:f>
        <x:v>1</x:v>
      </x:c>
      <x:c r="Y546" s="1" t="n">
        <x:f>IF(AND(O546=1,L546&gt;168),1,0)</x:f>
        <x:v>0</x:v>
      </x:c>
    </x:row>
    <x:row r="547">
      <x:c r="A547" s="1" t="str">
        <x:v>T00542</x:v>
      </x:c>
      <x:c r="B547" s="9" t="n">
        <x:v>45741.925</x:v>
      </x:c>
      <x:c r="C547" s="9" t="n">
        <x:v>45742.10833333333</x:v>
      </x:c>
      <x:c r="D547" s="9" t="n">
        <x:v>45744.2175</x:v>
      </x:c>
      <x:c r="E547" s="1" t="str">
        <x:v>Normal</x:v>
      </x:c>
      <x:c r="F547" s="1" t="str">
        <x:v>Web chat</x:v>
      </x:c>
      <x:c r="G547" s="1" t="str">
        <x:v>Account access</x:v>
      </x:c>
      <x:c r="H547" s="1" t="n">
        <x:v>0</x:v>
      </x:c>
      <x:c r="I547" s="1"/>
      <x:c r="J547" s="1" t="n">
        <x:f>IF(E547="","",VLOOKUP(E547,'Guide'!$A$7:$C$10,2,FALSE))</x:f>
        <x:v>12</x:v>
      </x:c>
      <x:c r="K547" s="1" t="n">
        <x:f>IF(E547="","",VLOOKUP(E547,'Guide'!$A$7:$C$10,3,FALSE))</x:f>
        <x:v>72</x:v>
      </x:c>
      <x:c r="L547" s="10" t="n">
        <x:f>('Guide'!$B$4-B547)*24</x:f>
        <x:v>2329.79999999993</x:v>
      </x:c>
      <x:c r="M547" s="10" t="n">
        <x:f>IF(C547="","",ROUND((C547-B547)*24,6))</x:f>
        <x:v>4.4</x:v>
      </x:c>
      <x:c r="N547" s="10" t="n">
        <x:f>IF(D547="","",ROUND((D547-B547)*24,6))</x:f>
        <x:v>55.02</x:v>
      </x:c>
      <x:c r="O547" s="1" t="n">
        <x:f>IF(D547="",1,0)</x:f>
        <x:v>0</x:v>
      </x:c>
      <x:c r="P547" s="1" t="n">
        <x:f>IF(E547="",0,IF(OR(C547&lt;&gt;"",L547&gt;=J547),1,0))</x:f>
        <x:v>1</x:v>
      </x:c>
      <x:c r="Q547" s="1" t="n">
        <x:f>IF(AND(E547&lt;&gt;"",C547&lt;&gt;"",M547&lt;=J547),1,0)</x:f>
        <x:v>1</x:v>
      </x:c>
      <x:c r="R547" s="1" t="n">
        <x:f>P547-Q547</x:f>
        <x:v>0</x:v>
      </x:c>
      <x:c r="S547" s="1" t="n">
        <x:f>IF(E547="",0,IF(OR(D547&lt;&gt;"",L547&gt;=K547),1,0))</x:f>
        <x:v>1</x:v>
      </x:c>
      <x:c r="T547" s="1" t="n">
        <x:f>IF(AND(E547&lt;&gt;"",D547&lt;&gt;"",N547&lt;=K547),1,0)</x:f>
        <x:v>1</x:v>
      </x:c>
      <x:c r="U547" s="1" t="n">
        <x:f>S547-T547</x:f>
        <x:v>0</x:v>
      </x:c>
      <x:c r="V547" s="1" t="n">
        <x:f>IF(I547="",0,1)</x:f>
        <x:v>0</x:v>
      </x:c>
      <x:c r="W547" s="1" t="n">
        <x:f>IF(I547&gt;=4,1,0)</x:f>
        <x:v>0</x:v>
      </x:c>
      <x:c r="X547" s="1" t="n">
        <x:f>1-O547</x:f>
        <x:v>1</x:v>
      </x:c>
      <x:c r="Y547" s="1" t="n">
        <x:f>IF(AND(O547=1,L547&gt;168),1,0)</x:f>
        <x:v>0</x:v>
      </x:c>
    </x:row>
    <x:row r="548">
      <x:c r="A548" s="1" t="str">
        <x:v>T00543</x:v>
      </x:c>
      <x:c r="B548" s="9" t="n">
        <x:v>45782.93541666667</x:v>
      </x:c>
      <x:c r="C548" s="9" t="n">
        <x:v>45783.14875</x:v>
      </x:c>
      <x:c r="D548" s="9" t="n">
        <x:v>45783.940416666665</x:v>
      </x:c>
      <x:c r="E548" s="1" t="str">
        <x:v>High</x:v>
      </x:c>
      <x:c r="F548" s="1" t="str">
        <x:v>WhatsApp</x:v>
      </x:c>
      <x:c r="G548" s="1" t="str">
        <x:v>Product information</x:v>
      </x:c>
      <x:c r="H548" s="1" t="n">
        <x:v>0</x:v>
      </x:c>
      <x:c r="I548" s="1"/>
      <x:c r="J548" s="1" t="n">
        <x:f>IF(E548="","",VLOOKUP(E548,'Guide'!$A$7:$C$10,2,FALSE))</x:f>
        <x:v>4</x:v>
      </x:c>
      <x:c r="K548" s="1" t="n">
        <x:f>IF(E548="","",VLOOKUP(E548,'Guide'!$A$7:$C$10,3,FALSE))</x:f>
        <x:v>24</x:v>
      </x:c>
      <x:c r="L548" s="10" t="n">
        <x:f>('Guide'!$B$4-B548)*24</x:f>
        <x:v>1345.5499999999884</x:v>
      </x:c>
      <x:c r="M548" s="10" t="n">
        <x:f>IF(C548="","",ROUND((C548-B548)*24,6))</x:f>
        <x:v>5.12</x:v>
      </x:c>
      <x:c r="N548" s="10" t="n">
        <x:f>IF(D548="","",ROUND((D548-B548)*24,6))</x:f>
        <x:v>24.12</x:v>
      </x:c>
      <x:c r="O548" s="1" t="n">
        <x:f>IF(D548="",1,0)</x:f>
        <x:v>0</x:v>
      </x:c>
      <x:c r="P548" s="1" t="n">
        <x:f>IF(E548="",0,IF(OR(C548&lt;&gt;"",L548&gt;=J548),1,0))</x:f>
        <x:v>1</x:v>
      </x:c>
      <x:c r="Q548" s="1" t="n">
        <x:f>IF(AND(E548&lt;&gt;"",C548&lt;&gt;"",M548&lt;=J548),1,0)</x:f>
        <x:v>0</x:v>
      </x:c>
      <x:c r="R548" s="1" t="n">
        <x:f>P548-Q548</x:f>
        <x:v>1</x:v>
      </x:c>
      <x:c r="S548" s="1" t="n">
        <x:f>IF(E548="",0,IF(OR(D548&lt;&gt;"",L548&gt;=K548),1,0))</x:f>
        <x:v>1</x:v>
      </x:c>
      <x:c r="T548" s="1" t="n">
        <x:f>IF(AND(E548&lt;&gt;"",D548&lt;&gt;"",N548&lt;=K548),1,0)</x:f>
        <x:v>0</x:v>
      </x:c>
      <x:c r="U548" s="1" t="n">
        <x:f>S548-T548</x:f>
        <x:v>1</x:v>
      </x:c>
      <x:c r="V548" s="1" t="n">
        <x:f>IF(I548="",0,1)</x:f>
        <x:v>0</x:v>
      </x:c>
      <x:c r="W548" s="1" t="n">
        <x:f>IF(I548&gt;=4,1,0)</x:f>
        <x:v>0</x:v>
      </x:c>
      <x:c r="X548" s="1" t="n">
        <x:f>1-O548</x:f>
        <x:v>1</x:v>
      </x:c>
      <x:c r="Y548" s="1" t="n">
        <x:f>IF(AND(O548=1,L548&gt;168),1,0)</x:f>
        <x:v>0</x:v>
      </x:c>
    </x:row>
    <x:row r="549">
      <x:c r="A549" s="1" t="str">
        <x:v>T00544</x:v>
      </x:c>
      <x:c r="B549" s="9" t="n">
        <x:v>45695.25347222222</x:v>
      </x:c>
      <x:c r="C549" s="9" t="n">
        <x:v>45695.32263888889</x:v>
      </x:c>
      <x:c r="D549" s="9"/>
      <x:c r="E549" s="1" t="str">
        <x:v>High</x:v>
      </x:c>
      <x:c r="F549" s="1" t="str">
        <x:v>Web chat</x:v>
      </x:c>
      <x:c r="G549" s="1" t="str">
        <x:v>Refund</x:v>
      </x:c>
      <x:c r="H549" s="1" t="n">
        <x:v>0</x:v>
      </x:c>
      <x:c r="I549" s="1"/>
      <x:c r="J549" s="1" t="n">
        <x:f>IF(E549="","",VLOOKUP(E549,'Guide'!$A$7:$C$10,2,FALSE))</x:f>
        <x:v>4</x:v>
      </x:c>
      <x:c r="K549" s="1" t="n">
        <x:f>IF(E549="","",VLOOKUP(E549,'Guide'!$A$7:$C$10,3,FALSE))</x:f>
        <x:v>24</x:v>
      </x:c>
      <x:c r="L549" s="10" t="n">
        <x:f>('Guide'!$B$4-B549)*24</x:f>
        <x:v>3449.9166666667443</x:v>
      </x:c>
      <x:c r="M549" s="10" t="n">
        <x:f>IF(C549="","",ROUND((C549-B549)*24,6))</x:f>
        <x:v>1.66</x:v>
      </x:c>
      <x:c r="N549" s="10" t="str">
        <x:f>IF(D549="","",ROUND((D549-B549)*24,6))</x:f>
      </x:c>
      <x:c r="O549" s="1" t="n">
        <x:f>IF(D549="",1,0)</x:f>
        <x:v>1</x:v>
      </x:c>
      <x:c r="P549" s="1" t="n">
        <x:f>IF(E549="",0,IF(OR(C549&lt;&gt;"",L549&gt;=J549),1,0))</x:f>
        <x:v>1</x:v>
      </x:c>
      <x:c r="Q549" s="1" t="n">
        <x:f>IF(AND(E549&lt;&gt;"",C549&lt;&gt;"",M549&lt;=J549),1,0)</x:f>
        <x:v>1</x:v>
      </x:c>
      <x:c r="R549" s="1" t="n">
        <x:f>P549-Q549</x:f>
        <x:v>0</x:v>
      </x:c>
      <x:c r="S549" s="1" t="n">
        <x:f>IF(E549="",0,IF(OR(D549&lt;&gt;"",L549&gt;=K549),1,0))</x:f>
        <x:v>1</x:v>
      </x:c>
      <x:c r="T549" s="1" t="n">
        <x:f>IF(AND(E549&lt;&gt;"",D549&lt;&gt;"",N549&lt;=K549),1,0)</x:f>
        <x:v>0</x:v>
      </x:c>
      <x:c r="U549" s="1" t="n">
        <x:f>S549-T549</x:f>
        <x:v>1</x:v>
      </x:c>
      <x:c r="V549" s="1" t="n">
        <x:f>IF(I549="",0,1)</x:f>
        <x:v>0</x:v>
      </x:c>
      <x:c r="W549" s="1" t="n">
        <x:f>IF(I549&gt;=4,1,0)</x:f>
        <x:v>0</x:v>
      </x:c>
      <x:c r="X549" s="1" t="n">
        <x:f>1-O549</x:f>
        <x:v>0</x:v>
      </x:c>
      <x:c r="Y549" s="1" t="n">
        <x:f>IF(AND(O549=1,L549&gt;168),1,0)</x:f>
        <x:v>1</x:v>
      </x:c>
    </x:row>
    <x:row r="550">
      <x:c r="A550" s="1" t="str">
        <x:v>T00545</x:v>
      </x:c>
      <x:c r="B550" s="9" t="n">
        <x:v>45833.13125</x:v>
      </x:c>
      <x:c r="C550" s="9" t="n">
        <x:v>45833.21625</x:v>
      </x:c>
      <x:c r="D550" s="9" t="n">
        <x:v>45834.19416666667</x:v>
      </x:c>
      <x:c r="E550" s="1" t="str">
        <x:v>High</x:v>
      </x:c>
      <x:c r="F550" s="1" t="str">
        <x:v>WhatsApp</x:v>
      </x:c>
      <x:c r="G550" s="1" t="str">
        <x:v>Delivery</x:v>
      </x:c>
      <x:c r="H550" s="1" t="n">
        <x:v>0</x:v>
      </x:c>
      <x:c r="I550" s="1"/>
      <x:c r="J550" s="1" t="n">
        <x:f>IF(E550="","",VLOOKUP(E550,'Guide'!$A$7:$C$10,2,FALSE))</x:f>
        <x:v>4</x:v>
      </x:c>
      <x:c r="K550" s="1" t="n">
        <x:f>IF(E550="","",VLOOKUP(E550,'Guide'!$A$7:$C$10,3,FALSE))</x:f>
        <x:v>24</x:v>
      </x:c>
      <x:c r="L550" s="10" t="n">
        <x:f>('Guide'!$B$4-B550)*24</x:f>
        <x:v>140.85000000003492</x:v>
      </x:c>
      <x:c r="M550" s="10" t="n">
        <x:f>IF(C550="","",ROUND((C550-B550)*24,6))</x:f>
        <x:v>2.04</x:v>
      </x:c>
      <x:c r="N550" s="10" t="n">
        <x:f>IF(D550="","",ROUND((D550-B550)*24,6))</x:f>
        <x:v>25.51</x:v>
      </x:c>
      <x:c r="O550" s="1" t="n">
        <x:f>IF(D550="",1,0)</x:f>
        <x:v>0</x:v>
      </x:c>
      <x:c r="P550" s="1" t="n">
        <x:f>IF(E550="",0,IF(OR(C550&lt;&gt;"",L550&gt;=J550),1,0))</x:f>
        <x:v>1</x:v>
      </x:c>
      <x:c r="Q550" s="1" t="n">
        <x:f>IF(AND(E550&lt;&gt;"",C550&lt;&gt;"",M550&lt;=J550),1,0)</x:f>
        <x:v>1</x:v>
      </x:c>
      <x:c r="R550" s="1" t="n">
        <x:f>P550-Q550</x:f>
        <x:v>0</x:v>
      </x:c>
      <x:c r="S550" s="1" t="n">
        <x:f>IF(E550="",0,IF(OR(D550&lt;&gt;"",L550&gt;=K550),1,0))</x:f>
        <x:v>1</x:v>
      </x:c>
      <x:c r="T550" s="1" t="n">
        <x:f>IF(AND(E550&lt;&gt;"",D550&lt;&gt;"",N550&lt;=K550),1,0)</x:f>
        <x:v>0</x:v>
      </x:c>
      <x:c r="U550" s="1" t="n">
        <x:f>S550-T550</x:f>
        <x:v>1</x:v>
      </x:c>
      <x:c r="V550" s="1" t="n">
        <x:f>IF(I550="",0,1)</x:f>
        <x:v>0</x:v>
      </x:c>
      <x:c r="W550" s="1" t="n">
        <x:f>IF(I550&gt;=4,1,0)</x:f>
        <x:v>0</x:v>
      </x:c>
      <x:c r="X550" s="1" t="n">
        <x:f>1-O550</x:f>
        <x:v>1</x:v>
      </x:c>
      <x:c r="Y550" s="1" t="n">
        <x:f>IF(AND(O550=1,L550&gt;168),1,0)</x:f>
        <x:v>0</x:v>
      </x:c>
    </x:row>
    <x:row r="551">
      <x:c r="A551" s="1" t="str">
        <x:v>T00546</x:v>
      </x:c>
      <x:c r="B551" s="9" t="n">
        <x:v>45787.334027777775</x:v>
      </x:c>
      <x:c r="C551" s="9" t="n">
        <x:v>45789.11986111111</x:v>
      </x:c>
      <x:c r="D551" s="9" t="n">
        <x:v>45793.03319444445</x:v>
      </x:c>
      <x:c r="E551" s="1" t="str">
        <x:v>Normal</x:v>
      </x:c>
      <x:c r="F551" s="1" t="str">
        <x:v>Email</x:v>
      </x:c>
      <x:c r="G551" s="1" t="str">
        <x:v>Refund</x:v>
      </x:c>
      <x:c r="H551" s="1" t="n">
        <x:v>0</x:v>
      </x:c>
      <x:c r="I551" s="1" t="n">
        <x:v>5</x:v>
      </x:c>
      <x:c r="J551" s="1" t="n">
        <x:f>IF(E551="","",VLOOKUP(E551,'Guide'!$A$7:$C$10,2,FALSE))</x:f>
        <x:v>12</x:v>
      </x:c>
      <x:c r="K551" s="1" t="n">
        <x:f>IF(E551="","",VLOOKUP(E551,'Guide'!$A$7:$C$10,3,FALSE))</x:f>
        <x:v>72</x:v>
      </x:c>
      <x:c r="L551" s="10" t="n">
        <x:f>('Guide'!$B$4-B551)*24</x:f>
        <x:v>1239.9833333333954</x:v>
      </x:c>
      <x:c r="M551" s="10" t="n">
        <x:f>IF(C551="","",ROUND((C551-B551)*24,6))</x:f>
        <x:v>42.86</x:v>
      </x:c>
      <x:c r="N551" s="10" t="n">
        <x:f>IF(D551="","",ROUND((D551-B551)*24,6))</x:f>
        <x:v>136.78</x:v>
      </x:c>
      <x:c r="O551" s="1" t="n">
        <x:f>IF(D551="",1,0)</x:f>
        <x:v>0</x:v>
      </x:c>
      <x:c r="P551" s="1" t="n">
        <x:f>IF(E551="",0,IF(OR(C551&lt;&gt;"",L551&gt;=J551),1,0))</x:f>
        <x:v>1</x:v>
      </x:c>
      <x:c r="Q551" s="1" t="n">
        <x:f>IF(AND(E551&lt;&gt;"",C551&lt;&gt;"",M551&lt;=J551),1,0)</x:f>
        <x:v>0</x:v>
      </x:c>
      <x:c r="R551" s="1" t="n">
        <x:f>P551-Q551</x:f>
        <x:v>1</x:v>
      </x:c>
      <x:c r="S551" s="1" t="n">
        <x:f>IF(E551="",0,IF(OR(D551&lt;&gt;"",L551&gt;=K551),1,0))</x:f>
        <x:v>1</x:v>
      </x:c>
      <x:c r="T551" s="1" t="n">
        <x:f>IF(AND(E551&lt;&gt;"",D551&lt;&gt;"",N551&lt;=K551),1,0)</x:f>
        <x:v>0</x:v>
      </x:c>
      <x:c r="U551" s="1" t="n">
        <x:f>S551-T551</x:f>
        <x:v>1</x:v>
      </x:c>
      <x:c r="V551" s="1" t="n">
        <x:f>IF(I551="",0,1)</x:f>
        <x:v>1</x:v>
      </x:c>
      <x:c r="W551" s="1" t="n">
        <x:f>IF(I551&gt;=4,1,0)</x:f>
        <x:v>1</x:v>
      </x:c>
      <x:c r="X551" s="1" t="n">
        <x:f>1-O551</x:f>
        <x:v>1</x:v>
      </x:c>
      <x:c r="Y551" s="1" t="n">
        <x:f>IF(AND(O551=1,L551&gt;168),1,0)</x:f>
        <x:v>0</x:v>
      </x:c>
    </x:row>
    <x:row r="552">
      <x:c r="A552" s="1" t="str">
        <x:v>T00547</x:v>
      </x:c>
      <x:c r="B552" s="9" t="n">
        <x:v>45796.441666666666</x:v>
      </x:c>
      <x:c r="C552" s="9" t="n">
        <x:v>45796.47083333333</x:v>
      </x:c>
      <x:c r="D552" s="9" t="n">
        <x:v>45798.11083333333</x:v>
      </x:c>
      <x:c r="E552" s="1" t="str">
        <x:v>High</x:v>
      </x:c>
      <x:c r="F552" s="1" t="str">
        <x:v>WhatsApp</x:v>
      </x:c>
      <x:c r="G552" s="1" t="str">
        <x:v>Delivery</x:v>
      </x:c>
      <x:c r="H552" s="1" t="n">
        <x:v>0</x:v>
      </x:c>
      <x:c r="I552" s="1"/>
      <x:c r="J552" s="1" t="n">
        <x:f>IF(E552="","",VLOOKUP(E552,'Guide'!$A$7:$C$10,2,FALSE))</x:f>
        <x:v>4</x:v>
      </x:c>
      <x:c r="K552" s="1" t="n">
        <x:f>IF(E552="","",VLOOKUP(E552,'Guide'!$A$7:$C$10,3,FALSE))</x:f>
        <x:v>24</x:v>
      </x:c>
      <x:c r="L552" s="10" t="n">
        <x:f>('Guide'!$B$4-B552)*24</x:f>
        <x:v>1021.4000000000233</x:v>
      </x:c>
      <x:c r="M552" s="10" t="n">
        <x:f>IF(C552="","",ROUND((C552-B552)*24,6))</x:f>
        <x:v>0.7</x:v>
      </x:c>
      <x:c r="N552" s="10" t="n">
        <x:f>IF(D552="","",ROUND((D552-B552)*24,6))</x:f>
        <x:v>40.06</x:v>
      </x:c>
      <x:c r="O552" s="1" t="n">
        <x:f>IF(D552="",1,0)</x:f>
        <x:v>0</x:v>
      </x:c>
      <x:c r="P552" s="1" t="n">
        <x:f>IF(E552="",0,IF(OR(C552&lt;&gt;"",L552&gt;=J552),1,0))</x:f>
        <x:v>1</x:v>
      </x:c>
      <x:c r="Q552" s="1" t="n">
        <x:f>IF(AND(E552&lt;&gt;"",C552&lt;&gt;"",M552&lt;=J552),1,0)</x:f>
        <x:v>1</x:v>
      </x:c>
      <x:c r="R552" s="1" t="n">
        <x:f>P552-Q552</x:f>
        <x:v>0</x:v>
      </x:c>
      <x:c r="S552" s="1" t="n">
        <x:f>IF(E552="",0,IF(OR(D552&lt;&gt;"",L552&gt;=K552),1,0))</x:f>
        <x:v>1</x:v>
      </x:c>
      <x:c r="T552" s="1" t="n">
        <x:f>IF(AND(E552&lt;&gt;"",D552&lt;&gt;"",N552&lt;=K552),1,0)</x:f>
        <x:v>0</x:v>
      </x:c>
      <x:c r="U552" s="1" t="n">
        <x:f>S552-T552</x:f>
        <x:v>1</x:v>
      </x:c>
      <x:c r="V552" s="1" t="n">
        <x:f>IF(I552="",0,1)</x:f>
        <x:v>0</x:v>
      </x:c>
      <x:c r="W552" s="1" t="n">
        <x:f>IF(I552&gt;=4,1,0)</x:f>
        <x:v>0</x:v>
      </x:c>
      <x:c r="X552" s="1" t="n">
        <x:f>1-O552</x:f>
        <x:v>1</x:v>
      </x:c>
      <x:c r="Y552" s="1" t="n">
        <x:f>IF(AND(O552=1,L552&gt;168),1,0)</x:f>
        <x:v>0</x:v>
      </x:c>
    </x:row>
    <x:row r="553">
      <x:c r="A553" s="1" t="str">
        <x:v>T00548</x:v>
      </x:c>
      <x:c r="B553" s="9" t="n">
        <x:v>45716.76597222222</x:v>
      </x:c>
      <x:c r="C553" s="9" t="n">
        <x:v>45716.83305555556</x:v>
      </x:c>
      <x:c r="D553" s="9" t="n">
        <x:v>45723.22888888889</x:v>
      </x:c>
      <x:c r="E553" s="1" t="str">
        <x:v>Low</x:v>
      </x:c>
      <x:c r="F553" s="1" t="str">
        <x:v>Email</x:v>
      </x:c>
      <x:c r="G553" s="1" t="str">
        <x:v>Account access</x:v>
      </x:c>
      <x:c r="H553" s="1" t="n">
        <x:v>1</x:v>
      </x:c>
      <x:c r="I553" s="1"/>
      <x:c r="J553" s="1" t="n">
        <x:f>IF(E553="","",VLOOKUP(E553,'Guide'!$A$7:$C$10,2,FALSE))</x:f>
        <x:v>24</x:v>
      </x:c>
      <x:c r="K553" s="1" t="n">
        <x:f>IF(E553="","",VLOOKUP(E553,'Guide'!$A$7:$C$10,3,FALSE))</x:f>
        <x:v>120</x:v>
      </x:c>
      <x:c r="L553" s="10" t="n">
        <x:f>('Guide'!$B$4-B553)*24</x:f>
        <x:v>2933.6166666666395</x:v>
      </x:c>
      <x:c r="M553" s="10" t="n">
        <x:f>IF(C553="","",ROUND((C553-B553)*24,6))</x:f>
        <x:v>1.61</x:v>
      </x:c>
      <x:c r="N553" s="10" t="n">
        <x:f>IF(D553="","",ROUND((D553-B553)*24,6))</x:f>
        <x:v>155.11</x:v>
      </x:c>
      <x:c r="O553" s="1" t="n">
        <x:f>IF(D553="",1,0)</x:f>
        <x:v>0</x:v>
      </x:c>
      <x:c r="P553" s="1" t="n">
        <x:f>IF(E553="",0,IF(OR(C553&lt;&gt;"",L553&gt;=J553),1,0))</x:f>
        <x:v>1</x:v>
      </x:c>
      <x:c r="Q553" s="1" t="n">
        <x:f>IF(AND(E553&lt;&gt;"",C553&lt;&gt;"",M553&lt;=J553),1,0)</x:f>
        <x:v>1</x:v>
      </x:c>
      <x:c r="R553" s="1" t="n">
        <x:f>P553-Q553</x:f>
        <x:v>0</x:v>
      </x:c>
      <x:c r="S553" s="1" t="n">
        <x:f>IF(E553="",0,IF(OR(D553&lt;&gt;"",L553&gt;=K553),1,0))</x:f>
        <x:v>1</x:v>
      </x:c>
      <x:c r="T553" s="1" t="n">
        <x:f>IF(AND(E553&lt;&gt;"",D553&lt;&gt;"",N553&lt;=K553),1,0)</x:f>
        <x:v>0</x:v>
      </x:c>
      <x:c r="U553" s="1" t="n">
        <x:f>S553-T553</x:f>
        <x:v>1</x:v>
      </x:c>
      <x:c r="V553" s="1" t="n">
        <x:f>IF(I553="",0,1)</x:f>
        <x:v>0</x:v>
      </x:c>
      <x:c r="W553" s="1" t="n">
        <x:f>IF(I553&gt;=4,1,0)</x:f>
        <x:v>0</x:v>
      </x:c>
      <x:c r="X553" s="1" t="n">
        <x:f>1-O553</x:f>
        <x:v>1</x:v>
      </x:c>
      <x:c r="Y553" s="1" t="n">
        <x:f>IF(AND(O553=1,L553&gt;168),1,0)</x:f>
        <x:v>0</x:v>
      </x:c>
    </x:row>
    <x:row r="554">
      <x:c r="A554" s="1" t="str">
        <x:v>T00549</x:v>
      </x:c>
      <x:c r="B554" s="9" t="n">
        <x:v>45817.67152777778</x:v>
      </x:c>
      <x:c r="C554" s="9" t="n">
        <x:v>45817.70486111111</x:v>
      </x:c>
      <x:c r="D554" s="9" t="n">
        <x:v>45817.93319444444</x:v>
      </x:c>
      <x:c r="E554" s="1" t="str">
        <x:v>Urgent</x:v>
      </x:c>
      <x:c r="F554" s="1" t="str">
        <x:v>Email</x:v>
      </x:c>
      <x:c r="G554" s="1" t="str">
        <x:v>Product information</x:v>
      </x:c>
      <x:c r="H554" s="1" t="n">
        <x:v>0</x:v>
      </x:c>
      <x:c r="I554" s="1" t="n">
        <x:v>5</x:v>
      </x:c>
      <x:c r="J554" s="1" t="n">
        <x:f>IF(E554="","",VLOOKUP(E554,'Guide'!$A$7:$C$10,2,FALSE))</x:f>
        <x:v>1</x:v>
      </x:c>
      <x:c r="K554" s="1" t="n">
        <x:f>IF(E554="","",VLOOKUP(E554,'Guide'!$A$7:$C$10,3,FALSE))</x:f>
        <x:v>8</x:v>
      </x:c>
      <x:c r="L554" s="10" t="n">
        <x:f>('Guide'!$B$4-B554)*24</x:f>
        <x:v>511.8833333333605</x:v>
      </x:c>
      <x:c r="M554" s="10" t="n">
        <x:f>IF(C554="","",ROUND((C554-B554)*24,6))</x:f>
        <x:v>0.8</x:v>
      </x:c>
      <x:c r="N554" s="10" t="n">
        <x:f>IF(D554="","",ROUND((D554-B554)*24,6))</x:f>
        <x:v>6.28</x:v>
      </x:c>
      <x:c r="O554" s="1" t="n">
        <x:f>IF(D554="",1,0)</x:f>
        <x:v>0</x:v>
      </x:c>
      <x:c r="P554" s="1" t="n">
        <x:f>IF(E554="",0,IF(OR(C554&lt;&gt;"",L554&gt;=J554),1,0))</x:f>
        <x:v>1</x:v>
      </x:c>
      <x:c r="Q554" s="1" t="n">
        <x:f>IF(AND(E554&lt;&gt;"",C554&lt;&gt;"",M554&lt;=J554),1,0)</x:f>
        <x:v>1</x:v>
      </x:c>
      <x:c r="R554" s="1" t="n">
        <x:f>P554-Q554</x:f>
        <x:v>0</x:v>
      </x:c>
      <x:c r="S554" s="1" t="n">
        <x:f>IF(E554="",0,IF(OR(D554&lt;&gt;"",L554&gt;=K554),1,0))</x:f>
        <x:v>1</x:v>
      </x:c>
      <x:c r="T554" s="1" t="n">
        <x:f>IF(AND(E554&lt;&gt;"",D554&lt;&gt;"",N554&lt;=K554),1,0)</x:f>
        <x:v>1</x:v>
      </x:c>
      <x:c r="U554" s="1" t="n">
        <x:f>S554-T554</x:f>
        <x:v>0</x:v>
      </x:c>
      <x:c r="V554" s="1" t="n">
        <x:f>IF(I554="",0,1)</x:f>
        <x:v>1</x:v>
      </x:c>
      <x:c r="W554" s="1" t="n">
        <x:f>IF(I554&gt;=4,1,0)</x:f>
        <x:v>1</x:v>
      </x:c>
      <x:c r="X554" s="1" t="n">
        <x:f>1-O554</x:f>
        <x:v>1</x:v>
      </x:c>
      <x:c r="Y554" s="1" t="n">
        <x:f>IF(AND(O554=1,L554&gt;168),1,0)</x:f>
        <x:v>0</x:v>
      </x:c>
    </x:row>
    <x:row r="555">
      <x:c r="A555" s="1" t="str">
        <x:v>T00550</x:v>
      </x:c>
      <x:c r="B555" s="9" t="n">
        <x:v>45719.44027777778</x:v>
      </x:c>
      <x:c r="C555" s="9" t="n">
        <x:v>45719.46861111111</x:v>
      </x:c>
      <x:c r="D555" s="9" t="n">
        <x:v>45719.52402777778</x:v>
      </x:c>
      <x:c r="E555" s="1" t="str">
        <x:v>High</x:v>
      </x:c>
      <x:c r="F555" s="1" t="str">
        <x:v>WhatsApp</x:v>
      </x:c>
      <x:c r="G555" s="1" t="str">
        <x:v>Billing</x:v>
      </x:c>
      <x:c r="H555" s="1" t="n">
        <x:v>0</x:v>
      </x:c>
      <x:c r="I555" s="1"/>
      <x:c r="J555" s="1" t="n">
        <x:f>IF(E555="","",VLOOKUP(E555,'Guide'!$A$7:$C$10,2,FALSE))</x:f>
        <x:v>4</x:v>
      </x:c>
      <x:c r="K555" s="1" t="n">
        <x:f>IF(E555="","",VLOOKUP(E555,'Guide'!$A$7:$C$10,3,FALSE))</x:f>
        <x:v>24</x:v>
      </x:c>
      <x:c r="L555" s="10" t="n">
        <x:f>('Guide'!$B$4-B555)*24</x:f>
        <x:v>2869.4333333332906</x:v>
      </x:c>
      <x:c r="M555" s="10" t="n">
        <x:f>IF(C555="","",ROUND((C555-B555)*24,6))</x:f>
        <x:v>0.68</x:v>
      </x:c>
      <x:c r="N555" s="10" t="n">
        <x:f>IF(D555="","",ROUND((D555-B555)*24,6))</x:f>
        <x:v>2.01</x:v>
      </x:c>
      <x:c r="O555" s="1" t="n">
        <x:f>IF(D555="",1,0)</x:f>
        <x:v>0</x:v>
      </x:c>
      <x:c r="P555" s="1" t="n">
        <x:f>IF(E555="",0,IF(OR(C555&lt;&gt;"",L555&gt;=J555),1,0))</x:f>
        <x:v>1</x:v>
      </x:c>
      <x:c r="Q555" s="1" t="n">
        <x:f>IF(AND(E555&lt;&gt;"",C555&lt;&gt;"",M555&lt;=J555),1,0)</x:f>
        <x:v>1</x:v>
      </x:c>
      <x:c r="R555" s="1" t="n">
        <x:f>P555-Q555</x:f>
        <x:v>0</x:v>
      </x:c>
      <x:c r="S555" s="1" t="n">
        <x:f>IF(E555="",0,IF(OR(D555&lt;&gt;"",L555&gt;=K555),1,0))</x:f>
        <x:v>1</x:v>
      </x:c>
      <x:c r="T555" s="1" t="n">
        <x:f>IF(AND(E555&lt;&gt;"",D555&lt;&gt;"",N555&lt;=K555),1,0)</x:f>
        <x:v>1</x:v>
      </x:c>
      <x:c r="U555" s="1" t="n">
        <x:f>S555-T555</x:f>
        <x:v>0</x:v>
      </x:c>
      <x:c r="V555" s="1" t="n">
        <x:f>IF(I555="",0,1)</x:f>
        <x:v>0</x:v>
      </x:c>
      <x:c r="W555" s="1" t="n">
        <x:f>IF(I555&gt;=4,1,0)</x:f>
        <x:v>0</x:v>
      </x:c>
      <x:c r="X555" s="1" t="n">
        <x:f>1-O555</x:f>
        <x:v>1</x:v>
      </x:c>
      <x:c r="Y555" s="1" t="n">
        <x:f>IF(AND(O555=1,L555&gt;168),1,0)</x:f>
        <x:v>0</x:v>
      </x:c>
    </x:row>
    <x:row r="556">
      <x:c r="A556" s="1" t="str">
        <x:v>T00551</x:v>
      </x:c>
      <x:c r="B556" s="9" t="n">
        <x:v>45702.35763888889</x:v>
      </x:c>
      <x:c r="C556" s="9" t="n">
        <x:v>45703.26430555555</x:v>
      </x:c>
      <x:c r="D556" s="9"/>
      <x:c r="E556" s="1" t="str">
        <x:v>Low</x:v>
      </x:c>
      <x:c r="F556" s="1" t="str">
        <x:v>Email</x:v>
      </x:c>
      <x:c r="G556" s="1" t="str">
        <x:v>Billing</x:v>
      </x:c>
      <x:c r="H556" s="1" t="n">
        <x:v>0</x:v>
      </x:c>
      <x:c r="I556" s="1"/>
      <x:c r="J556" s="1" t="n">
        <x:f>IF(E556="","",VLOOKUP(E556,'Guide'!$A$7:$C$10,2,FALSE))</x:f>
        <x:v>24</x:v>
      </x:c>
      <x:c r="K556" s="1" t="n">
        <x:f>IF(E556="","",VLOOKUP(E556,'Guide'!$A$7:$C$10,3,FALSE))</x:f>
        <x:v>120</x:v>
      </x:c>
      <x:c r="L556" s="10" t="n">
        <x:f>('Guide'!$B$4-B556)*24</x:f>
        <x:v>3279.416666666628</x:v>
      </x:c>
      <x:c r="M556" s="10" t="n">
        <x:f>IF(C556="","",ROUND((C556-B556)*24,6))</x:f>
        <x:v>21.76</x:v>
      </x:c>
      <x:c r="N556" s="10" t="str">
        <x:f>IF(D556="","",ROUND((D556-B556)*24,6))</x:f>
      </x:c>
      <x:c r="O556" s="1" t="n">
        <x:f>IF(D556="",1,0)</x:f>
        <x:v>1</x:v>
      </x:c>
      <x:c r="P556" s="1" t="n">
        <x:f>IF(E556="",0,IF(OR(C556&lt;&gt;"",L556&gt;=J556),1,0))</x:f>
        <x:v>1</x:v>
      </x:c>
      <x:c r="Q556" s="1" t="n">
        <x:f>IF(AND(E556&lt;&gt;"",C556&lt;&gt;"",M556&lt;=J556),1,0)</x:f>
        <x:v>1</x:v>
      </x:c>
      <x:c r="R556" s="1" t="n">
        <x:f>P556-Q556</x:f>
        <x:v>0</x:v>
      </x:c>
      <x:c r="S556" s="1" t="n">
        <x:f>IF(E556="",0,IF(OR(D556&lt;&gt;"",L556&gt;=K556),1,0))</x:f>
        <x:v>1</x:v>
      </x:c>
      <x:c r="T556" s="1" t="n">
        <x:f>IF(AND(E556&lt;&gt;"",D556&lt;&gt;"",N556&lt;=K556),1,0)</x:f>
        <x:v>0</x:v>
      </x:c>
      <x:c r="U556" s="1" t="n">
        <x:f>S556-T556</x:f>
        <x:v>1</x:v>
      </x:c>
      <x:c r="V556" s="1" t="n">
        <x:f>IF(I556="",0,1)</x:f>
        <x:v>0</x:v>
      </x:c>
      <x:c r="W556" s="1" t="n">
        <x:f>IF(I556&gt;=4,1,0)</x:f>
        <x:v>0</x:v>
      </x:c>
      <x:c r="X556" s="1" t="n">
        <x:f>1-O556</x:f>
        <x:v>0</x:v>
      </x:c>
      <x:c r="Y556" s="1" t="n">
        <x:f>IF(AND(O556=1,L556&gt;168),1,0)</x:f>
        <x:v>1</x:v>
      </x:c>
    </x:row>
    <x:row r="557">
      <x:c r="A557" s="1" t="str">
        <x:v>T00552</x:v>
      </x:c>
      <x:c r="B557" s="9" t="n">
        <x:v>45824.73125</x:v>
      </x:c>
      <x:c r="C557" s="9" t="n">
        <x:v>45825.43541666667</x:v>
      </x:c>
      <x:c r="D557" s="9" t="n">
        <x:v>45825.89916666667</x:v>
      </x:c>
      <x:c r="E557" s="1" t="str">
        <x:v>Normal</x:v>
      </x:c>
      <x:c r="F557" s="1" t="str">
        <x:v>WhatsApp</x:v>
      </x:c>
      <x:c r="G557" s="1" t="str">
        <x:v>Refund</x:v>
      </x:c>
      <x:c r="H557" s="1" t="n">
        <x:v>0</x:v>
      </x:c>
      <x:c r="I557" s="1"/>
      <x:c r="J557" s="1" t="n">
        <x:f>IF(E557="","",VLOOKUP(E557,'Guide'!$A$7:$C$10,2,FALSE))</x:f>
        <x:v>12</x:v>
      </x:c>
      <x:c r="K557" s="1" t="n">
        <x:f>IF(E557="","",VLOOKUP(E557,'Guide'!$A$7:$C$10,3,FALSE))</x:f>
        <x:v>72</x:v>
      </x:c>
      <x:c r="L557" s="10" t="n">
        <x:f>('Guide'!$B$4-B557)*24</x:f>
        <x:v>342.45000000006985</x:v>
      </x:c>
      <x:c r="M557" s="10" t="n">
        <x:f>IF(C557="","",ROUND((C557-B557)*24,6))</x:f>
        <x:v>16.9</x:v>
      </x:c>
      <x:c r="N557" s="10" t="n">
        <x:f>IF(D557="","",ROUND((D557-B557)*24,6))</x:f>
        <x:v>28.03</x:v>
      </x:c>
      <x:c r="O557" s="1" t="n">
        <x:f>IF(D557="",1,0)</x:f>
        <x:v>0</x:v>
      </x:c>
      <x:c r="P557" s="1" t="n">
        <x:f>IF(E557="",0,IF(OR(C557&lt;&gt;"",L557&gt;=J557),1,0))</x:f>
        <x:v>1</x:v>
      </x:c>
      <x:c r="Q557" s="1" t="n">
        <x:f>IF(AND(E557&lt;&gt;"",C557&lt;&gt;"",M557&lt;=J557),1,0)</x:f>
        <x:v>0</x:v>
      </x:c>
      <x:c r="R557" s="1" t="n">
        <x:f>P557-Q557</x:f>
        <x:v>1</x:v>
      </x:c>
      <x:c r="S557" s="1" t="n">
        <x:f>IF(E557="",0,IF(OR(D557&lt;&gt;"",L557&gt;=K557),1,0))</x:f>
        <x:v>1</x:v>
      </x:c>
      <x:c r="T557" s="1" t="n">
        <x:f>IF(AND(E557&lt;&gt;"",D557&lt;&gt;"",N557&lt;=K557),1,0)</x:f>
        <x:v>1</x:v>
      </x:c>
      <x:c r="U557" s="1" t="n">
        <x:f>S557-T557</x:f>
        <x:v>0</x:v>
      </x:c>
      <x:c r="V557" s="1" t="n">
        <x:f>IF(I557="",0,1)</x:f>
        <x:v>0</x:v>
      </x:c>
      <x:c r="W557" s="1" t="n">
        <x:f>IF(I557&gt;=4,1,0)</x:f>
        <x:v>0</x:v>
      </x:c>
      <x:c r="X557" s="1" t="n">
        <x:f>1-O557</x:f>
        <x:v>1</x:v>
      </x:c>
      <x:c r="Y557" s="1" t="n">
        <x:f>IF(AND(O557=1,L557&gt;168),1,0)</x:f>
        <x:v>0</x:v>
      </x:c>
    </x:row>
    <x:row r="558">
      <x:c r="A558" s="1" t="str">
        <x:v>T00553</x:v>
      </x:c>
      <x:c r="B558" s="9" t="n">
        <x:v>45763.60277777778</x:v>
      </x:c>
      <x:c r="C558" s="9" t="n">
        <x:v>45763.709861111114</x:v>
      </x:c>
      <x:c r="D558" s="9" t="n">
        <x:v>45767.78319444445</x:v>
      </x:c>
      <x:c r="E558" s="1" t="str">
        <x:v>Normal</x:v>
      </x:c>
      <x:c r="F558" s="1" t="str">
        <x:v>WhatsApp</x:v>
      </x:c>
      <x:c r="G558" s="1" t="str">
        <x:v>Product information</x:v>
      </x:c>
      <x:c r="H558" s="1" t="n">
        <x:v>0</x:v>
      </x:c>
      <x:c r="I558" s="1" t="n">
        <x:v>5</x:v>
      </x:c>
      <x:c r="J558" s="1" t="n">
        <x:f>IF(E558="","",VLOOKUP(E558,'Guide'!$A$7:$C$10,2,FALSE))</x:f>
        <x:v>12</x:v>
      </x:c>
      <x:c r="K558" s="1" t="n">
        <x:f>IF(E558="","",VLOOKUP(E558,'Guide'!$A$7:$C$10,3,FALSE))</x:f>
        <x:v>72</x:v>
      </x:c>
      <x:c r="L558" s="10" t="n">
        <x:f>('Guide'!$B$4-B558)*24</x:f>
        <x:v>1809.5333333333256</x:v>
      </x:c>
      <x:c r="M558" s="10" t="n">
        <x:f>IF(C558="","",ROUND((C558-B558)*24,6))</x:f>
        <x:v>2.57</x:v>
      </x:c>
      <x:c r="N558" s="10" t="n">
        <x:f>IF(D558="","",ROUND((D558-B558)*24,6))</x:f>
        <x:v>100.33</x:v>
      </x:c>
      <x:c r="O558" s="1" t="n">
        <x:f>IF(D558="",1,0)</x:f>
        <x:v>0</x:v>
      </x:c>
      <x:c r="P558" s="1" t="n">
        <x:f>IF(E558="",0,IF(OR(C558&lt;&gt;"",L558&gt;=J558),1,0))</x:f>
        <x:v>1</x:v>
      </x:c>
      <x:c r="Q558" s="1" t="n">
        <x:f>IF(AND(E558&lt;&gt;"",C558&lt;&gt;"",M558&lt;=J558),1,0)</x:f>
        <x:v>1</x:v>
      </x:c>
      <x:c r="R558" s="1" t="n">
        <x:f>P558-Q558</x:f>
        <x:v>0</x:v>
      </x:c>
      <x:c r="S558" s="1" t="n">
        <x:f>IF(E558="",0,IF(OR(D558&lt;&gt;"",L558&gt;=K558),1,0))</x:f>
        <x:v>1</x:v>
      </x:c>
      <x:c r="T558" s="1" t="n">
        <x:f>IF(AND(E558&lt;&gt;"",D558&lt;&gt;"",N558&lt;=K558),1,0)</x:f>
        <x:v>0</x:v>
      </x:c>
      <x:c r="U558" s="1" t="n">
        <x:f>S558-T558</x:f>
        <x:v>1</x:v>
      </x:c>
      <x:c r="V558" s="1" t="n">
        <x:f>IF(I558="",0,1)</x:f>
        <x:v>1</x:v>
      </x:c>
      <x:c r="W558" s="1" t="n">
        <x:f>IF(I558&gt;=4,1,0)</x:f>
        <x:v>1</x:v>
      </x:c>
      <x:c r="X558" s="1" t="n">
        <x:f>1-O558</x:f>
        <x:v>1</x:v>
      </x:c>
      <x:c r="Y558" s="1" t="n">
        <x:f>IF(AND(O558=1,L558&gt;168),1,0)</x:f>
        <x:v>0</x:v>
      </x:c>
    </x:row>
    <x:row r="559">
      <x:c r="A559" s="1" t="str">
        <x:v>T00554</x:v>
      </x:c>
      <x:c r="B559" s="9" t="n">
        <x:v>45837.79513888889</x:v>
      </x:c>
      <x:c r="C559" s="9" t="n">
        <x:v>45837.91097222222</x:v>
      </x:c>
      <x:c r="D559" s="9"/>
      <x:c r="E559" s="1" t="str">
        <x:v>Normal</x:v>
      </x:c>
      <x:c r="F559" s="1" t="str">
        <x:v>Web chat</x:v>
      </x:c>
      <x:c r="G559" s="1" t="str">
        <x:v>Refund</x:v>
      </x:c>
      <x:c r="H559" s="1" t="n">
        <x:v>0</x:v>
      </x:c>
      <x:c r="I559" s="1"/>
      <x:c r="J559" s="1" t="n">
        <x:f>IF(E559="","",VLOOKUP(E559,'Guide'!$A$7:$C$10,2,FALSE))</x:f>
        <x:v>12</x:v>
      </x:c>
      <x:c r="K559" s="1" t="n">
        <x:f>IF(E559="","",VLOOKUP(E559,'Guide'!$A$7:$C$10,3,FALSE))</x:f>
        <x:v>72</x:v>
      </x:c>
      <x:c r="L559" s="10" t="n">
        <x:f>('Guide'!$B$4-B559)*24</x:f>
        <x:v>28.91666666662786</x:v>
      </x:c>
      <x:c r="M559" s="10" t="n">
        <x:f>IF(C559="","",ROUND((C559-B559)*24,6))</x:f>
        <x:v>2.78</x:v>
      </x:c>
      <x:c r="N559" s="10" t="str">
        <x:f>IF(D559="","",ROUND((D559-B559)*24,6))</x:f>
      </x:c>
      <x:c r="O559" s="1" t="n">
        <x:f>IF(D559="",1,0)</x:f>
        <x:v>1</x:v>
      </x:c>
      <x:c r="P559" s="1" t="n">
        <x:f>IF(E559="",0,IF(OR(C559&lt;&gt;"",L559&gt;=J559),1,0))</x:f>
        <x:v>1</x:v>
      </x:c>
      <x:c r="Q559" s="1" t="n">
        <x:f>IF(AND(E559&lt;&gt;"",C559&lt;&gt;"",M559&lt;=J559),1,0)</x:f>
        <x:v>1</x:v>
      </x:c>
      <x:c r="R559" s="1" t="n">
        <x:f>P559-Q559</x:f>
        <x:v>0</x:v>
      </x:c>
      <x:c r="S559" s="1" t="n">
        <x:f>IF(E559="",0,IF(OR(D559&lt;&gt;"",L559&gt;=K559),1,0))</x:f>
        <x:v>0</x:v>
      </x:c>
      <x:c r="T559" s="1" t="n">
        <x:f>IF(AND(E559&lt;&gt;"",D559&lt;&gt;"",N559&lt;=K559),1,0)</x:f>
        <x:v>0</x:v>
      </x:c>
      <x:c r="U559" s="1" t="n">
        <x:f>S559-T559</x:f>
        <x:v>0</x:v>
      </x:c>
      <x:c r="V559" s="1" t="n">
        <x:f>IF(I559="",0,1)</x:f>
        <x:v>0</x:v>
      </x:c>
      <x:c r="W559" s="1" t="n">
        <x:f>IF(I559&gt;=4,1,0)</x:f>
        <x:v>0</x:v>
      </x:c>
      <x:c r="X559" s="1" t="n">
        <x:f>1-O559</x:f>
        <x:v>0</x:v>
      </x:c>
      <x:c r="Y559" s="1" t="n">
        <x:f>IF(AND(O559=1,L559&gt;168),1,0)</x:f>
        <x:v>0</x:v>
      </x:c>
    </x:row>
    <x:row r="560">
      <x:c r="A560" s="1" t="str">
        <x:v>T00555</x:v>
      </x:c>
      <x:c r="B560" s="9" t="n">
        <x:v>45811.04375</x:v>
      </x:c>
      <x:c r="C560" s="9" t="n">
        <x:v>45812.16875</x:v>
      </x:c>
      <x:c r="D560" s="9" t="n">
        <x:v>45813.17791666667</x:v>
      </x:c>
      <x:c r="E560" s="1" t="str">
        <x:v>Normal</x:v>
      </x:c>
      <x:c r="F560" s="1" t="str">
        <x:v>WhatsApp</x:v>
      </x:c>
      <x:c r="G560" s="1" t="str">
        <x:v>Billing</x:v>
      </x:c>
      <x:c r="H560" s="1" t="n">
        <x:v>0</x:v>
      </x:c>
      <x:c r="I560" s="1"/>
      <x:c r="J560" s="1" t="n">
        <x:f>IF(E560="","",VLOOKUP(E560,'Guide'!$A$7:$C$10,2,FALSE))</x:f>
        <x:v>12</x:v>
      </x:c>
      <x:c r="K560" s="1" t="n">
        <x:f>IF(E560="","",VLOOKUP(E560,'Guide'!$A$7:$C$10,3,FALSE))</x:f>
        <x:v>72</x:v>
      </x:c>
      <x:c r="L560" s="10" t="n">
        <x:f>('Guide'!$B$4-B560)*24</x:f>
        <x:v>670.9500000000698</x:v>
      </x:c>
      <x:c r="M560" s="10" t="n">
        <x:f>IF(C560="","",ROUND((C560-B560)*24,6))</x:f>
        <x:v>27</x:v>
      </x:c>
      <x:c r="N560" s="10" t="n">
        <x:f>IF(D560="","",ROUND((D560-B560)*24,6))</x:f>
        <x:v>51.22</x:v>
      </x:c>
      <x:c r="O560" s="1" t="n">
        <x:f>IF(D560="",1,0)</x:f>
        <x:v>0</x:v>
      </x:c>
      <x:c r="P560" s="1" t="n">
        <x:f>IF(E560="",0,IF(OR(C560&lt;&gt;"",L560&gt;=J560),1,0))</x:f>
        <x:v>1</x:v>
      </x:c>
      <x:c r="Q560" s="1" t="n">
        <x:f>IF(AND(E560&lt;&gt;"",C560&lt;&gt;"",M560&lt;=J560),1,0)</x:f>
        <x:v>0</x:v>
      </x:c>
      <x:c r="R560" s="1" t="n">
        <x:f>P560-Q560</x:f>
        <x:v>1</x:v>
      </x:c>
      <x:c r="S560" s="1" t="n">
        <x:f>IF(E560="",0,IF(OR(D560&lt;&gt;"",L560&gt;=K560),1,0))</x:f>
        <x:v>1</x:v>
      </x:c>
      <x:c r="T560" s="1" t="n">
        <x:f>IF(AND(E560&lt;&gt;"",D560&lt;&gt;"",N560&lt;=K560),1,0)</x:f>
        <x:v>1</x:v>
      </x:c>
      <x:c r="U560" s="1" t="n">
        <x:f>S560-T560</x:f>
        <x:v>0</x:v>
      </x:c>
      <x:c r="V560" s="1" t="n">
        <x:f>IF(I560="",0,1)</x:f>
        <x:v>0</x:v>
      </x:c>
      <x:c r="W560" s="1" t="n">
        <x:f>IF(I560&gt;=4,1,0)</x:f>
        <x:v>0</x:v>
      </x:c>
      <x:c r="X560" s="1" t="n">
        <x:f>1-O560</x:f>
        <x:v>1</x:v>
      </x:c>
      <x:c r="Y560" s="1" t="n">
        <x:f>IF(AND(O560=1,L560&gt;168),1,0)</x:f>
        <x:v>0</x:v>
      </x:c>
    </x:row>
    <x:row r="561">
      <x:c r="A561" s="1" t="str">
        <x:v>T00556</x:v>
      </x:c>
      <x:c r="B561" s="9" t="n">
        <x:v>45731.270833333336</x:v>
      </x:c>
      <x:c r="C561" s="9" t="n">
        <x:v>45731.67083333333</x:v>
      </x:c>
      <x:c r="D561" s="9" t="n">
        <x:v>45733.598333333335</x:v>
      </x:c>
      <x:c r="E561" s="1" t="str">
        <x:v>Normal</x:v>
      </x:c>
      <x:c r="F561" s="1" t="str">
        <x:v>WhatsApp</x:v>
      </x:c>
      <x:c r="G561" s="1" t="str">
        <x:v>Account access</x:v>
      </x:c>
      <x:c r="H561" s="1" t="n">
        <x:v>0</x:v>
      </x:c>
      <x:c r="I561" s="1" t="n">
        <x:v>5</x:v>
      </x:c>
      <x:c r="J561" s="1" t="n">
        <x:f>IF(E561="","",VLOOKUP(E561,'Guide'!$A$7:$C$10,2,FALSE))</x:f>
        <x:v>12</x:v>
      </x:c>
      <x:c r="K561" s="1" t="n">
        <x:f>IF(E561="","",VLOOKUP(E561,'Guide'!$A$7:$C$10,3,FALSE))</x:f>
        <x:v>72</x:v>
      </x:c>
      <x:c r="L561" s="10" t="n">
        <x:f>('Guide'!$B$4-B561)*24</x:f>
        <x:v>2585.499999999942</x:v>
      </x:c>
      <x:c r="M561" s="10" t="n">
        <x:f>IF(C561="","",ROUND((C561-B561)*24,6))</x:f>
        <x:v>9.6</x:v>
      </x:c>
      <x:c r="N561" s="10" t="n">
        <x:f>IF(D561="","",ROUND((D561-B561)*24,6))</x:f>
        <x:v>55.86</x:v>
      </x:c>
      <x:c r="O561" s="1" t="n">
        <x:f>IF(D561="",1,0)</x:f>
        <x:v>0</x:v>
      </x:c>
      <x:c r="P561" s="1" t="n">
        <x:f>IF(E561="",0,IF(OR(C561&lt;&gt;"",L561&gt;=J561),1,0))</x:f>
        <x:v>1</x:v>
      </x:c>
      <x:c r="Q561" s="1" t="n">
        <x:f>IF(AND(E561&lt;&gt;"",C561&lt;&gt;"",M561&lt;=J561),1,0)</x:f>
        <x:v>1</x:v>
      </x:c>
      <x:c r="R561" s="1" t="n">
        <x:f>P561-Q561</x:f>
        <x:v>0</x:v>
      </x:c>
      <x:c r="S561" s="1" t="n">
        <x:f>IF(E561="",0,IF(OR(D561&lt;&gt;"",L561&gt;=K561),1,0))</x:f>
        <x:v>1</x:v>
      </x:c>
      <x:c r="T561" s="1" t="n">
        <x:f>IF(AND(E561&lt;&gt;"",D561&lt;&gt;"",N561&lt;=K561),1,0)</x:f>
        <x:v>1</x:v>
      </x:c>
      <x:c r="U561" s="1" t="n">
        <x:f>S561-T561</x:f>
        <x:v>0</x:v>
      </x:c>
      <x:c r="V561" s="1" t="n">
        <x:f>IF(I561="",0,1)</x:f>
        <x:v>1</x:v>
      </x:c>
      <x:c r="W561" s="1" t="n">
        <x:f>IF(I561&gt;=4,1,0)</x:f>
        <x:v>1</x:v>
      </x:c>
      <x:c r="X561" s="1" t="n">
        <x:f>1-O561</x:f>
        <x:v>1</x:v>
      </x:c>
      <x:c r="Y561" s="1" t="n">
        <x:f>IF(AND(O561=1,L561&gt;168),1,0)</x:f>
        <x:v>0</x:v>
      </x:c>
    </x:row>
    <x:row r="562">
      <x:c r="A562" s="1" t="str">
        <x:v>T00557</x:v>
      </x:c>
      <x:c r="B562" s="9" t="n">
        <x:v>45740.68819444445</x:v>
      </x:c>
      <x:c r="C562" s="9" t="n">
        <x:v>45740.75986111111</x:v>
      </x:c>
      <x:c r="D562" s="9" t="n">
        <x:v>45746.60402777778</x:v>
      </x:c>
      <x:c r="E562" s="1" t="str">
        <x:v>High</x:v>
      </x:c>
      <x:c r="F562" s="1" t="str">
        <x:v>WhatsApp</x:v>
      </x:c>
      <x:c r="G562" s="1" t="str">
        <x:v>Product information</x:v>
      </x:c>
      <x:c r="H562" s="1" t="n">
        <x:v>0</x:v>
      </x:c>
      <x:c r="I562" s="1" t="n">
        <x:v>3</x:v>
      </x:c>
      <x:c r="J562" s="1" t="n">
        <x:f>IF(E562="","",VLOOKUP(E562,'Guide'!$A$7:$C$10,2,FALSE))</x:f>
        <x:v>4</x:v>
      </x:c>
      <x:c r="K562" s="1" t="n">
        <x:f>IF(E562="","",VLOOKUP(E562,'Guide'!$A$7:$C$10,3,FALSE))</x:f>
        <x:v>24</x:v>
      </x:c>
      <x:c r="L562" s="10" t="n">
        <x:f>('Guide'!$B$4-B562)*24</x:f>
        <x:v>2359.483333333279</x:v>
      </x:c>
      <x:c r="M562" s="10" t="n">
        <x:f>IF(C562="","",ROUND((C562-B562)*24,6))</x:f>
        <x:v>1.72</x:v>
      </x:c>
      <x:c r="N562" s="10" t="n">
        <x:f>IF(D562="","",ROUND((D562-B562)*24,6))</x:f>
        <x:v>141.98</x:v>
      </x:c>
      <x:c r="O562" s="1" t="n">
        <x:f>IF(D562="",1,0)</x:f>
        <x:v>0</x:v>
      </x:c>
      <x:c r="P562" s="1" t="n">
        <x:f>IF(E562="",0,IF(OR(C562&lt;&gt;"",L562&gt;=J562),1,0))</x:f>
        <x:v>1</x:v>
      </x:c>
      <x:c r="Q562" s="1" t="n">
        <x:f>IF(AND(E562&lt;&gt;"",C562&lt;&gt;"",M562&lt;=J562),1,0)</x:f>
        <x:v>1</x:v>
      </x:c>
      <x:c r="R562" s="1" t="n">
        <x:f>P562-Q562</x:f>
        <x:v>0</x:v>
      </x:c>
      <x:c r="S562" s="1" t="n">
        <x:f>IF(E562="",0,IF(OR(D562&lt;&gt;"",L562&gt;=K562),1,0))</x:f>
        <x:v>1</x:v>
      </x:c>
      <x:c r="T562" s="1" t="n">
        <x:f>IF(AND(E562&lt;&gt;"",D562&lt;&gt;"",N562&lt;=K562),1,0)</x:f>
        <x:v>0</x:v>
      </x:c>
      <x:c r="U562" s="1" t="n">
        <x:f>S562-T562</x:f>
        <x:v>1</x:v>
      </x:c>
      <x:c r="V562" s="1" t="n">
        <x:f>IF(I562="",0,1)</x:f>
        <x:v>1</x:v>
      </x:c>
      <x:c r="W562" s="1" t="n">
        <x:f>IF(I562&gt;=4,1,0)</x:f>
        <x:v>0</x:v>
      </x:c>
      <x:c r="X562" s="1" t="n">
        <x:f>1-O562</x:f>
        <x:v>1</x:v>
      </x:c>
      <x:c r="Y562" s="1" t="n">
        <x:f>IF(AND(O562=1,L562&gt;168),1,0)</x:f>
        <x:v>0</x:v>
      </x:c>
    </x:row>
    <x:row r="563">
      <x:c r="A563" s="1" t="str">
        <x:v>T00558</x:v>
      </x:c>
      <x:c r="B563" s="9" t="n">
        <x:v>45762.96041666667</x:v>
      </x:c>
      <x:c r="C563" s="9" t="n">
        <x:v>45763.11208333333</x:v>
      </x:c>
      <x:c r="D563" s="9" t="n">
        <x:v>45763.39041666667</x:v>
      </x:c>
      <x:c r="E563" s="1" t="str">
        <x:v>High</x:v>
      </x:c>
      <x:c r="F563" s="1" t="str">
        <x:v>Email</x:v>
      </x:c>
      <x:c r="G563" s="1" t="str">
        <x:v>Billing</x:v>
      </x:c>
      <x:c r="H563" s="1" t="n">
        <x:v>0</x:v>
      </x:c>
      <x:c r="I563" s="1" t="n">
        <x:v>4</x:v>
      </x:c>
      <x:c r="J563" s="1" t="n">
        <x:f>IF(E563="","",VLOOKUP(E563,'Guide'!$A$7:$C$10,2,FALSE))</x:f>
        <x:v>4</x:v>
      </x:c>
      <x:c r="K563" s="1" t="n">
        <x:f>IF(E563="","",VLOOKUP(E563,'Guide'!$A$7:$C$10,3,FALSE))</x:f>
        <x:v>24</x:v>
      </x:c>
      <x:c r="L563" s="10" t="n">
        <x:f>('Guide'!$B$4-B563)*24</x:f>
        <x:v>1824.9499999999534</x:v>
      </x:c>
      <x:c r="M563" s="10" t="n">
        <x:f>IF(C563="","",ROUND((C563-B563)*24,6))</x:f>
        <x:v>3.64</x:v>
      </x:c>
      <x:c r="N563" s="10" t="n">
        <x:f>IF(D563="","",ROUND((D563-B563)*24,6))</x:f>
        <x:v>10.32</x:v>
      </x:c>
      <x:c r="O563" s="1" t="n">
        <x:f>IF(D563="",1,0)</x:f>
        <x:v>0</x:v>
      </x:c>
      <x:c r="P563" s="1" t="n">
        <x:f>IF(E563="",0,IF(OR(C563&lt;&gt;"",L563&gt;=J563),1,0))</x:f>
        <x:v>1</x:v>
      </x:c>
      <x:c r="Q563" s="1" t="n">
        <x:f>IF(AND(E563&lt;&gt;"",C563&lt;&gt;"",M563&lt;=J563),1,0)</x:f>
        <x:v>1</x:v>
      </x:c>
      <x:c r="R563" s="1" t="n">
        <x:f>P563-Q563</x:f>
        <x:v>0</x:v>
      </x:c>
      <x:c r="S563" s="1" t="n">
        <x:f>IF(E563="",0,IF(OR(D563&lt;&gt;"",L563&gt;=K563),1,0))</x:f>
        <x:v>1</x:v>
      </x:c>
      <x:c r="T563" s="1" t="n">
        <x:f>IF(AND(E563&lt;&gt;"",D563&lt;&gt;"",N563&lt;=K563),1,0)</x:f>
        <x:v>1</x:v>
      </x:c>
      <x:c r="U563" s="1" t="n">
        <x:f>S563-T563</x:f>
        <x:v>0</x:v>
      </x:c>
      <x:c r="V563" s="1" t="n">
        <x:f>IF(I563="",0,1)</x:f>
        <x:v>1</x:v>
      </x:c>
      <x:c r="W563" s="1" t="n">
        <x:f>IF(I563&gt;=4,1,0)</x:f>
        <x:v>1</x:v>
      </x:c>
      <x:c r="X563" s="1" t="n">
        <x:f>1-O563</x:f>
        <x:v>1</x:v>
      </x:c>
      <x:c r="Y563" s="1" t="n">
        <x:f>IF(AND(O563=1,L563&gt;168),1,0)</x:f>
        <x:v>0</x:v>
      </x:c>
    </x:row>
    <x:row r="564">
      <x:c r="A564" s="1" t="str">
        <x:v>T00559</x:v>
      </x:c>
      <x:c r="B564" s="9" t="n">
        <x:v>45816.90555555555</x:v>
      </x:c>
      <x:c r="C564" s="9" t="n">
        <x:v>45817.00763888889</x:v>
      </x:c>
      <x:c r="D564" s="9" t="n">
        <x:v>45818.51930555556</x:v>
      </x:c>
      <x:c r="E564" s="1" t="str">
        <x:v>Low</x:v>
      </x:c>
      <x:c r="F564" s="1" t="str">
        <x:v>Web chat</x:v>
      </x:c>
      <x:c r="G564" s="1" t="str">
        <x:v>Account access</x:v>
      </x:c>
      <x:c r="H564" s="1" t="n">
        <x:v>1</x:v>
      </x:c>
      <x:c r="I564" s="1"/>
      <x:c r="J564" s="1" t="n">
        <x:f>IF(E564="","",VLOOKUP(E564,'Guide'!$A$7:$C$10,2,FALSE))</x:f>
        <x:v>24</x:v>
      </x:c>
      <x:c r="K564" s="1" t="n">
        <x:f>IF(E564="","",VLOOKUP(E564,'Guide'!$A$7:$C$10,3,FALSE))</x:f>
        <x:v>120</x:v>
      </x:c>
      <x:c r="L564" s="10" t="n">
        <x:f>('Guide'!$B$4-B564)*24</x:f>
        <x:v>530.266666666721</x:v>
      </x:c>
      <x:c r="M564" s="10" t="n">
        <x:f>IF(C564="","",ROUND((C564-B564)*24,6))</x:f>
        <x:v>2.45</x:v>
      </x:c>
      <x:c r="N564" s="10" t="n">
        <x:f>IF(D564="","",ROUND((D564-B564)*24,6))</x:f>
        <x:v>38.73</x:v>
      </x:c>
      <x:c r="O564" s="1" t="n">
        <x:f>IF(D564="",1,0)</x:f>
        <x:v>0</x:v>
      </x:c>
      <x:c r="P564" s="1" t="n">
        <x:f>IF(E564="",0,IF(OR(C564&lt;&gt;"",L564&gt;=J564),1,0))</x:f>
        <x:v>1</x:v>
      </x:c>
      <x:c r="Q564" s="1" t="n">
        <x:f>IF(AND(E564&lt;&gt;"",C564&lt;&gt;"",M564&lt;=J564),1,0)</x:f>
        <x:v>1</x:v>
      </x:c>
      <x:c r="R564" s="1" t="n">
        <x:f>P564-Q564</x:f>
        <x:v>0</x:v>
      </x:c>
      <x:c r="S564" s="1" t="n">
        <x:f>IF(E564="",0,IF(OR(D564&lt;&gt;"",L564&gt;=K564),1,0))</x:f>
        <x:v>1</x:v>
      </x:c>
      <x:c r="T564" s="1" t="n">
        <x:f>IF(AND(E564&lt;&gt;"",D564&lt;&gt;"",N564&lt;=K564),1,0)</x:f>
        <x:v>1</x:v>
      </x:c>
      <x:c r="U564" s="1" t="n">
        <x:f>S564-T564</x:f>
        <x:v>0</x:v>
      </x:c>
      <x:c r="V564" s="1" t="n">
        <x:f>IF(I564="",0,1)</x:f>
        <x:v>0</x:v>
      </x:c>
      <x:c r="W564" s="1" t="n">
        <x:f>IF(I564&gt;=4,1,0)</x:f>
        <x:v>0</x:v>
      </x:c>
      <x:c r="X564" s="1" t="n">
        <x:f>1-O564</x:f>
        <x:v>1</x:v>
      </x:c>
      <x:c r="Y564" s="1" t="n">
        <x:f>IF(AND(O564=1,L564&gt;168),1,0)</x:f>
        <x:v>0</x:v>
      </x:c>
    </x:row>
    <x:row r="565">
      <x:c r="A565" s="1" t="str">
        <x:v>T00560</x:v>
      </x:c>
      <x:c r="B565" s="9" t="n">
        <x:v>45810.615277777775</x:v>
      </x:c>
      <x:c r="C565" s="9" t="n">
        <x:v>45811.61486111111</x:v>
      </x:c>
      <x:c r="D565" s="9"/>
      <x:c r="E565" s="1" t="str">
        <x:v>Low</x:v>
      </x:c>
      <x:c r="F565" s="1" t="str">
        <x:v>Email</x:v>
      </x:c>
      <x:c r="G565" s="1" t="str">
        <x:v>Refund</x:v>
      </x:c>
      <x:c r="H565" s="1" t="n">
        <x:v>0</x:v>
      </x:c>
      <x:c r="I565" s="1"/>
      <x:c r="J565" s="1" t="n">
        <x:f>IF(E565="","",VLOOKUP(E565,'Guide'!$A$7:$C$10,2,FALSE))</x:f>
        <x:v>24</x:v>
      </x:c>
      <x:c r="K565" s="1" t="n">
        <x:f>IF(E565="","",VLOOKUP(E565,'Guide'!$A$7:$C$10,3,FALSE))</x:f>
        <x:v>120</x:v>
      </x:c>
      <x:c r="L565" s="10" t="n">
        <x:f>('Guide'!$B$4-B565)*24</x:f>
        <x:v>681.2333333333954</x:v>
      </x:c>
      <x:c r="M565" s="10" t="n">
        <x:f>IF(C565="","",ROUND((C565-B565)*24,6))</x:f>
        <x:v>23.99</x:v>
      </x:c>
      <x:c r="N565" s="10" t="str">
        <x:f>IF(D565="","",ROUND((D565-B565)*24,6))</x:f>
      </x:c>
      <x:c r="O565" s="1" t="n">
        <x:f>IF(D565="",1,0)</x:f>
        <x:v>1</x:v>
      </x:c>
      <x:c r="P565" s="1" t="n">
        <x:f>IF(E565="",0,IF(OR(C565&lt;&gt;"",L565&gt;=J565),1,0))</x:f>
        <x:v>1</x:v>
      </x:c>
      <x:c r="Q565" s="1" t="n">
        <x:f>IF(AND(E565&lt;&gt;"",C565&lt;&gt;"",M565&lt;=J565),1,0)</x:f>
        <x:v>1</x:v>
      </x:c>
      <x:c r="R565" s="1" t="n">
        <x:f>P565-Q565</x:f>
        <x:v>0</x:v>
      </x:c>
      <x:c r="S565" s="1" t="n">
        <x:f>IF(E565="",0,IF(OR(D565&lt;&gt;"",L565&gt;=K565),1,0))</x:f>
        <x:v>1</x:v>
      </x:c>
      <x:c r="T565" s="1" t="n">
        <x:f>IF(AND(E565&lt;&gt;"",D565&lt;&gt;"",N565&lt;=K565),1,0)</x:f>
        <x:v>0</x:v>
      </x:c>
      <x:c r="U565" s="1" t="n">
        <x:f>S565-T565</x:f>
        <x:v>1</x:v>
      </x:c>
      <x:c r="V565" s="1" t="n">
        <x:f>IF(I565="",0,1)</x:f>
        <x:v>0</x:v>
      </x:c>
      <x:c r="W565" s="1" t="n">
        <x:f>IF(I565&gt;=4,1,0)</x:f>
        <x:v>0</x:v>
      </x:c>
      <x:c r="X565" s="1" t="n">
        <x:f>1-O565</x:f>
        <x:v>0</x:v>
      </x:c>
      <x:c r="Y565" s="1" t="n">
        <x:f>IF(AND(O565=1,L565&gt;168),1,0)</x:f>
        <x:v>1</x:v>
      </x:c>
    </x:row>
    <x:row r="566">
      <x:c r="A566" s="1" t="str">
        <x:v>T00561</x:v>
      </x:c>
      <x:c r="B566" s="9" t="n">
        <x:v>45782.48541666667</x:v>
      </x:c>
      <x:c r="C566" s="9" t="n">
        <x:v>45783.31791666667</x:v>
      </x:c>
      <x:c r="D566" s="9" t="n">
        <x:v>45784.6075</x:v>
      </x:c>
      <x:c r="E566" s="1" t="str">
        <x:v>Low</x:v>
      </x:c>
      <x:c r="F566" s="1" t="str">
        <x:v>WhatsApp</x:v>
      </x:c>
      <x:c r="G566" s="1" t="str">
        <x:v>Account access</x:v>
      </x:c>
      <x:c r="H566" s="1" t="n">
        <x:v>0</x:v>
      </x:c>
      <x:c r="I566" s="1"/>
      <x:c r="J566" s="1" t="n">
        <x:f>IF(E566="","",VLOOKUP(E566,'Guide'!$A$7:$C$10,2,FALSE))</x:f>
        <x:v>24</x:v>
      </x:c>
      <x:c r="K566" s="1" t="n">
        <x:f>IF(E566="","",VLOOKUP(E566,'Guide'!$A$7:$C$10,3,FALSE))</x:f>
        <x:v>120</x:v>
      </x:c>
      <x:c r="L566" s="10" t="n">
        <x:f>('Guide'!$B$4-B566)*24</x:f>
        <x:v>1356.3499999999185</x:v>
      </x:c>
      <x:c r="M566" s="10" t="n">
        <x:f>IF(C566="","",ROUND((C566-B566)*24,6))</x:f>
        <x:v>19.98</x:v>
      </x:c>
      <x:c r="N566" s="10" t="n">
        <x:f>IF(D566="","",ROUND((D566-B566)*24,6))</x:f>
        <x:v>50.93</x:v>
      </x:c>
      <x:c r="O566" s="1" t="n">
        <x:f>IF(D566="",1,0)</x:f>
        <x:v>0</x:v>
      </x:c>
      <x:c r="P566" s="1" t="n">
        <x:f>IF(E566="",0,IF(OR(C566&lt;&gt;"",L566&gt;=J566),1,0))</x:f>
        <x:v>1</x:v>
      </x:c>
      <x:c r="Q566" s="1" t="n">
        <x:f>IF(AND(E566&lt;&gt;"",C566&lt;&gt;"",M566&lt;=J566),1,0)</x:f>
        <x:v>1</x:v>
      </x:c>
      <x:c r="R566" s="1" t="n">
        <x:f>P566-Q566</x:f>
        <x:v>0</x:v>
      </x:c>
      <x:c r="S566" s="1" t="n">
        <x:f>IF(E566="",0,IF(OR(D566&lt;&gt;"",L566&gt;=K566),1,0))</x:f>
        <x:v>1</x:v>
      </x:c>
      <x:c r="T566" s="1" t="n">
        <x:f>IF(AND(E566&lt;&gt;"",D566&lt;&gt;"",N566&lt;=K566),1,0)</x:f>
        <x:v>1</x:v>
      </x:c>
      <x:c r="U566" s="1" t="n">
        <x:f>S566-T566</x:f>
        <x:v>0</x:v>
      </x:c>
      <x:c r="V566" s="1" t="n">
        <x:f>IF(I566="",0,1)</x:f>
        <x:v>0</x:v>
      </x:c>
      <x:c r="W566" s="1" t="n">
        <x:f>IF(I566&gt;=4,1,0)</x:f>
        <x:v>0</x:v>
      </x:c>
      <x:c r="X566" s="1" t="n">
        <x:f>1-O566</x:f>
        <x:v>1</x:v>
      </x:c>
      <x:c r="Y566" s="1" t="n">
        <x:f>IF(AND(O566=1,L566&gt;168),1,0)</x:f>
        <x:v>0</x:v>
      </x:c>
    </x:row>
    <x:row r="567">
      <x:c r="A567" s="1" t="str">
        <x:v>T00562</x:v>
      </x:c>
      <x:c r="B567" s="9" t="n">
        <x:v>45696.92847222222</x:v>
      </x:c>
      <x:c r="C567" s="9" t="n">
        <x:v>45696.96513888889</x:v>
      </x:c>
      <x:c r="D567" s="9" t="n">
        <x:v>45697.046805555554</x:v>
      </x:c>
      <x:c r="E567" s="1" t="str">
        <x:v>Urgent</x:v>
      </x:c>
      <x:c r="F567" s="1" t="str">
        <x:v>WhatsApp</x:v>
      </x:c>
      <x:c r="G567" s="1" t="str">
        <x:v>Account access</x:v>
      </x:c>
      <x:c r="H567" s="1" t="n">
        <x:v>1</x:v>
      </x:c>
      <x:c r="I567" s="1"/>
      <x:c r="J567" s="1" t="n">
        <x:f>IF(E567="","",VLOOKUP(E567,'Guide'!$A$7:$C$10,2,FALSE))</x:f>
        <x:v>1</x:v>
      </x:c>
      <x:c r="K567" s="1" t="n">
        <x:f>IF(E567="","",VLOOKUP(E567,'Guide'!$A$7:$C$10,3,FALSE))</x:f>
        <x:v>8</x:v>
      </x:c>
      <x:c r="L567" s="10" t="n">
        <x:f>('Guide'!$B$4-B567)*24</x:f>
        <x:v>3409.7166666666744</x:v>
      </x:c>
      <x:c r="M567" s="10" t="n">
        <x:f>IF(C567="","",ROUND((C567-B567)*24,6))</x:f>
        <x:v>0.88</x:v>
      </x:c>
      <x:c r="N567" s="10" t="n">
        <x:f>IF(D567="","",ROUND((D567-B567)*24,6))</x:f>
        <x:v>2.84</x:v>
      </x:c>
      <x:c r="O567" s="1" t="n">
        <x:f>IF(D567="",1,0)</x:f>
        <x:v>0</x:v>
      </x:c>
      <x:c r="P567" s="1" t="n">
        <x:f>IF(E567="",0,IF(OR(C567&lt;&gt;"",L567&gt;=J567),1,0))</x:f>
        <x:v>1</x:v>
      </x:c>
      <x:c r="Q567" s="1" t="n">
        <x:f>IF(AND(E567&lt;&gt;"",C567&lt;&gt;"",M567&lt;=J567),1,0)</x:f>
        <x:v>1</x:v>
      </x:c>
      <x:c r="R567" s="1" t="n">
        <x:f>P567-Q567</x:f>
        <x:v>0</x:v>
      </x:c>
      <x:c r="S567" s="1" t="n">
        <x:f>IF(E567="",0,IF(OR(D567&lt;&gt;"",L567&gt;=K567),1,0))</x:f>
        <x:v>1</x:v>
      </x:c>
      <x:c r="T567" s="1" t="n">
        <x:f>IF(AND(E567&lt;&gt;"",D567&lt;&gt;"",N567&lt;=K567),1,0)</x:f>
        <x:v>1</x:v>
      </x:c>
      <x:c r="U567" s="1" t="n">
        <x:f>S567-T567</x:f>
        <x:v>0</x:v>
      </x:c>
      <x:c r="V567" s="1" t="n">
        <x:f>IF(I567="",0,1)</x:f>
        <x:v>0</x:v>
      </x:c>
      <x:c r="W567" s="1" t="n">
        <x:f>IF(I567&gt;=4,1,0)</x:f>
        <x:v>0</x:v>
      </x:c>
      <x:c r="X567" s="1" t="n">
        <x:f>1-O567</x:f>
        <x:v>1</x:v>
      </x:c>
      <x:c r="Y567" s="1" t="n">
        <x:f>IF(AND(O567=1,L567&gt;168),1,0)</x:f>
        <x:v>0</x:v>
      </x:c>
    </x:row>
    <x:row r="568">
      <x:c r="A568" s="1" t="str">
        <x:v>T00563</x:v>
      </x:c>
      <x:c r="B568" s="9" t="n">
        <x:v>45705.919444444444</x:v>
      </x:c>
      <x:c r="C568" s="9" t="n">
        <x:v>45706.02819444444</x:v>
      </x:c>
      <x:c r="D568" s="9" t="n">
        <x:v>45708.73819444444</x:v>
      </x:c>
      <x:c r="E568" s="1" t="str">
        <x:v>Normal</x:v>
      </x:c>
      <x:c r="F568" s="1" t="str">
        <x:v>Web chat</x:v>
      </x:c>
      <x:c r="G568" s="1" t="str">
        <x:v>Refund</x:v>
      </x:c>
      <x:c r="H568" s="1" t="n">
        <x:v>0</x:v>
      </x:c>
      <x:c r="I568" s="1" t="n">
        <x:v>5</x:v>
      </x:c>
      <x:c r="J568" s="1" t="n">
        <x:f>IF(E568="","",VLOOKUP(E568,'Guide'!$A$7:$C$10,2,FALSE))</x:f>
        <x:v>12</x:v>
      </x:c>
      <x:c r="K568" s="1" t="n">
        <x:f>IF(E568="","",VLOOKUP(E568,'Guide'!$A$7:$C$10,3,FALSE))</x:f>
        <x:v>72</x:v>
      </x:c>
      <x:c r="L568" s="10" t="n">
        <x:f>('Guide'!$B$4-B568)*24</x:f>
        <x:v>3193.933333333349</x:v>
      </x:c>
      <x:c r="M568" s="10" t="n">
        <x:f>IF(C568="","",ROUND((C568-B568)*24,6))</x:f>
        <x:v>2.61</x:v>
      </x:c>
      <x:c r="N568" s="10" t="n">
        <x:f>IF(D568="","",ROUND((D568-B568)*24,6))</x:f>
        <x:v>67.65</x:v>
      </x:c>
      <x:c r="O568" s="1" t="n">
        <x:f>IF(D568="",1,0)</x:f>
        <x:v>0</x:v>
      </x:c>
      <x:c r="P568" s="1" t="n">
        <x:f>IF(E568="",0,IF(OR(C568&lt;&gt;"",L568&gt;=J568),1,0))</x:f>
        <x:v>1</x:v>
      </x:c>
      <x:c r="Q568" s="1" t="n">
        <x:f>IF(AND(E568&lt;&gt;"",C568&lt;&gt;"",M568&lt;=J568),1,0)</x:f>
        <x:v>1</x:v>
      </x:c>
      <x:c r="R568" s="1" t="n">
        <x:f>P568-Q568</x:f>
        <x:v>0</x:v>
      </x:c>
      <x:c r="S568" s="1" t="n">
        <x:f>IF(E568="",0,IF(OR(D568&lt;&gt;"",L568&gt;=K568),1,0))</x:f>
        <x:v>1</x:v>
      </x:c>
      <x:c r="T568" s="1" t="n">
        <x:f>IF(AND(E568&lt;&gt;"",D568&lt;&gt;"",N568&lt;=K568),1,0)</x:f>
        <x:v>1</x:v>
      </x:c>
      <x:c r="U568" s="1" t="n">
        <x:f>S568-T568</x:f>
        <x:v>0</x:v>
      </x:c>
      <x:c r="V568" s="1" t="n">
        <x:f>IF(I568="",0,1)</x:f>
        <x:v>1</x:v>
      </x:c>
      <x:c r="W568" s="1" t="n">
        <x:f>IF(I568&gt;=4,1,0)</x:f>
        <x:v>1</x:v>
      </x:c>
      <x:c r="X568" s="1" t="n">
        <x:f>1-O568</x:f>
        <x:v>1</x:v>
      </x:c>
      <x:c r="Y568" s="1" t="n">
        <x:f>IF(AND(O568=1,L568&gt;168),1,0)</x:f>
        <x:v>0</x:v>
      </x:c>
    </x:row>
    <x:row r="569">
      <x:c r="A569" s="1" t="str">
        <x:v>T00564</x:v>
      </x:c>
      <x:c r="B569" s="9" t="n">
        <x:v>45735.129166666666</x:v>
      </x:c>
      <x:c r="C569" s="9" t="n">
        <x:v>45735.309166666666</x:v>
      </x:c>
      <x:c r="D569" s="9" t="n">
        <x:v>45736.60916666667</x:v>
      </x:c>
      <x:c r="E569" s="1" t="str">
        <x:v>Normal</x:v>
      </x:c>
      <x:c r="F569" s="1" t="str">
        <x:v>Email</x:v>
      </x:c>
      <x:c r="G569" s="1" t="str">
        <x:v>Account access</x:v>
      </x:c>
      <x:c r="H569" s="1" t="n">
        <x:v>0</x:v>
      </x:c>
      <x:c r="I569" s="1" t="n">
        <x:v>4</x:v>
      </x:c>
      <x:c r="J569" s="1" t="n">
        <x:f>IF(E569="","",VLOOKUP(E569,'Guide'!$A$7:$C$10,2,FALSE))</x:f>
        <x:v>12</x:v>
      </x:c>
      <x:c r="K569" s="1" t="n">
        <x:f>IF(E569="","",VLOOKUP(E569,'Guide'!$A$7:$C$10,3,FALSE))</x:f>
        <x:v>72</x:v>
      </x:c>
      <x:c r="L569" s="10" t="n">
        <x:f>('Guide'!$B$4-B569)*24</x:f>
        <x:v>2492.9000000000233</x:v>
      </x:c>
      <x:c r="M569" s="10" t="n">
        <x:f>IF(C569="","",ROUND((C569-B569)*24,6))</x:f>
        <x:v>4.32</x:v>
      </x:c>
      <x:c r="N569" s="10" t="n">
        <x:f>IF(D569="","",ROUND((D569-B569)*24,6))</x:f>
        <x:v>35.52</x:v>
      </x:c>
      <x:c r="O569" s="1" t="n">
        <x:f>IF(D569="",1,0)</x:f>
        <x:v>0</x:v>
      </x:c>
      <x:c r="P569" s="1" t="n">
        <x:f>IF(E569="",0,IF(OR(C569&lt;&gt;"",L569&gt;=J569),1,0))</x:f>
        <x:v>1</x:v>
      </x:c>
      <x:c r="Q569" s="1" t="n">
        <x:f>IF(AND(E569&lt;&gt;"",C569&lt;&gt;"",M569&lt;=J569),1,0)</x:f>
        <x:v>1</x:v>
      </x:c>
      <x:c r="R569" s="1" t="n">
        <x:f>P569-Q569</x:f>
        <x:v>0</x:v>
      </x:c>
      <x:c r="S569" s="1" t="n">
        <x:f>IF(E569="",0,IF(OR(D569&lt;&gt;"",L569&gt;=K569),1,0))</x:f>
        <x:v>1</x:v>
      </x:c>
      <x:c r="T569" s="1" t="n">
        <x:f>IF(AND(E569&lt;&gt;"",D569&lt;&gt;"",N569&lt;=K569),1,0)</x:f>
        <x:v>1</x:v>
      </x:c>
      <x:c r="U569" s="1" t="n">
        <x:f>S569-T569</x:f>
        <x:v>0</x:v>
      </x:c>
      <x:c r="V569" s="1" t="n">
        <x:f>IF(I569="",0,1)</x:f>
        <x:v>1</x:v>
      </x:c>
      <x:c r="W569" s="1" t="n">
        <x:f>IF(I569&gt;=4,1,0)</x:f>
        <x:v>1</x:v>
      </x:c>
      <x:c r="X569" s="1" t="n">
        <x:f>1-O569</x:f>
        <x:v>1</x:v>
      </x:c>
      <x:c r="Y569" s="1" t="n">
        <x:f>IF(AND(O569=1,L569&gt;168),1,0)</x:f>
        <x:v>0</x:v>
      </x:c>
    </x:row>
    <x:row r="570">
      <x:c r="A570" s="1" t="str">
        <x:v>T00565</x:v>
      </x:c>
      <x:c r="B570" s="9" t="n">
        <x:v>45778.87152777778</x:v>
      </x:c>
      <x:c r="C570" s="9" t="n">
        <x:v>45778.92444444444</x:v>
      </x:c>
      <x:c r="D570" s="9"/>
      <x:c r="E570" s="1" t="str">
        <x:v>Urgent</x:v>
      </x:c>
      <x:c r="F570" s="1" t="str">
        <x:v>Web chat</x:v>
      </x:c>
      <x:c r="G570" s="1" t="str">
        <x:v>Delivery</x:v>
      </x:c>
      <x:c r="H570" s="1" t="n">
        <x:v>0</x:v>
      </x:c>
      <x:c r="I570" s="1"/>
      <x:c r="J570" s="1" t="n">
        <x:f>IF(E570="","",VLOOKUP(E570,'Guide'!$A$7:$C$10,2,FALSE))</x:f>
        <x:v>1</x:v>
      </x:c>
      <x:c r="K570" s="1" t="n">
        <x:f>IF(E570="","",VLOOKUP(E570,'Guide'!$A$7:$C$10,3,FALSE))</x:f>
        <x:v>8</x:v>
      </x:c>
      <x:c r="L570" s="10" t="n">
        <x:f>('Guide'!$B$4-B570)*24</x:f>
        <x:v>1443.0833333332557</x:v>
      </x:c>
      <x:c r="M570" s="10" t="n">
        <x:f>IF(C570="","",ROUND((C570-B570)*24,6))</x:f>
        <x:v>1.27</x:v>
      </x:c>
      <x:c r="N570" s="10" t="str">
        <x:f>IF(D570="","",ROUND((D570-B570)*24,6))</x:f>
      </x:c>
      <x:c r="O570" s="1" t="n">
        <x:f>IF(D570="",1,0)</x:f>
        <x:v>1</x:v>
      </x:c>
      <x:c r="P570" s="1" t="n">
        <x:f>IF(E570="",0,IF(OR(C570&lt;&gt;"",L570&gt;=J570),1,0))</x:f>
        <x:v>1</x:v>
      </x:c>
      <x:c r="Q570" s="1" t="n">
        <x:f>IF(AND(E570&lt;&gt;"",C570&lt;&gt;"",M570&lt;=J570),1,0)</x:f>
        <x:v>0</x:v>
      </x:c>
      <x:c r="R570" s="1" t="n">
        <x:f>P570-Q570</x:f>
        <x:v>1</x:v>
      </x:c>
      <x:c r="S570" s="1" t="n">
        <x:f>IF(E570="",0,IF(OR(D570&lt;&gt;"",L570&gt;=K570),1,0))</x:f>
        <x:v>1</x:v>
      </x:c>
      <x:c r="T570" s="1" t="n">
        <x:f>IF(AND(E570&lt;&gt;"",D570&lt;&gt;"",N570&lt;=K570),1,0)</x:f>
        <x:v>0</x:v>
      </x:c>
      <x:c r="U570" s="1" t="n">
        <x:f>S570-T570</x:f>
        <x:v>1</x:v>
      </x:c>
      <x:c r="V570" s="1" t="n">
        <x:f>IF(I570="",0,1)</x:f>
        <x:v>0</x:v>
      </x:c>
      <x:c r="W570" s="1" t="n">
        <x:f>IF(I570&gt;=4,1,0)</x:f>
        <x:v>0</x:v>
      </x:c>
      <x:c r="X570" s="1" t="n">
        <x:f>1-O570</x:f>
        <x:v>0</x:v>
      </x:c>
      <x:c r="Y570" s="1" t="n">
        <x:f>IF(AND(O570=1,L570&gt;168),1,0)</x:f>
        <x:v>1</x:v>
      </x:c>
    </x:row>
    <x:row r="571">
      <x:c r="A571" s="1" t="str">
        <x:v>T00566</x:v>
      </x:c>
      <x:c r="B571" s="9" t="n">
        <x:v>45814.933333333334</x:v>
      </x:c>
      <x:c r="C571" s="9" t="n">
        <x:v>45815.61791666667</x:v>
      </x:c>
      <x:c r="D571" s="9" t="n">
        <x:v>45815.622083333335</x:v>
      </x:c>
      <x:c r="E571" s="1" t="str">
        <x:v>High</x:v>
      </x:c>
      <x:c r="F571" s="1" t="str">
        <x:v>Email</x:v>
      </x:c>
      <x:c r="G571" s="1" t="str">
        <x:v>Product information</x:v>
      </x:c>
      <x:c r="H571" s="1" t="n">
        <x:v>1</x:v>
      </x:c>
      <x:c r="I571" s="1"/>
      <x:c r="J571" s="1" t="n">
        <x:f>IF(E571="","",VLOOKUP(E571,'Guide'!$A$7:$C$10,2,FALSE))</x:f>
        <x:v>4</x:v>
      </x:c>
      <x:c r="K571" s="1" t="n">
        <x:f>IF(E571="","",VLOOKUP(E571,'Guide'!$A$7:$C$10,3,FALSE))</x:f>
        <x:v>24</x:v>
      </x:c>
      <x:c r="L571" s="10" t="n">
        <x:f>('Guide'!$B$4-B571)*24</x:f>
        <x:v>577.5999999999767</x:v>
      </x:c>
      <x:c r="M571" s="10" t="n">
        <x:f>IF(C571="","",ROUND((C571-B571)*24,6))</x:f>
        <x:v>16.43</x:v>
      </x:c>
      <x:c r="N571" s="10" t="n">
        <x:f>IF(D571="","",ROUND((D571-B571)*24,6))</x:f>
        <x:v>16.53</x:v>
      </x:c>
      <x:c r="O571" s="1" t="n">
        <x:f>IF(D571="",1,0)</x:f>
        <x:v>0</x:v>
      </x:c>
      <x:c r="P571" s="1" t="n">
        <x:f>IF(E571="",0,IF(OR(C571&lt;&gt;"",L571&gt;=J571),1,0))</x:f>
        <x:v>1</x:v>
      </x:c>
      <x:c r="Q571" s="1" t="n">
        <x:f>IF(AND(E571&lt;&gt;"",C571&lt;&gt;"",M571&lt;=J571),1,0)</x:f>
        <x:v>0</x:v>
      </x:c>
      <x:c r="R571" s="1" t="n">
        <x:f>P571-Q571</x:f>
        <x:v>1</x:v>
      </x:c>
      <x:c r="S571" s="1" t="n">
        <x:f>IF(E571="",0,IF(OR(D571&lt;&gt;"",L571&gt;=K571),1,0))</x:f>
        <x:v>1</x:v>
      </x:c>
      <x:c r="T571" s="1" t="n">
        <x:f>IF(AND(E571&lt;&gt;"",D571&lt;&gt;"",N571&lt;=K571),1,0)</x:f>
        <x:v>1</x:v>
      </x:c>
      <x:c r="U571" s="1" t="n">
        <x:f>S571-T571</x:f>
        <x:v>0</x:v>
      </x:c>
      <x:c r="V571" s="1" t="n">
        <x:f>IF(I571="",0,1)</x:f>
        <x:v>0</x:v>
      </x:c>
      <x:c r="W571" s="1" t="n">
        <x:f>IF(I571&gt;=4,1,0)</x:f>
        <x:v>0</x:v>
      </x:c>
      <x:c r="X571" s="1" t="n">
        <x:f>1-O571</x:f>
        <x:v>1</x:v>
      </x:c>
      <x:c r="Y571" s="1" t="n">
        <x:f>IF(AND(O571=1,L571&gt;168),1,0)</x:f>
        <x:v>0</x:v>
      </x:c>
    </x:row>
    <x:row r="572">
      <x:c r="A572" s="1" t="str">
        <x:v>T00567</x:v>
      </x:c>
      <x:c r="B572" s="9" t="n">
        <x:v>45674.825</x:v>
      </x:c>
      <x:c r="C572" s="9" t="n">
        <x:v>45675.409166666665</x:v>
      </x:c>
      <x:c r="D572" s="9" t="n">
        <x:v>45677.90083333333</x:v>
      </x:c>
      <x:c r="E572" s="1" t="str">
        <x:v>Normal</x:v>
      </x:c>
      <x:c r="F572" s="1" t="str">
        <x:v>Email</x:v>
      </x:c>
      <x:c r="G572" s="1" t="str">
        <x:v>Refund</x:v>
      </x:c>
      <x:c r="H572" s="1" t="n">
        <x:v>0</x:v>
      </x:c>
      <x:c r="I572" s="1"/>
      <x:c r="J572" s="1" t="n">
        <x:f>IF(E572="","",VLOOKUP(E572,'Guide'!$A$7:$C$10,2,FALSE))</x:f>
        <x:v>12</x:v>
      </x:c>
      <x:c r="K572" s="1" t="n">
        <x:f>IF(E572="","",VLOOKUP(E572,'Guide'!$A$7:$C$10,3,FALSE))</x:f>
        <x:v>72</x:v>
      </x:c>
      <x:c r="L572" s="10" t="n">
        <x:f>('Guide'!$B$4-B572)*24</x:f>
        <x:v>3940.20000000007</x:v>
      </x:c>
      <x:c r="M572" s="10" t="n">
        <x:f>IF(C572="","",ROUND((C572-B572)*24,6))</x:f>
        <x:v>14.02</x:v>
      </x:c>
      <x:c r="N572" s="10" t="n">
        <x:f>IF(D572="","",ROUND((D572-B572)*24,6))</x:f>
        <x:v>73.82</x:v>
      </x:c>
      <x:c r="O572" s="1" t="n">
        <x:f>IF(D572="",1,0)</x:f>
        <x:v>0</x:v>
      </x:c>
      <x:c r="P572" s="1" t="n">
        <x:f>IF(E572="",0,IF(OR(C572&lt;&gt;"",L572&gt;=J572),1,0))</x:f>
        <x:v>1</x:v>
      </x:c>
      <x:c r="Q572" s="1" t="n">
        <x:f>IF(AND(E572&lt;&gt;"",C572&lt;&gt;"",M572&lt;=J572),1,0)</x:f>
        <x:v>0</x:v>
      </x:c>
      <x:c r="R572" s="1" t="n">
        <x:f>P572-Q572</x:f>
        <x:v>1</x:v>
      </x:c>
      <x:c r="S572" s="1" t="n">
        <x:f>IF(E572="",0,IF(OR(D572&lt;&gt;"",L572&gt;=K572),1,0))</x:f>
        <x:v>1</x:v>
      </x:c>
      <x:c r="T572" s="1" t="n">
        <x:f>IF(AND(E572&lt;&gt;"",D572&lt;&gt;"",N572&lt;=K572),1,0)</x:f>
        <x:v>0</x:v>
      </x:c>
      <x:c r="U572" s="1" t="n">
        <x:f>S572-T572</x:f>
        <x:v>1</x:v>
      </x:c>
      <x:c r="V572" s="1" t="n">
        <x:f>IF(I572="",0,1)</x:f>
        <x:v>0</x:v>
      </x:c>
      <x:c r="W572" s="1" t="n">
        <x:f>IF(I572&gt;=4,1,0)</x:f>
        <x:v>0</x:v>
      </x:c>
      <x:c r="X572" s="1" t="n">
        <x:f>1-O572</x:f>
        <x:v>1</x:v>
      </x:c>
      <x:c r="Y572" s="1" t="n">
        <x:f>IF(AND(O572=1,L572&gt;168),1,0)</x:f>
        <x:v>0</x:v>
      </x:c>
    </x:row>
    <x:row r="573">
      <x:c r="A573" s="1" t="str">
        <x:v>T00568</x:v>
      </x:c>
      <x:c r="B573" s="9" t="n">
        <x:v>45826.40416666667</x:v>
      </x:c>
      <x:c r="C573" s="9" t="n">
        <x:v>45826.73625</x:v>
      </x:c>
      <x:c r="D573" s="9" t="n">
        <x:v>45837.162083333336</x:v>
      </x:c>
      <x:c r="E573" s="1" t="str">
        <x:v>Normal</x:v>
      </x:c>
      <x:c r="F573" s="1" t="str">
        <x:v>Email</x:v>
      </x:c>
      <x:c r="G573" s="1" t="str">
        <x:v>Billing</x:v>
      </x:c>
      <x:c r="H573" s="1" t="n">
        <x:v>0</x:v>
      </x:c>
      <x:c r="I573" s="1" t="n">
        <x:v>3</x:v>
      </x:c>
      <x:c r="J573" s="1" t="n">
        <x:f>IF(E573="","",VLOOKUP(E573,'Guide'!$A$7:$C$10,2,FALSE))</x:f>
        <x:v>12</x:v>
      </x:c>
      <x:c r="K573" s="1" t="n">
        <x:f>IF(E573="","",VLOOKUP(E573,'Guide'!$A$7:$C$10,3,FALSE))</x:f>
        <x:v>72</x:v>
      </x:c>
      <x:c r="L573" s="10" t="n">
        <x:f>('Guide'!$B$4-B573)*24</x:f>
        <x:v>302.29999999998836</x:v>
      </x:c>
      <x:c r="M573" s="10" t="n">
        <x:f>IF(C573="","",ROUND((C573-B573)*24,6))</x:f>
        <x:v>7.97</x:v>
      </x:c>
      <x:c r="N573" s="10" t="n">
        <x:f>IF(D573="","",ROUND((D573-B573)*24,6))</x:f>
        <x:v>258.19</x:v>
      </x:c>
      <x:c r="O573" s="1" t="n">
        <x:f>IF(D573="",1,0)</x:f>
        <x:v>0</x:v>
      </x:c>
      <x:c r="P573" s="1" t="n">
        <x:f>IF(E573="",0,IF(OR(C573&lt;&gt;"",L573&gt;=J573),1,0))</x:f>
        <x:v>1</x:v>
      </x:c>
      <x:c r="Q573" s="1" t="n">
        <x:f>IF(AND(E573&lt;&gt;"",C573&lt;&gt;"",M573&lt;=J573),1,0)</x:f>
        <x:v>1</x:v>
      </x:c>
      <x:c r="R573" s="1" t="n">
        <x:f>P573-Q573</x:f>
        <x:v>0</x:v>
      </x:c>
      <x:c r="S573" s="1" t="n">
        <x:f>IF(E573="",0,IF(OR(D573&lt;&gt;"",L573&gt;=K573),1,0))</x:f>
        <x:v>1</x:v>
      </x:c>
      <x:c r="T573" s="1" t="n">
        <x:f>IF(AND(E573&lt;&gt;"",D573&lt;&gt;"",N573&lt;=K573),1,0)</x:f>
        <x:v>0</x:v>
      </x:c>
      <x:c r="U573" s="1" t="n">
        <x:f>S573-T573</x:f>
        <x:v>1</x:v>
      </x:c>
      <x:c r="V573" s="1" t="n">
        <x:f>IF(I573="",0,1)</x:f>
        <x:v>1</x:v>
      </x:c>
      <x:c r="W573" s="1" t="n">
        <x:f>IF(I573&gt;=4,1,0)</x:f>
        <x:v>0</x:v>
      </x:c>
      <x:c r="X573" s="1" t="n">
        <x:f>1-O573</x:f>
        <x:v>1</x:v>
      </x:c>
      <x:c r="Y573" s="1" t="n">
        <x:f>IF(AND(O573=1,L573&gt;168),1,0)</x:f>
        <x:v>0</x:v>
      </x:c>
    </x:row>
    <x:row r="574">
      <x:c r="A574" s="1" t="str">
        <x:v>T00569</x:v>
      </x:c>
      <x:c r="B574" s="9" t="n">
        <x:v>45809.80763888889</x:v>
      </x:c>
      <x:c r="C574" s="9" t="n">
        <x:v>45811.77972222222</x:v>
      </x:c>
      <x:c r="D574" s="9" t="n">
        <x:v>45811.78388888889</x:v>
      </x:c>
      <x:c r="E574" s="1" t="str">
        <x:v>Low</x:v>
      </x:c>
      <x:c r="F574" s="1" t="str">
        <x:v>Email</x:v>
      </x:c>
      <x:c r="G574" s="1" t="str">
        <x:v>Billing</x:v>
      </x:c>
      <x:c r="H574" s="1" t="n">
        <x:v>0</x:v>
      </x:c>
      <x:c r="I574" s="1" t="n">
        <x:v>4</x:v>
      </x:c>
      <x:c r="J574" s="1" t="n">
        <x:f>IF(E574="","",VLOOKUP(E574,'Guide'!$A$7:$C$10,2,FALSE))</x:f>
        <x:v>24</x:v>
      </x:c>
      <x:c r="K574" s="1" t="n">
        <x:f>IF(E574="","",VLOOKUP(E574,'Guide'!$A$7:$C$10,3,FALSE))</x:f>
        <x:v>120</x:v>
      </x:c>
      <x:c r="L574" s="10" t="n">
        <x:f>('Guide'!$B$4-B574)*24</x:f>
        <x:v>700.6166666666977</x:v>
      </x:c>
      <x:c r="M574" s="10" t="n">
        <x:f>IF(C574="","",ROUND((C574-B574)*24,6))</x:f>
        <x:v>47.33</x:v>
      </x:c>
      <x:c r="N574" s="10" t="n">
        <x:f>IF(D574="","",ROUND((D574-B574)*24,6))</x:f>
        <x:v>47.43</x:v>
      </x:c>
      <x:c r="O574" s="1" t="n">
        <x:f>IF(D574="",1,0)</x:f>
        <x:v>0</x:v>
      </x:c>
      <x:c r="P574" s="1" t="n">
        <x:f>IF(E574="",0,IF(OR(C574&lt;&gt;"",L574&gt;=J574),1,0))</x:f>
        <x:v>1</x:v>
      </x:c>
      <x:c r="Q574" s="1" t="n">
        <x:f>IF(AND(E574&lt;&gt;"",C574&lt;&gt;"",M574&lt;=J574),1,0)</x:f>
        <x:v>0</x:v>
      </x:c>
      <x:c r="R574" s="1" t="n">
        <x:f>P574-Q574</x:f>
        <x:v>1</x:v>
      </x:c>
      <x:c r="S574" s="1" t="n">
        <x:f>IF(E574="",0,IF(OR(D574&lt;&gt;"",L574&gt;=K574),1,0))</x:f>
        <x:v>1</x:v>
      </x:c>
      <x:c r="T574" s="1" t="n">
        <x:f>IF(AND(E574&lt;&gt;"",D574&lt;&gt;"",N574&lt;=K574),1,0)</x:f>
        <x:v>1</x:v>
      </x:c>
      <x:c r="U574" s="1" t="n">
        <x:f>S574-T574</x:f>
        <x:v>0</x:v>
      </x:c>
      <x:c r="V574" s="1" t="n">
        <x:f>IF(I574="",0,1)</x:f>
        <x:v>1</x:v>
      </x:c>
      <x:c r="W574" s="1" t="n">
        <x:f>IF(I574&gt;=4,1,0)</x:f>
        <x:v>1</x:v>
      </x:c>
      <x:c r="X574" s="1" t="n">
        <x:f>1-O574</x:f>
        <x:v>1</x:v>
      </x:c>
      <x:c r="Y574" s="1" t="n">
        <x:f>IF(AND(O574=1,L574&gt;168),1,0)</x:f>
        <x:v>0</x:v>
      </x:c>
    </x:row>
    <x:row r="575">
      <x:c r="A575" s="1" t="str">
        <x:v>T00570</x:v>
      </x:c>
      <x:c r="B575" s="9" t="n">
        <x:v>45754.51736111111</x:v>
      </x:c>
      <x:c r="C575" s="9" t="n">
        <x:v>45754.771944444445</x:v>
      </x:c>
      <x:c r="D575" s="9" t="n">
        <x:v>45761.671944444446</x:v>
      </x:c>
      <x:c r="E575" s="1" t="str">
        <x:v>Normal</x:v>
      </x:c>
      <x:c r="F575" s="1" t="str">
        <x:v>WhatsApp</x:v>
      </x:c>
      <x:c r="G575" s="1" t="str">
        <x:v>Billing</x:v>
      </x:c>
      <x:c r="H575" s="1" t="n">
        <x:v>1</x:v>
      </x:c>
      <x:c r="I575" s="1" t="n">
        <x:v>4</x:v>
      </x:c>
      <x:c r="J575" s="1" t="n">
        <x:f>IF(E575="","",VLOOKUP(E575,'Guide'!$A$7:$C$10,2,FALSE))</x:f>
        <x:v>12</x:v>
      </x:c>
      <x:c r="K575" s="1" t="n">
        <x:f>IF(E575="","",VLOOKUP(E575,'Guide'!$A$7:$C$10,3,FALSE))</x:f>
        <x:v>72</x:v>
      </x:c>
      <x:c r="L575" s="10" t="n">
        <x:f>('Guide'!$B$4-B575)*24</x:f>
        <x:v>2027.5833333333721</x:v>
      </x:c>
      <x:c r="M575" s="10" t="n">
        <x:f>IF(C575="","",ROUND((C575-B575)*24,6))</x:f>
        <x:v>6.11</x:v>
      </x:c>
      <x:c r="N575" s="10" t="n">
        <x:f>IF(D575="","",ROUND((D575-B575)*24,6))</x:f>
        <x:v>171.71</x:v>
      </x:c>
      <x:c r="O575" s="1" t="n">
        <x:f>IF(D575="",1,0)</x:f>
        <x:v>0</x:v>
      </x:c>
      <x:c r="P575" s="1" t="n">
        <x:f>IF(E575="",0,IF(OR(C575&lt;&gt;"",L575&gt;=J575),1,0))</x:f>
        <x:v>1</x:v>
      </x:c>
      <x:c r="Q575" s="1" t="n">
        <x:f>IF(AND(E575&lt;&gt;"",C575&lt;&gt;"",M575&lt;=J575),1,0)</x:f>
        <x:v>1</x:v>
      </x:c>
      <x:c r="R575" s="1" t="n">
        <x:f>P575-Q575</x:f>
        <x:v>0</x:v>
      </x:c>
      <x:c r="S575" s="1" t="n">
        <x:f>IF(E575="",0,IF(OR(D575&lt;&gt;"",L575&gt;=K575),1,0))</x:f>
        <x:v>1</x:v>
      </x:c>
      <x:c r="T575" s="1" t="n">
        <x:f>IF(AND(E575&lt;&gt;"",D575&lt;&gt;"",N575&lt;=K575),1,0)</x:f>
        <x:v>0</x:v>
      </x:c>
      <x:c r="U575" s="1" t="n">
        <x:f>S575-T575</x:f>
        <x:v>1</x:v>
      </x:c>
      <x:c r="V575" s="1" t="n">
        <x:f>IF(I575="",0,1)</x:f>
        <x:v>1</x:v>
      </x:c>
      <x:c r="W575" s="1" t="n">
        <x:f>IF(I575&gt;=4,1,0)</x:f>
        <x:v>1</x:v>
      </x:c>
      <x:c r="X575" s="1" t="n">
        <x:f>1-O575</x:f>
        <x:v>1</x:v>
      </x:c>
      <x:c r="Y575" s="1" t="n">
        <x:f>IF(AND(O575=1,L575&gt;168),1,0)</x:f>
        <x:v>0</x:v>
      </x:c>
    </x:row>
    <x:row r="576">
      <x:c r="A576" s="1" t="str">
        <x:v>T00571</x:v>
      </x:c>
      <x:c r="B576" s="9" t="n">
        <x:v>45781.36597222222</x:v>
      </x:c>
      <x:c r="C576" s="9" t="n">
        <x:v>45781.97305555556</x:v>
      </x:c>
      <x:c r="D576" s="9"/>
      <x:c r="E576" s="1" t="str">
        <x:v>Normal</x:v>
      </x:c>
      <x:c r="F576" s="1" t="str">
        <x:v>Email</x:v>
      </x:c>
      <x:c r="G576" s="1" t="str">
        <x:v>Refund</x:v>
      </x:c>
      <x:c r="H576" s="1" t="n">
        <x:v>0</x:v>
      </x:c>
      <x:c r="I576" s="1"/>
      <x:c r="J576" s="1" t="n">
        <x:f>IF(E576="","",VLOOKUP(E576,'Guide'!$A$7:$C$10,2,FALSE))</x:f>
        <x:v>12</x:v>
      </x:c>
      <x:c r="K576" s="1" t="n">
        <x:f>IF(E576="","",VLOOKUP(E576,'Guide'!$A$7:$C$10,3,FALSE))</x:f>
        <x:v>72</x:v>
      </x:c>
      <x:c r="L576" s="10" t="n">
        <x:f>('Guide'!$B$4-B576)*24</x:f>
        <x:v>1383.2166666666744</x:v>
      </x:c>
      <x:c r="M576" s="10" t="n">
        <x:f>IF(C576="","",ROUND((C576-B576)*24,6))</x:f>
        <x:v>14.57</x:v>
      </x:c>
      <x:c r="N576" s="10" t="str">
        <x:f>IF(D576="","",ROUND((D576-B576)*24,6))</x:f>
      </x:c>
      <x:c r="O576" s="1" t="n">
        <x:f>IF(D576="",1,0)</x:f>
        <x:v>1</x:v>
      </x:c>
      <x:c r="P576" s="1" t="n">
        <x:f>IF(E576="",0,IF(OR(C576&lt;&gt;"",L576&gt;=J576),1,0))</x:f>
        <x:v>1</x:v>
      </x:c>
      <x:c r="Q576" s="1" t="n">
        <x:f>IF(AND(E576&lt;&gt;"",C576&lt;&gt;"",M576&lt;=J576),1,0)</x:f>
        <x:v>0</x:v>
      </x:c>
      <x:c r="R576" s="1" t="n">
        <x:f>P576-Q576</x:f>
        <x:v>1</x:v>
      </x:c>
      <x:c r="S576" s="1" t="n">
        <x:f>IF(E576="",0,IF(OR(D576&lt;&gt;"",L576&gt;=K576),1,0))</x:f>
        <x:v>1</x:v>
      </x:c>
      <x:c r="T576" s="1" t="n">
        <x:f>IF(AND(E576&lt;&gt;"",D576&lt;&gt;"",N576&lt;=K576),1,0)</x:f>
        <x:v>0</x:v>
      </x:c>
      <x:c r="U576" s="1" t="n">
        <x:f>S576-T576</x:f>
        <x:v>1</x:v>
      </x:c>
      <x:c r="V576" s="1" t="n">
        <x:f>IF(I576="",0,1)</x:f>
        <x:v>0</x:v>
      </x:c>
      <x:c r="W576" s="1" t="n">
        <x:f>IF(I576&gt;=4,1,0)</x:f>
        <x:v>0</x:v>
      </x:c>
      <x:c r="X576" s="1" t="n">
        <x:f>1-O576</x:f>
        <x:v>0</x:v>
      </x:c>
      <x:c r="Y576" s="1" t="n">
        <x:f>IF(AND(O576=1,L576&gt;168),1,0)</x:f>
        <x:v>1</x:v>
      </x:c>
    </x:row>
    <x:row r="577">
      <x:c r="A577" s="1" t="str">
        <x:v>T00572</x:v>
      </x:c>
      <x:c r="B577" s="9" t="n">
        <x:v>45830.72361111111</x:v>
      </x:c>
      <x:c r="C577" s="9" t="n">
        <x:v>45830.77736111111</x:v>
      </x:c>
      <x:c r="D577" s="9" t="n">
        <x:v>45831.86402777778</x:v>
      </x:c>
      <x:c r="E577" s="1" t="str">
        <x:v>Normal</x:v>
      </x:c>
      <x:c r="F577" s="1" t="str">
        <x:v>Web chat</x:v>
      </x:c>
      <x:c r="G577" s="1" t="str">
        <x:v>Billing</x:v>
      </x:c>
      <x:c r="H577" s="1" t="n">
        <x:v>0</x:v>
      </x:c>
      <x:c r="I577" s="1" t="n">
        <x:v>5</x:v>
      </x:c>
      <x:c r="J577" s="1" t="n">
        <x:f>IF(E577="","",VLOOKUP(E577,'Guide'!$A$7:$C$10,2,FALSE))</x:f>
        <x:v>12</x:v>
      </x:c>
      <x:c r="K577" s="1" t="n">
        <x:f>IF(E577="","",VLOOKUP(E577,'Guide'!$A$7:$C$10,3,FALSE))</x:f>
        <x:v>72</x:v>
      </x:c>
      <x:c r="L577" s="10" t="n">
        <x:f>('Guide'!$B$4-B577)*24</x:f>
        <x:v>198.6333333333023</x:v>
      </x:c>
      <x:c r="M577" s="10" t="n">
        <x:f>IF(C577="","",ROUND((C577-B577)*24,6))</x:f>
        <x:v>1.29</x:v>
      </x:c>
      <x:c r="N577" s="10" t="n">
        <x:f>IF(D577="","",ROUND((D577-B577)*24,6))</x:f>
        <x:v>27.37</x:v>
      </x:c>
      <x:c r="O577" s="1" t="n">
        <x:f>IF(D577="",1,0)</x:f>
        <x:v>0</x:v>
      </x:c>
      <x:c r="P577" s="1" t="n">
        <x:f>IF(E577="",0,IF(OR(C577&lt;&gt;"",L577&gt;=J577),1,0))</x:f>
        <x:v>1</x:v>
      </x:c>
      <x:c r="Q577" s="1" t="n">
        <x:f>IF(AND(E577&lt;&gt;"",C577&lt;&gt;"",M577&lt;=J577),1,0)</x:f>
        <x:v>1</x:v>
      </x:c>
      <x:c r="R577" s="1" t="n">
        <x:f>P577-Q577</x:f>
        <x:v>0</x:v>
      </x:c>
      <x:c r="S577" s="1" t="n">
        <x:f>IF(E577="",0,IF(OR(D577&lt;&gt;"",L577&gt;=K577),1,0))</x:f>
        <x:v>1</x:v>
      </x:c>
      <x:c r="T577" s="1" t="n">
        <x:f>IF(AND(E577&lt;&gt;"",D577&lt;&gt;"",N577&lt;=K577),1,0)</x:f>
        <x:v>1</x:v>
      </x:c>
      <x:c r="U577" s="1" t="n">
        <x:f>S577-T577</x:f>
        <x:v>0</x:v>
      </x:c>
      <x:c r="V577" s="1" t="n">
        <x:f>IF(I577="",0,1)</x:f>
        <x:v>1</x:v>
      </x:c>
      <x:c r="W577" s="1" t="n">
        <x:f>IF(I577&gt;=4,1,0)</x:f>
        <x:v>1</x:v>
      </x:c>
      <x:c r="X577" s="1" t="n">
        <x:f>1-O577</x:f>
        <x:v>1</x:v>
      </x:c>
      <x:c r="Y577" s="1" t="n">
        <x:f>IF(AND(O577=1,L577&gt;168),1,0)</x:f>
        <x:v>0</x:v>
      </x:c>
    </x:row>
    <x:row r="578">
      <x:c r="A578" s="1" t="str">
        <x:v>T00573</x:v>
      </x:c>
      <x:c r="B578" s="9" t="n">
        <x:v>45700.62013888889</x:v>
      </x:c>
      <x:c r="C578" s="9" t="n">
        <x:v>45701.26763888889</x:v>
      </x:c>
      <x:c r="D578" s="9" t="n">
        <x:v>45706.102638888886</x:v>
      </x:c>
      <x:c r="E578" s="1" t="str">
        <x:v>Normal</x:v>
      </x:c>
      <x:c r="F578" s="1" t="str">
        <x:v>WhatsApp</x:v>
      </x:c>
      <x:c r="G578" s="1" t="str">
        <x:v>Refund</x:v>
      </x:c>
      <x:c r="H578" s="1" t="n">
        <x:v>0</x:v>
      </x:c>
      <x:c r="I578" s="1"/>
      <x:c r="J578" s="1" t="n">
        <x:f>IF(E578="","",VLOOKUP(E578,'Guide'!$A$7:$C$10,2,FALSE))</x:f>
        <x:v>12</x:v>
      </x:c>
      <x:c r="K578" s="1" t="n">
        <x:f>IF(E578="","",VLOOKUP(E578,'Guide'!$A$7:$C$10,3,FALSE))</x:f>
        <x:v>72</x:v>
      </x:c>
      <x:c r="L578" s="10" t="n">
        <x:f>('Guide'!$B$4-B578)*24</x:f>
        <x:v>3321.1166666666977</x:v>
      </x:c>
      <x:c r="M578" s="10" t="n">
        <x:f>IF(C578="","",ROUND((C578-B578)*24,6))</x:f>
        <x:v>15.54</x:v>
      </x:c>
      <x:c r="N578" s="10" t="n">
        <x:f>IF(D578="","",ROUND((D578-B578)*24,6))</x:f>
        <x:v>131.58</x:v>
      </x:c>
      <x:c r="O578" s="1" t="n">
        <x:f>IF(D578="",1,0)</x:f>
        <x:v>0</x:v>
      </x:c>
      <x:c r="P578" s="1" t="n">
        <x:f>IF(E578="",0,IF(OR(C578&lt;&gt;"",L578&gt;=J578),1,0))</x:f>
        <x:v>1</x:v>
      </x:c>
      <x:c r="Q578" s="1" t="n">
        <x:f>IF(AND(E578&lt;&gt;"",C578&lt;&gt;"",M578&lt;=J578),1,0)</x:f>
        <x:v>0</x:v>
      </x:c>
      <x:c r="R578" s="1" t="n">
        <x:f>P578-Q578</x:f>
        <x:v>1</x:v>
      </x:c>
      <x:c r="S578" s="1" t="n">
        <x:f>IF(E578="",0,IF(OR(D578&lt;&gt;"",L578&gt;=K578),1,0))</x:f>
        <x:v>1</x:v>
      </x:c>
      <x:c r="T578" s="1" t="n">
        <x:f>IF(AND(E578&lt;&gt;"",D578&lt;&gt;"",N578&lt;=K578),1,0)</x:f>
        <x:v>0</x:v>
      </x:c>
      <x:c r="U578" s="1" t="n">
        <x:f>S578-T578</x:f>
        <x:v>1</x:v>
      </x:c>
      <x:c r="V578" s="1" t="n">
        <x:f>IF(I578="",0,1)</x:f>
        <x:v>0</x:v>
      </x:c>
      <x:c r="W578" s="1" t="n">
        <x:f>IF(I578&gt;=4,1,0)</x:f>
        <x:v>0</x:v>
      </x:c>
      <x:c r="X578" s="1" t="n">
        <x:f>1-O578</x:f>
        <x:v>1</x:v>
      </x:c>
      <x:c r="Y578" s="1" t="n">
        <x:f>IF(AND(O578=1,L578&gt;168),1,0)</x:f>
        <x:v>0</x:v>
      </x:c>
    </x:row>
    <x:row r="579">
      <x:c r="A579" s="1" t="str">
        <x:v>T00574</x:v>
      </x:c>
      <x:c r="B579" s="9" t="n">
        <x:v>45823.779861111114</x:v>
      </x:c>
      <x:c r="C579" s="9" t="n">
        <x:v>45823.94569444445</x:v>
      </x:c>
      <x:c r="D579" s="9" t="n">
        <x:v>45827.755694444444</x:v>
      </x:c>
      <x:c r="E579" s="1" t="str">
        <x:v>Normal</x:v>
      </x:c>
      <x:c r="F579" s="1" t="str">
        <x:v>WhatsApp</x:v>
      </x:c>
      <x:c r="G579" s="1" t="str">
        <x:v>Refund</x:v>
      </x:c>
      <x:c r="H579" s="1" t="n">
        <x:v>0</x:v>
      </x:c>
      <x:c r="I579" s="1" t="n">
        <x:v>4</x:v>
      </x:c>
      <x:c r="J579" s="1" t="n">
        <x:f>IF(E579="","",VLOOKUP(E579,'Guide'!$A$7:$C$10,2,FALSE))</x:f>
        <x:v>12</x:v>
      </x:c>
      <x:c r="K579" s="1" t="n">
        <x:f>IF(E579="","",VLOOKUP(E579,'Guide'!$A$7:$C$10,3,FALSE))</x:f>
        <x:v>72</x:v>
      </x:c>
      <x:c r="L579" s="10" t="n">
        <x:f>('Guide'!$B$4-B579)*24</x:f>
        <x:v>365.28333333326736</x:v>
      </x:c>
      <x:c r="M579" s="10" t="n">
        <x:f>IF(C579="","",ROUND((C579-B579)*24,6))</x:f>
        <x:v>3.98</x:v>
      </x:c>
      <x:c r="N579" s="10" t="n">
        <x:f>IF(D579="","",ROUND((D579-B579)*24,6))</x:f>
        <x:v>95.42</x:v>
      </x:c>
      <x:c r="O579" s="1" t="n">
        <x:f>IF(D579="",1,0)</x:f>
        <x:v>0</x:v>
      </x:c>
      <x:c r="P579" s="1" t="n">
        <x:f>IF(E579="",0,IF(OR(C579&lt;&gt;"",L579&gt;=J579),1,0))</x:f>
        <x:v>1</x:v>
      </x:c>
      <x:c r="Q579" s="1" t="n">
        <x:f>IF(AND(E579&lt;&gt;"",C579&lt;&gt;"",M579&lt;=J579),1,0)</x:f>
        <x:v>1</x:v>
      </x:c>
      <x:c r="R579" s="1" t="n">
        <x:f>P579-Q579</x:f>
        <x:v>0</x:v>
      </x:c>
      <x:c r="S579" s="1" t="n">
        <x:f>IF(E579="",0,IF(OR(D579&lt;&gt;"",L579&gt;=K579),1,0))</x:f>
        <x:v>1</x:v>
      </x:c>
      <x:c r="T579" s="1" t="n">
        <x:f>IF(AND(E579&lt;&gt;"",D579&lt;&gt;"",N579&lt;=K579),1,0)</x:f>
        <x:v>0</x:v>
      </x:c>
      <x:c r="U579" s="1" t="n">
        <x:f>S579-T579</x:f>
        <x:v>1</x:v>
      </x:c>
      <x:c r="V579" s="1" t="n">
        <x:f>IF(I579="",0,1)</x:f>
        <x:v>1</x:v>
      </x:c>
      <x:c r="W579" s="1" t="n">
        <x:f>IF(I579&gt;=4,1,0)</x:f>
        <x:v>1</x:v>
      </x:c>
      <x:c r="X579" s="1" t="n">
        <x:f>1-O579</x:f>
        <x:v>1</x:v>
      </x:c>
      <x:c r="Y579" s="1" t="n">
        <x:f>IF(AND(O579=1,L579&gt;168),1,0)</x:f>
        <x:v>0</x:v>
      </x:c>
    </x:row>
    <x:row r="580">
      <x:c r="A580" s="1" t="str">
        <x:v>T00575</x:v>
      </x:c>
      <x:c r="B580" s="9" t="n">
        <x:v>45756.819444444445</x:v>
      </x:c>
      <x:c r="C580" s="9" t="n">
        <x:v>45757.874444444446</x:v>
      </x:c>
      <x:c r="D580" s="9" t="n">
        <x:v>45757.87861111111</x:v>
      </x:c>
      <x:c r="E580" s="1" t="str">
        <x:v>Normal</x:v>
      </x:c>
      <x:c r="F580" s="1" t="str">
        <x:v>WhatsApp</x:v>
      </x:c>
      <x:c r="G580" s="1" t="str">
        <x:v>Product information</x:v>
      </x:c>
      <x:c r="H580" s="1" t="n">
        <x:v>0</x:v>
      </x:c>
      <x:c r="I580" s="1" t="n">
        <x:v>4</x:v>
      </x:c>
      <x:c r="J580" s="1" t="n">
        <x:f>IF(E580="","",VLOOKUP(E580,'Guide'!$A$7:$C$10,2,FALSE))</x:f>
        <x:v>12</x:v>
      </x:c>
      <x:c r="K580" s="1" t="n">
        <x:f>IF(E580="","",VLOOKUP(E580,'Guide'!$A$7:$C$10,3,FALSE))</x:f>
        <x:v>72</x:v>
      </x:c>
      <x:c r="L580" s="10" t="n">
        <x:f>('Guide'!$B$4-B580)*24</x:f>
        <x:v>1972.333333333314</x:v>
      </x:c>
      <x:c r="M580" s="10" t="n">
        <x:f>IF(C580="","",ROUND((C580-B580)*24,6))</x:f>
        <x:v>25.32</x:v>
      </x:c>
      <x:c r="N580" s="10" t="n">
        <x:f>IF(D580="","",ROUND((D580-B580)*24,6))</x:f>
        <x:v>25.42</x:v>
      </x:c>
      <x:c r="O580" s="1" t="n">
        <x:f>IF(D580="",1,0)</x:f>
        <x:v>0</x:v>
      </x:c>
      <x:c r="P580" s="1" t="n">
        <x:f>IF(E580="",0,IF(OR(C580&lt;&gt;"",L580&gt;=J580),1,0))</x:f>
        <x:v>1</x:v>
      </x:c>
      <x:c r="Q580" s="1" t="n">
        <x:f>IF(AND(E580&lt;&gt;"",C580&lt;&gt;"",M580&lt;=J580),1,0)</x:f>
        <x:v>0</x:v>
      </x:c>
      <x:c r="R580" s="1" t="n">
        <x:f>P580-Q580</x:f>
        <x:v>1</x:v>
      </x:c>
      <x:c r="S580" s="1" t="n">
        <x:f>IF(E580="",0,IF(OR(D580&lt;&gt;"",L580&gt;=K580),1,0))</x:f>
        <x:v>1</x:v>
      </x:c>
      <x:c r="T580" s="1" t="n">
        <x:f>IF(AND(E580&lt;&gt;"",D580&lt;&gt;"",N580&lt;=K580),1,0)</x:f>
        <x:v>1</x:v>
      </x:c>
      <x:c r="U580" s="1" t="n">
        <x:f>S580-T580</x:f>
        <x:v>0</x:v>
      </x:c>
      <x:c r="V580" s="1" t="n">
        <x:f>IF(I580="",0,1)</x:f>
        <x:v>1</x:v>
      </x:c>
      <x:c r="W580" s="1" t="n">
        <x:f>IF(I580&gt;=4,1,0)</x:f>
        <x:v>1</x:v>
      </x:c>
      <x:c r="X580" s="1" t="n">
        <x:f>1-O580</x:f>
        <x:v>1</x:v>
      </x:c>
      <x:c r="Y580" s="1" t="n">
        <x:f>IF(AND(O580=1,L580&gt;168),1,0)</x:f>
        <x:v>0</x:v>
      </x:c>
    </x:row>
    <x:row r="581">
      <x:c r="A581" s="1" t="str">
        <x:v>T00576</x:v>
      </x:c>
      <x:c r="B581" s="9" t="n">
        <x:v>45744.66458333333</x:v>
      </x:c>
      <x:c r="C581" s="9" t="n">
        <x:v>45745.886666666665</x:v>
      </x:c>
      <x:c r="D581" s="9" t="n">
        <x:v>45746.98583333333</x:v>
      </x:c>
      <x:c r="E581" s="1" t="str">
        <x:v>Normal</x:v>
      </x:c>
      <x:c r="F581" s="1" t="str">
        <x:v>WhatsApp</x:v>
      </x:c>
      <x:c r="G581" s="1" t="str">
        <x:v>Billing</x:v>
      </x:c>
      <x:c r="H581" s="1" t="n">
        <x:v>0</x:v>
      </x:c>
      <x:c r="I581" s="1" t="n">
        <x:v>4</x:v>
      </x:c>
      <x:c r="J581" s="1" t="n">
        <x:f>IF(E581="","",VLOOKUP(E581,'Guide'!$A$7:$C$10,2,FALSE))</x:f>
        <x:v>12</x:v>
      </x:c>
      <x:c r="K581" s="1" t="n">
        <x:f>IF(E581="","",VLOOKUP(E581,'Guide'!$A$7:$C$10,3,FALSE))</x:f>
        <x:v>72</x:v>
      </x:c>
      <x:c r="L581" s="10" t="n">
        <x:f>('Guide'!$B$4-B581)*24</x:f>
        <x:v>2264.0500000000466</x:v>
      </x:c>
      <x:c r="M581" s="10" t="n">
        <x:f>IF(C581="","",ROUND((C581-B581)*24,6))</x:f>
        <x:v>29.33</x:v>
      </x:c>
      <x:c r="N581" s="10" t="n">
        <x:f>IF(D581="","",ROUND((D581-B581)*24,6))</x:f>
        <x:v>55.71</x:v>
      </x:c>
      <x:c r="O581" s="1" t="n">
        <x:f>IF(D581="",1,0)</x:f>
        <x:v>0</x:v>
      </x:c>
      <x:c r="P581" s="1" t="n">
        <x:f>IF(E581="",0,IF(OR(C581&lt;&gt;"",L581&gt;=J581),1,0))</x:f>
        <x:v>1</x:v>
      </x:c>
      <x:c r="Q581" s="1" t="n">
        <x:f>IF(AND(E581&lt;&gt;"",C581&lt;&gt;"",M581&lt;=J581),1,0)</x:f>
        <x:v>0</x:v>
      </x:c>
      <x:c r="R581" s="1" t="n">
        <x:f>P581-Q581</x:f>
        <x:v>1</x:v>
      </x:c>
      <x:c r="S581" s="1" t="n">
        <x:f>IF(E581="",0,IF(OR(D581&lt;&gt;"",L581&gt;=K581),1,0))</x:f>
        <x:v>1</x:v>
      </x:c>
      <x:c r="T581" s="1" t="n">
        <x:f>IF(AND(E581&lt;&gt;"",D581&lt;&gt;"",N581&lt;=K581),1,0)</x:f>
        <x:v>1</x:v>
      </x:c>
      <x:c r="U581" s="1" t="n">
        <x:f>S581-T581</x:f>
        <x:v>0</x:v>
      </x:c>
      <x:c r="V581" s="1" t="n">
        <x:f>IF(I581="",0,1)</x:f>
        <x:v>1</x:v>
      </x:c>
      <x:c r="W581" s="1" t="n">
        <x:f>IF(I581&gt;=4,1,0)</x:f>
        <x:v>1</x:v>
      </x:c>
      <x:c r="X581" s="1" t="n">
        <x:f>1-O581</x:f>
        <x:v>1</x:v>
      </x:c>
      <x:c r="Y581" s="1" t="n">
        <x:f>IF(AND(O581=1,L581&gt;168),1,0)</x:f>
        <x:v>0</x:v>
      </x:c>
    </x:row>
    <x:row r="582">
      <x:c r="A582" s="1" t="str">
        <x:v>T00577</x:v>
      </x:c>
      <x:c r="B582" s="9" t="n">
        <x:v>45734.64444444444</x:v>
      </x:c>
      <x:c r="C582" s="9" t="n">
        <x:v>45734.694861111115</x:v>
      </x:c>
      <x:c r="D582" s="9" t="n">
        <x:v>45734.90611111111</x:v>
      </x:c>
      <x:c r="E582" s="1" t="str">
        <x:v>High</x:v>
      </x:c>
      <x:c r="F582" s="1" t="str">
        <x:v>Web chat</x:v>
      </x:c>
      <x:c r="G582" s="1" t="str">
        <x:v>Account access</x:v>
      </x:c>
      <x:c r="H582" s="1" t="n">
        <x:v>0</x:v>
      </x:c>
      <x:c r="I582" s="1"/>
      <x:c r="J582" s="1" t="n">
        <x:f>IF(E582="","",VLOOKUP(E582,'Guide'!$A$7:$C$10,2,FALSE))</x:f>
        <x:v>4</x:v>
      </x:c>
      <x:c r="K582" s="1" t="n">
        <x:f>IF(E582="","",VLOOKUP(E582,'Guide'!$A$7:$C$10,3,FALSE))</x:f>
        <x:v>24</x:v>
      </x:c>
      <x:c r="L582" s="10" t="n">
        <x:f>('Guide'!$B$4-B582)*24</x:f>
        <x:v>2504.533333333384</x:v>
      </x:c>
      <x:c r="M582" s="10" t="n">
        <x:f>IF(C582="","",ROUND((C582-B582)*24,6))</x:f>
        <x:v>1.21</x:v>
      </x:c>
      <x:c r="N582" s="10" t="n">
        <x:f>IF(D582="","",ROUND((D582-B582)*24,6))</x:f>
        <x:v>6.28</x:v>
      </x:c>
      <x:c r="O582" s="1" t="n">
        <x:f>IF(D582="",1,0)</x:f>
        <x:v>0</x:v>
      </x:c>
      <x:c r="P582" s="1" t="n">
        <x:f>IF(E582="",0,IF(OR(C582&lt;&gt;"",L582&gt;=J582),1,0))</x:f>
        <x:v>1</x:v>
      </x:c>
      <x:c r="Q582" s="1" t="n">
        <x:f>IF(AND(E582&lt;&gt;"",C582&lt;&gt;"",M582&lt;=J582),1,0)</x:f>
        <x:v>1</x:v>
      </x:c>
      <x:c r="R582" s="1" t="n">
        <x:f>P582-Q582</x:f>
        <x:v>0</x:v>
      </x:c>
      <x:c r="S582" s="1" t="n">
        <x:f>IF(E582="",0,IF(OR(D582&lt;&gt;"",L582&gt;=K582),1,0))</x:f>
        <x:v>1</x:v>
      </x:c>
      <x:c r="T582" s="1" t="n">
        <x:f>IF(AND(E582&lt;&gt;"",D582&lt;&gt;"",N582&lt;=K582),1,0)</x:f>
        <x:v>1</x:v>
      </x:c>
      <x:c r="U582" s="1" t="n">
        <x:f>S582-T582</x:f>
        <x:v>0</x:v>
      </x:c>
      <x:c r="V582" s="1" t="n">
        <x:f>IF(I582="",0,1)</x:f>
        <x:v>0</x:v>
      </x:c>
      <x:c r="W582" s="1" t="n">
        <x:f>IF(I582&gt;=4,1,0)</x:f>
        <x:v>0</x:v>
      </x:c>
      <x:c r="X582" s="1" t="n">
        <x:f>1-O582</x:f>
        <x:v>1</x:v>
      </x:c>
      <x:c r="Y582" s="1" t="n">
        <x:f>IF(AND(O582=1,L582&gt;168),1,0)</x:f>
        <x:v>0</x:v>
      </x:c>
    </x:row>
    <x:row r="583">
      <x:c r="A583" s="1" t="str">
        <x:v>T00578</x:v>
      </x:c>
      <x:c r="B583" s="9" t="n">
        <x:v>45733.92152777778</x:v>
      </x:c>
      <x:c r="C583" s="9" t="n">
        <x:v>45736.28277777778</x:v>
      </x:c>
      <x:c r="D583" s="9" t="n">
        <x:v>45736.286944444444</x:v>
      </x:c>
      <x:c r="E583" s="1" t="str">
        <x:v>Low</x:v>
      </x:c>
      <x:c r="F583" s="1" t="str">
        <x:v>WhatsApp</x:v>
      </x:c>
      <x:c r="G583" s="1" t="str">
        <x:v>Product information</x:v>
      </x:c>
      <x:c r="H583" s="1" t="n">
        <x:v>0</x:v>
      </x:c>
      <x:c r="I583" s="1" t="n">
        <x:v>5</x:v>
      </x:c>
      <x:c r="J583" s="1" t="n">
        <x:f>IF(E583="","",VLOOKUP(E583,'Guide'!$A$7:$C$10,2,FALSE))</x:f>
        <x:v>24</x:v>
      </x:c>
      <x:c r="K583" s="1" t="n">
        <x:f>IF(E583="","",VLOOKUP(E583,'Guide'!$A$7:$C$10,3,FALSE))</x:f>
        <x:v>120</x:v>
      </x:c>
      <x:c r="L583" s="10" t="n">
        <x:f>('Guide'!$B$4-B583)*24</x:f>
        <x:v>2521.8833333333605</x:v>
      </x:c>
      <x:c r="M583" s="10" t="n">
        <x:f>IF(C583="","",ROUND((C583-B583)*24,6))</x:f>
        <x:v>56.67</x:v>
      </x:c>
      <x:c r="N583" s="10" t="n">
        <x:f>IF(D583="","",ROUND((D583-B583)*24,6))</x:f>
        <x:v>56.77</x:v>
      </x:c>
      <x:c r="O583" s="1" t="n">
        <x:f>IF(D583="",1,0)</x:f>
        <x:v>0</x:v>
      </x:c>
      <x:c r="P583" s="1" t="n">
        <x:f>IF(E583="",0,IF(OR(C583&lt;&gt;"",L583&gt;=J583),1,0))</x:f>
        <x:v>1</x:v>
      </x:c>
      <x:c r="Q583" s="1" t="n">
        <x:f>IF(AND(E583&lt;&gt;"",C583&lt;&gt;"",M583&lt;=J583),1,0)</x:f>
        <x:v>0</x:v>
      </x:c>
      <x:c r="R583" s="1" t="n">
        <x:f>P583-Q583</x:f>
        <x:v>1</x:v>
      </x:c>
      <x:c r="S583" s="1" t="n">
        <x:f>IF(E583="",0,IF(OR(D583&lt;&gt;"",L583&gt;=K583),1,0))</x:f>
        <x:v>1</x:v>
      </x:c>
      <x:c r="T583" s="1" t="n">
        <x:f>IF(AND(E583&lt;&gt;"",D583&lt;&gt;"",N583&lt;=K583),1,0)</x:f>
        <x:v>1</x:v>
      </x:c>
      <x:c r="U583" s="1" t="n">
        <x:f>S583-T583</x:f>
        <x:v>0</x:v>
      </x:c>
      <x:c r="V583" s="1" t="n">
        <x:f>IF(I583="",0,1)</x:f>
        <x:v>1</x:v>
      </x:c>
      <x:c r="W583" s="1" t="n">
        <x:f>IF(I583&gt;=4,1,0)</x:f>
        <x:v>1</x:v>
      </x:c>
      <x:c r="X583" s="1" t="n">
        <x:f>1-O583</x:f>
        <x:v>1</x:v>
      </x:c>
      <x:c r="Y583" s="1" t="n">
        <x:f>IF(AND(O583=1,L583&gt;168),1,0)</x:f>
        <x:v>0</x:v>
      </x:c>
    </x:row>
    <x:row r="584">
      <x:c r="A584" s="1" t="str">
        <x:v>T00579</x:v>
      </x:c>
      <x:c r="B584" s="9" t="n">
        <x:v>45675.26527777778</x:v>
      </x:c>
      <x:c r="C584" s="9" t="n">
        <x:v>45676.29194444444</x:v>
      </x:c>
      <x:c r="D584" s="9" t="n">
        <x:v>45677.592361111114</x:v>
      </x:c>
      <x:c r="E584" s="1" t="str">
        <x:v>Normal</x:v>
      </x:c>
      <x:c r="F584" s="1" t="str">
        <x:v>Web chat</x:v>
      </x:c>
      <x:c r="G584" s="1" t="str">
        <x:v>Billing</x:v>
      </x:c>
      <x:c r="H584" s="1" t="n">
        <x:v>1</x:v>
      </x:c>
      <x:c r="I584" s="1" t="n">
        <x:v>4</x:v>
      </x:c>
      <x:c r="J584" s="1" t="n">
        <x:f>IF(E584="","",VLOOKUP(E584,'Guide'!$A$7:$C$10,2,FALSE))</x:f>
        <x:v>12</x:v>
      </x:c>
      <x:c r="K584" s="1" t="n">
        <x:f>IF(E584="","",VLOOKUP(E584,'Guide'!$A$7:$C$10,3,FALSE))</x:f>
        <x:v>72</x:v>
      </x:c>
      <x:c r="L584" s="10" t="n">
        <x:f>('Guide'!$B$4-B584)*24</x:f>
        <x:v>3929.6333333333605</x:v>
      </x:c>
      <x:c r="M584" s="10" t="n">
        <x:f>IF(C584="","",ROUND((C584-B584)*24,6))</x:f>
        <x:v>24.64</x:v>
      </x:c>
      <x:c r="N584" s="10" t="n">
        <x:f>IF(D584="","",ROUND((D584-B584)*24,6))</x:f>
        <x:v>55.85</x:v>
      </x:c>
      <x:c r="O584" s="1" t="n">
        <x:f>IF(D584="",1,0)</x:f>
        <x:v>0</x:v>
      </x:c>
      <x:c r="P584" s="1" t="n">
        <x:f>IF(E584="",0,IF(OR(C584&lt;&gt;"",L584&gt;=J584),1,0))</x:f>
        <x:v>1</x:v>
      </x:c>
      <x:c r="Q584" s="1" t="n">
        <x:f>IF(AND(E584&lt;&gt;"",C584&lt;&gt;"",M584&lt;=J584),1,0)</x:f>
        <x:v>0</x:v>
      </x:c>
      <x:c r="R584" s="1" t="n">
        <x:f>P584-Q584</x:f>
        <x:v>1</x:v>
      </x:c>
      <x:c r="S584" s="1" t="n">
        <x:f>IF(E584="",0,IF(OR(D584&lt;&gt;"",L584&gt;=K584),1,0))</x:f>
        <x:v>1</x:v>
      </x:c>
      <x:c r="T584" s="1" t="n">
        <x:f>IF(AND(E584&lt;&gt;"",D584&lt;&gt;"",N584&lt;=K584),1,0)</x:f>
        <x:v>1</x:v>
      </x:c>
      <x:c r="U584" s="1" t="n">
        <x:f>S584-T584</x:f>
        <x:v>0</x:v>
      </x:c>
      <x:c r="V584" s="1" t="n">
        <x:f>IF(I584="",0,1)</x:f>
        <x:v>1</x:v>
      </x:c>
      <x:c r="W584" s="1" t="n">
        <x:f>IF(I584&gt;=4,1,0)</x:f>
        <x:v>1</x:v>
      </x:c>
      <x:c r="X584" s="1" t="n">
        <x:f>1-O584</x:f>
        <x:v>1</x:v>
      </x:c>
      <x:c r="Y584" s="1" t="n">
        <x:f>IF(AND(O584=1,L584&gt;168),1,0)</x:f>
        <x:v>0</x:v>
      </x:c>
    </x:row>
    <x:row r="585">
      <x:c r="A585" s="1" t="str">
        <x:v>T00580</x:v>
      </x:c>
      <x:c r="B585" s="9" t="n">
        <x:v>45738.05069444444</x:v>
      </x:c>
      <x:c r="C585" s="9" t="n">
        <x:v>45738.34777777778</x:v>
      </x:c>
      <x:c r="D585" s="9" t="n">
        <x:v>45740.700277777774</x:v>
      </x:c>
      <x:c r="E585" s="1" t="str">
        <x:v>High</x:v>
      </x:c>
      <x:c r="F585" s="1" t="str">
        <x:v>Email</x:v>
      </x:c>
      <x:c r="G585" s="1" t="str">
        <x:v>Refund</x:v>
      </x:c>
      <x:c r="H585" s="1" t="n">
        <x:v>0</x:v>
      </x:c>
      <x:c r="I585" s="1"/>
      <x:c r="J585" s="1" t="n">
        <x:f>IF(E585="","",VLOOKUP(E585,'Guide'!$A$7:$C$10,2,FALSE))</x:f>
        <x:v>4</x:v>
      </x:c>
      <x:c r="K585" s="1" t="n">
        <x:f>IF(E585="","",VLOOKUP(E585,'Guide'!$A$7:$C$10,3,FALSE))</x:f>
        <x:v>24</x:v>
      </x:c>
      <x:c r="L585" s="10" t="n">
        <x:f>('Guide'!$B$4-B585)*24</x:f>
        <x:v>2422.783333333384</x:v>
      </x:c>
      <x:c r="M585" s="10" t="n">
        <x:f>IF(C585="","",ROUND((C585-B585)*24,6))</x:f>
        <x:v>7.13</x:v>
      </x:c>
      <x:c r="N585" s="10" t="n">
        <x:f>IF(D585="","",ROUND((D585-B585)*24,6))</x:f>
        <x:v>63.59</x:v>
      </x:c>
      <x:c r="O585" s="1" t="n">
        <x:f>IF(D585="",1,0)</x:f>
        <x:v>0</x:v>
      </x:c>
      <x:c r="P585" s="1" t="n">
        <x:f>IF(E585="",0,IF(OR(C585&lt;&gt;"",L585&gt;=J585),1,0))</x:f>
        <x:v>1</x:v>
      </x:c>
      <x:c r="Q585" s="1" t="n">
        <x:f>IF(AND(E585&lt;&gt;"",C585&lt;&gt;"",M585&lt;=J585),1,0)</x:f>
        <x:v>0</x:v>
      </x:c>
      <x:c r="R585" s="1" t="n">
        <x:f>P585-Q585</x:f>
        <x:v>1</x:v>
      </x:c>
      <x:c r="S585" s="1" t="n">
        <x:f>IF(E585="",0,IF(OR(D585&lt;&gt;"",L585&gt;=K585),1,0))</x:f>
        <x:v>1</x:v>
      </x:c>
      <x:c r="T585" s="1" t="n">
        <x:f>IF(AND(E585&lt;&gt;"",D585&lt;&gt;"",N585&lt;=K585),1,0)</x:f>
        <x:v>0</x:v>
      </x:c>
      <x:c r="U585" s="1" t="n">
        <x:f>S585-T585</x:f>
        <x:v>1</x:v>
      </x:c>
      <x:c r="V585" s="1" t="n">
        <x:f>IF(I585="",0,1)</x:f>
        <x:v>0</x:v>
      </x:c>
      <x:c r="W585" s="1" t="n">
        <x:f>IF(I585&gt;=4,1,0)</x:f>
        <x:v>0</x:v>
      </x:c>
      <x:c r="X585" s="1" t="n">
        <x:f>1-O585</x:f>
        <x:v>1</x:v>
      </x:c>
      <x:c r="Y585" s="1" t="n">
        <x:f>IF(AND(O585=1,L585&gt;168),1,0)</x:f>
        <x:v>0</x:v>
      </x:c>
    </x:row>
    <x:row r="586">
      <x:c r="A586" s="1" t="str">
        <x:v>T00581</x:v>
      </x:c>
      <x:c r="B586" s="9" t="n">
        <x:v>45680.217361111114</x:v>
      </x:c>
      <x:c r="C586" s="9" t="n">
        <x:v>45680.271944444445</x:v>
      </x:c>
      <x:c r="D586" s="9" t="n">
        <x:v>45681.17486111111</x:v>
      </x:c>
      <x:c r="E586" s="1" t="str">
        <x:v>Normal</x:v>
      </x:c>
      <x:c r="F586" s="1" t="str">
        <x:v>Web chat</x:v>
      </x:c>
      <x:c r="G586" s="1" t="str">
        <x:v>Account access</x:v>
      </x:c>
      <x:c r="H586" s="1" t="n">
        <x:v>0</x:v>
      </x:c>
      <x:c r="I586" s="1"/>
      <x:c r="J586" s="1" t="n">
        <x:f>IF(E586="","",VLOOKUP(E586,'Guide'!$A$7:$C$10,2,FALSE))</x:f>
        <x:v>12</x:v>
      </x:c>
      <x:c r="K586" s="1" t="n">
        <x:f>IF(E586="","",VLOOKUP(E586,'Guide'!$A$7:$C$10,3,FALSE))</x:f>
        <x:v>72</x:v>
      </x:c>
      <x:c r="L586" s="10" t="n">
        <x:f>('Guide'!$B$4-B586)*24</x:f>
        <x:v>3810.7833333332674</x:v>
      </x:c>
      <x:c r="M586" s="10" t="n">
        <x:f>IF(C586="","",ROUND((C586-B586)*24,6))</x:f>
        <x:v>1.31</x:v>
      </x:c>
      <x:c r="N586" s="10" t="n">
        <x:f>IF(D586="","",ROUND((D586-B586)*24,6))</x:f>
        <x:v>22.98</x:v>
      </x:c>
      <x:c r="O586" s="1" t="n">
        <x:f>IF(D586="",1,0)</x:f>
        <x:v>0</x:v>
      </x:c>
      <x:c r="P586" s="1" t="n">
        <x:f>IF(E586="",0,IF(OR(C586&lt;&gt;"",L586&gt;=J586),1,0))</x:f>
        <x:v>1</x:v>
      </x:c>
      <x:c r="Q586" s="1" t="n">
        <x:f>IF(AND(E586&lt;&gt;"",C586&lt;&gt;"",M586&lt;=J586),1,0)</x:f>
        <x:v>1</x:v>
      </x:c>
      <x:c r="R586" s="1" t="n">
        <x:f>P586-Q586</x:f>
        <x:v>0</x:v>
      </x:c>
      <x:c r="S586" s="1" t="n">
        <x:f>IF(E586="",0,IF(OR(D586&lt;&gt;"",L586&gt;=K586),1,0))</x:f>
        <x:v>1</x:v>
      </x:c>
      <x:c r="T586" s="1" t="n">
        <x:f>IF(AND(E586&lt;&gt;"",D586&lt;&gt;"",N586&lt;=K586),1,0)</x:f>
        <x:v>1</x:v>
      </x:c>
      <x:c r="U586" s="1" t="n">
        <x:f>S586-T586</x:f>
        <x:v>0</x:v>
      </x:c>
      <x:c r="V586" s="1" t="n">
        <x:f>IF(I586="",0,1)</x:f>
        <x:v>0</x:v>
      </x:c>
      <x:c r="W586" s="1" t="n">
        <x:f>IF(I586&gt;=4,1,0)</x:f>
        <x:v>0</x:v>
      </x:c>
      <x:c r="X586" s="1" t="n">
        <x:f>1-O586</x:f>
        <x:v>1</x:v>
      </x:c>
      <x:c r="Y586" s="1" t="n">
        <x:f>IF(AND(O586=1,L586&gt;168),1,0)</x:f>
        <x:v>0</x:v>
      </x:c>
    </x:row>
    <x:row r="587">
      <x:c r="A587" s="1" t="str">
        <x:v>T00582</x:v>
      </x:c>
      <x:c r="B587" s="9" t="n">
        <x:v>45699.975</x:v>
      </x:c>
      <x:c r="C587" s="9" t="n">
        <x:v>45700.8125</x:v>
      </x:c>
      <x:c r="D587" s="9" t="n">
        <x:v>45701.495</x:v>
      </x:c>
      <x:c r="E587" s="1" t="str">
        <x:v>Normal</x:v>
      </x:c>
      <x:c r="F587" s="1" t="str">
        <x:v>Email</x:v>
      </x:c>
      <x:c r="G587" s="1" t="str">
        <x:v>Account access</x:v>
      </x:c>
      <x:c r="H587" s="1" t="n">
        <x:v>0</x:v>
      </x:c>
      <x:c r="I587" s="1" t="n">
        <x:v>5</x:v>
      </x:c>
      <x:c r="J587" s="1" t="n">
        <x:f>IF(E587="","",VLOOKUP(E587,'Guide'!$A$7:$C$10,2,FALSE))</x:f>
        <x:v>12</x:v>
      </x:c>
      <x:c r="K587" s="1" t="n">
        <x:f>IF(E587="","",VLOOKUP(E587,'Guide'!$A$7:$C$10,3,FALSE))</x:f>
        <x:v>72</x:v>
      </x:c>
      <x:c r="L587" s="10" t="n">
        <x:f>('Guide'!$B$4-B587)*24</x:f>
        <x:v>3336.600000000035</x:v>
      </x:c>
      <x:c r="M587" s="10" t="n">
        <x:f>IF(C587="","",ROUND((C587-B587)*24,6))</x:f>
        <x:v>20.1</x:v>
      </x:c>
      <x:c r="N587" s="10" t="n">
        <x:f>IF(D587="","",ROUND((D587-B587)*24,6))</x:f>
        <x:v>36.48</x:v>
      </x:c>
      <x:c r="O587" s="1" t="n">
        <x:f>IF(D587="",1,0)</x:f>
        <x:v>0</x:v>
      </x:c>
      <x:c r="P587" s="1" t="n">
        <x:f>IF(E587="",0,IF(OR(C587&lt;&gt;"",L587&gt;=J587),1,0))</x:f>
        <x:v>1</x:v>
      </x:c>
      <x:c r="Q587" s="1" t="n">
        <x:f>IF(AND(E587&lt;&gt;"",C587&lt;&gt;"",M587&lt;=J587),1,0)</x:f>
        <x:v>0</x:v>
      </x:c>
      <x:c r="R587" s="1" t="n">
        <x:f>P587-Q587</x:f>
        <x:v>1</x:v>
      </x:c>
      <x:c r="S587" s="1" t="n">
        <x:f>IF(E587="",0,IF(OR(D587&lt;&gt;"",L587&gt;=K587),1,0))</x:f>
        <x:v>1</x:v>
      </x:c>
      <x:c r="T587" s="1" t="n">
        <x:f>IF(AND(E587&lt;&gt;"",D587&lt;&gt;"",N587&lt;=K587),1,0)</x:f>
        <x:v>1</x:v>
      </x:c>
      <x:c r="U587" s="1" t="n">
        <x:f>S587-T587</x:f>
        <x:v>0</x:v>
      </x:c>
      <x:c r="V587" s="1" t="n">
        <x:f>IF(I587="",0,1)</x:f>
        <x:v>1</x:v>
      </x:c>
      <x:c r="W587" s="1" t="n">
        <x:f>IF(I587&gt;=4,1,0)</x:f>
        <x:v>1</x:v>
      </x:c>
      <x:c r="X587" s="1" t="n">
        <x:f>1-O587</x:f>
        <x:v>1</x:v>
      </x:c>
      <x:c r="Y587" s="1" t="n">
        <x:f>IF(AND(O587=1,L587&gt;168),1,0)</x:f>
        <x:v>0</x:v>
      </x:c>
    </x:row>
    <x:row r="588">
      <x:c r="A588" s="1" t="str">
        <x:v>T00583</x:v>
      </x:c>
      <x:c r="B588" s="9" t="n">
        <x:v>45812.544444444444</x:v>
      </x:c>
      <x:c r="C588" s="9" t="n">
        <x:v>45813.08777777778</x:v>
      </x:c>
      <x:c r="D588" s="9" t="n">
        <x:v>45821.24736111111</x:v>
      </x:c>
      <x:c r="E588" s="1" t="str">
        <x:v>Low</x:v>
      </x:c>
      <x:c r="F588" s="1" t="str">
        <x:v>Email</x:v>
      </x:c>
      <x:c r="G588" s="1" t="str">
        <x:v>Product information</x:v>
      </x:c>
      <x:c r="H588" s="1" t="n">
        <x:v>0</x:v>
      </x:c>
      <x:c r="I588" s="1"/>
      <x:c r="J588" s="1" t="n">
        <x:f>IF(E588="","",VLOOKUP(E588,'Guide'!$A$7:$C$10,2,FALSE))</x:f>
        <x:v>24</x:v>
      </x:c>
      <x:c r="K588" s="1" t="n">
        <x:f>IF(E588="","",VLOOKUP(E588,'Guide'!$A$7:$C$10,3,FALSE))</x:f>
        <x:v>120</x:v>
      </x:c>
      <x:c r="L588" s="10" t="n">
        <x:f>('Guide'!$B$4-B588)*24</x:f>
        <x:v>634.9333333333489</x:v>
      </x:c>
      <x:c r="M588" s="10" t="n">
        <x:f>IF(C588="","",ROUND((C588-B588)*24,6))</x:f>
        <x:v>13.04</x:v>
      </x:c>
      <x:c r="N588" s="10" t="n">
        <x:f>IF(D588="","",ROUND((D588-B588)*24,6))</x:f>
        <x:v>208.87</x:v>
      </x:c>
      <x:c r="O588" s="1" t="n">
        <x:f>IF(D588="",1,0)</x:f>
        <x:v>0</x:v>
      </x:c>
      <x:c r="P588" s="1" t="n">
        <x:f>IF(E588="",0,IF(OR(C588&lt;&gt;"",L588&gt;=J588),1,0))</x:f>
        <x:v>1</x:v>
      </x:c>
      <x:c r="Q588" s="1" t="n">
        <x:f>IF(AND(E588&lt;&gt;"",C588&lt;&gt;"",M588&lt;=J588),1,0)</x:f>
        <x:v>1</x:v>
      </x:c>
      <x:c r="R588" s="1" t="n">
        <x:f>P588-Q588</x:f>
        <x:v>0</x:v>
      </x:c>
      <x:c r="S588" s="1" t="n">
        <x:f>IF(E588="",0,IF(OR(D588&lt;&gt;"",L588&gt;=K588),1,0))</x:f>
        <x:v>1</x:v>
      </x:c>
      <x:c r="T588" s="1" t="n">
        <x:f>IF(AND(E588&lt;&gt;"",D588&lt;&gt;"",N588&lt;=K588),1,0)</x:f>
        <x:v>0</x:v>
      </x:c>
      <x:c r="U588" s="1" t="n">
        <x:f>S588-T588</x:f>
        <x:v>1</x:v>
      </x:c>
      <x:c r="V588" s="1" t="n">
        <x:f>IF(I588="",0,1)</x:f>
        <x:v>0</x:v>
      </x:c>
      <x:c r="W588" s="1" t="n">
        <x:f>IF(I588&gt;=4,1,0)</x:f>
        <x:v>0</x:v>
      </x:c>
      <x:c r="X588" s="1" t="n">
        <x:f>1-O588</x:f>
        <x:v>1</x:v>
      </x:c>
      <x:c r="Y588" s="1" t="n">
        <x:f>IF(AND(O588=1,L588&gt;168),1,0)</x:f>
        <x:v>0</x:v>
      </x:c>
    </x:row>
    <x:row r="589">
      <x:c r="A589" s="1" t="str">
        <x:v>T00584</x:v>
      </x:c>
      <x:c r="B589" s="9" t="n">
        <x:v>45685.13125</x:v>
      </x:c>
      <x:c r="C589" s="9" t="n">
        <x:v>45685.29416666667</x:v>
      </x:c>
      <x:c r="D589" s="9" t="n">
        <x:v>45686.25708333333</x:v>
      </x:c>
      <x:c r="E589" s="1" t="str">
        <x:v>Normal</x:v>
      </x:c>
      <x:c r="F589" s="1" t="str">
        <x:v>Email</x:v>
      </x:c>
      <x:c r="G589" s="1" t="str">
        <x:v>Product information</x:v>
      </x:c>
      <x:c r="H589" s="1" t="n">
        <x:v>0</x:v>
      </x:c>
      <x:c r="I589" s="1" t="n">
        <x:v>5</x:v>
      </x:c>
      <x:c r="J589" s="1" t="n">
        <x:f>IF(E589="","",VLOOKUP(E589,'Guide'!$A$7:$C$10,2,FALSE))</x:f>
        <x:v>12</x:v>
      </x:c>
      <x:c r="K589" s="1" t="n">
        <x:f>IF(E589="","",VLOOKUP(E589,'Guide'!$A$7:$C$10,3,FALSE))</x:f>
        <x:v>72</x:v>
      </x:c>
      <x:c r="L589" s="10" t="n">
        <x:f>('Guide'!$B$4-B589)*24</x:f>
        <x:v>3692.850000000035</x:v>
      </x:c>
      <x:c r="M589" s="10" t="n">
        <x:f>IF(C589="","",ROUND((C589-B589)*24,6))</x:f>
        <x:v>3.91</x:v>
      </x:c>
      <x:c r="N589" s="10" t="n">
        <x:f>IF(D589="","",ROUND((D589-B589)*24,6))</x:f>
        <x:v>27.02</x:v>
      </x:c>
      <x:c r="O589" s="1" t="n">
        <x:f>IF(D589="",1,0)</x:f>
        <x:v>0</x:v>
      </x:c>
      <x:c r="P589" s="1" t="n">
        <x:f>IF(E589="",0,IF(OR(C589&lt;&gt;"",L589&gt;=J589),1,0))</x:f>
        <x:v>1</x:v>
      </x:c>
      <x:c r="Q589" s="1" t="n">
        <x:f>IF(AND(E589&lt;&gt;"",C589&lt;&gt;"",M589&lt;=J589),1,0)</x:f>
        <x:v>1</x:v>
      </x:c>
      <x:c r="R589" s="1" t="n">
        <x:f>P589-Q589</x:f>
        <x:v>0</x:v>
      </x:c>
      <x:c r="S589" s="1" t="n">
        <x:f>IF(E589="",0,IF(OR(D589&lt;&gt;"",L589&gt;=K589),1,0))</x:f>
        <x:v>1</x:v>
      </x:c>
      <x:c r="T589" s="1" t="n">
        <x:f>IF(AND(E589&lt;&gt;"",D589&lt;&gt;"",N589&lt;=K589),1,0)</x:f>
        <x:v>1</x:v>
      </x:c>
      <x:c r="U589" s="1" t="n">
        <x:f>S589-T589</x:f>
        <x:v>0</x:v>
      </x:c>
      <x:c r="V589" s="1" t="n">
        <x:f>IF(I589="",0,1)</x:f>
        <x:v>1</x:v>
      </x:c>
      <x:c r="W589" s="1" t="n">
        <x:f>IF(I589&gt;=4,1,0)</x:f>
        <x:v>1</x:v>
      </x:c>
      <x:c r="X589" s="1" t="n">
        <x:f>1-O589</x:f>
        <x:v>1</x:v>
      </x:c>
      <x:c r="Y589" s="1" t="n">
        <x:f>IF(AND(O589=1,L589&gt;168),1,0)</x:f>
        <x:v>0</x:v>
      </x:c>
    </x:row>
    <x:row r="590">
      <x:c r="A590" s="1" t="str">
        <x:v>T00585</x:v>
      </x:c>
      <x:c r="B590" s="9" t="n">
        <x:v>45795.029861111114</x:v>
      </x:c>
      <x:c r="C590" s="9" t="n">
        <x:v>45796.023194444446</x:v>
      </x:c>
      <x:c r="D590" s="9" t="n">
        <x:v>45802.68986111111</x:v>
      </x:c>
      <x:c r="E590" s="1" t="str">
        <x:v>Normal</x:v>
      </x:c>
      <x:c r="F590" s="1" t="str">
        <x:v>WhatsApp</x:v>
      </x:c>
      <x:c r="G590" s="1" t="str">
        <x:v>Billing</x:v>
      </x:c>
      <x:c r="H590" s="1" t="n">
        <x:v>1</x:v>
      </x:c>
      <x:c r="I590" s="1"/>
      <x:c r="J590" s="1" t="n">
        <x:f>IF(E590="","",VLOOKUP(E590,'Guide'!$A$7:$C$10,2,FALSE))</x:f>
        <x:v>12</x:v>
      </x:c>
      <x:c r="K590" s="1" t="n">
        <x:f>IF(E590="","",VLOOKUP(E590,'Guide'!$A$7:$C$10,3,FALSE))</x:f>
        <x:v>72</x:v>
      </x:c>
      <x:c r="L590" s="10" t="n">
        <x:f>('Guide'!$B$4-B590)*24</x:f>
        <x:v>1055.2833333332674</x:v>
      </x:c>
      <x:c r="M590" s="10" t="n">
        <x:f>IF(C590="","",ROUND((C590-B590)*24,6))</x:f>
        <x:v>23.84</x:v>
      </x:c>
      <x:c r="N590" s="10" t="n">
        <x:f>IF(D590="","",ROUND((D590-B590)*24,6))</x:f>
        <x:v>183.84</x:v>
      </x:c>
      <x:c r="O590" s="1" t="n">
        <x:f>IF(D590="",1,0)</x:f>
        <x:v>0</x:v>
      </x:c>
      <x:c r="P590" s="1" t="n">
        <x:f>IF(E590="",0,IF(OR(C590&lt;&gt;"",L590&gt;=J590),1,0))</x:f>
        <x:v>1</x:v>
      </x:c>
      <x:c r="Q590" s="1" t="n">
        <x:f>IF(AND(E590&lt;&gt;"",C590&lt;&gt;"",M590&lt;=J590),1,0)</x:f>
        <x:v>0</x:v>
      </x:c>
      <x:c r="R590" s="1" t="n">
        <x:f>P590-Q590</x:f>
        <x:v>1</x:v>
      </x:c>
      <x:c r="S590" s="1" t="n">
        <x:f>IF(E590="",0,IF(OR(D590&lt;&gt;"",L590&gt;=K590),1,0))</x:f>
        <x:v>1</x:v>
      </x:c>
      <x:c r="T590" s="1" t="n">
        <x:f>IF(AND(E590&lt;&gt;"",D590&lt;&gt;"",N590&lt;=K590),1,0)</x:f>
        <x:v>0</x:v>
      </x:c>
      <x:c r="U590" s="1" t="n">
        <x:f>S590-T590</x:f>
        <x:v>1</x:v>
      </x:c>
      <x:c r="V590" s="1" t="n">
        <x:f>IF(I590="",0,1)</x:f>
        <x:v>0</x:v>
      </x:c>
      <x:c r="W590" s="1" t="n">
        <x:f>IF(I590&gt;=4,1,0)</x:f>
        <x:v>0</x:v>
      </x:c>
      <x:c r="X590" s="1" t="n">
        <x:f>1-O590</x:f>
        <x:v>1</x:v>
      </x:c>
      <x:c r="Y590" s="1" t="n">
        <x:f>IF(AND(O590=1,L590&gt;168),1,0)</x:f>
        <x:v>0</x:v>
      </x:c>
    </x:row>
    <x:row r="591">
      <x:c r="A591" s="1" t="str">
        <x:v>T00586</x:v>
      </x:c>
      <x:c r="B591" s="9" t="n">
        <x:v>45731.936111111114</x:v>
      </x:c>
      <x:c r="C591" s="9" t="n">
        <x:v>45735.42444444444</x:v>
      </x:c>
      <x:c r="D591" s="9" t="n">
        <x:v>45735.428611111114</x:v>
      </x:c>
      <x:c r="E591" s="1" t="str">
        <x:v>Normal</x:v>
      </x:c>
      <x:c r="F591" s="1" t="str">
        <x:v>Email</x:v>
      </x:c>
      <x:c r="G591" s="1" t="str">
        <x:v>Product information</x:v>
      </x:c>
      <x:c r="H591" s="1" t="n">
        <x:v>0</x:v>
      </x:c>
      <x:c r="I591" s="1" t="n">
        <x:v>3</x:v>
      </x:c>
      <x:c r="J591" s="1" t="n">
        <x:f>IF(E591="","",VLOOKUP(E591,'Guide'!$A$7:$C$10,2,FALSE))</x:f>
        <x:v>12</x:v>
      </x:c>
      <x:c r="K591" s="1" t="n">
        <x:f>IF(E591="","",VLOOKUP(E591,'Guide'!$A$7:$C$10,3,FALSE))</x:f>
        <x:v>72</x:v>
      </x:c>
      <x:c r="L591" s="10" t="n">
        <x:f>('Guide'!$B$4-B591)*24</x:f>
        <x:v>2569.5333333332674</x:v>
      </x:c>
      <x:c r="M591" s="10" t="n">
        <x:f>IF(C591="","",ROUND((C591-B591)*24,6))</x:f>
        <x:v>83.72</x:v>
      </x:c>
      <x:c r="N591" s="10" t="n">
        <x:f>IF(D591="","",ROUND((D591-B591)*24,6))</x:f>
        <x:v>83.82</x:v>
      </x:c>
      <x:c r="O591" s="1" t="n">
        <x:f>IF(D591="",1,0)</x:f>
        <x:v>0</x:v>
      </x:c>
      <x:c r="P591" s="1" t="n">
        <x:f>IF(E591="",0,IF(OR(C591&lt;&gt;"",L591&gt;=J591),1,0))</x:f>
        <x:v>1</x:v>
      </x:c>
      <x:c r="Q591" s="1" t="n">
        <x:f>IF(AND(E591&lt;&gt;"",C591&lt;&gt;"",M591&lt;=J591),1,0)</x:f>
        <x:v>0</x:v>
      </x:c>
      <x:c r="R591" s="1" t="n">
        <x:f>P591-Q591</x:f>
        <x:v>1</x:v>
      </x:c>
      <x:c r="S591" s="1" t="n">
        <x:f>IF(E591="",0,IF(OR(D591&lt;&gt;"",L591&gt;=K591),1,0))</x:f>
        <x:v>1</x:v>
      </x:c>
      <x:c r="T591" s="1" t="n">
        <x:f>IF(AND(E591&lt;&gt;"",D591&lt;&gt;"",N591&lt;=K591),1,0)</x:f>
        <x:v>0</x:v>
      </x:c>
      <x:c r="U591" s="1" t="n">
        <x:f>S591-T591</x:f>
        <x:v>1</x:v>
      </x:c>
      <x:c r="V591" s="1" t="n">
        <x:f>IF(I591="",0,1)</x:f>
        <x:v>1</x:v>
      </x:c>
      <x:c r="W591" s="1" t="n">
        <x:f>IF(I591&gt;=4,1,0)</x:f>
        <x:v>0</x:v>
      </x:c>
      <x:c r="X591" s="1" t="n">
        <x:f>1-O591</x:f>
        <x:v>1</x:v>
      </x:c>
      <x:c r="Y591" s="1" t="n">
        <x:f>IF(AND(O591=1,L591&gt;168),1,0)</x:f>
        <x:v>0</x:v>
      </x:c>
    </x:row>
    <x:row r="592">
      <x:c r="A592" s="1" t="str">
        <x:v>T00587</x:v>
      </x:c>
      <x:c r="B592" s="9" t="n">
        <x:v>45754.279861111114</x:v>
      </x:c>
      <x:c r="C592" s="9" t="n">
        <x:v>45754.47027777778</x:v>
      </x:c>
      <x:c r="D592" s="9" t="n">
        <x:v>45757.07861111111</x:v>
      </x:c>
      <x:c r="E592" s="1" t="str">
        <x:v>Normal</x:v>
      </x:c>
      <x:c r="F592" s="1" t="str">
        <x:v>Web chat</x:v>
      </x:c>
      <x:c r="G592" s="1" t="str">
        <x:v>Delivery</x:v>
      </x:c>
      <x:c r="H592" s="1" t="n">
        <x:v>0</x:v>
      </x:c>
      <x:c r="I592" s="1" t="n">
        <x:v>5</x:v>
      </x:c>
      <x:c r="J592" s="1" t="n">
        <x:f>IF(E592="","",VLOOKUP(E592,'Guide'!$A$7:$C$10,2,FALSE))</x:f>
        <x:v>12</x:v>
      </x:c>
      <x:c r="K592" s="1" t="n">
        <x:f>IF(E592="","",VLOOKUP(E592,'Guide'!$A$7:$C$10,3,FALSE))</x:f>
        <x:v>72</x:v>
      </x:c>
      <x:c r="L592" s="10" t="n">
        <x:f>('Guide'!$B$4-B592)*24</x:f>
        <x:v>2033.2833333332674</x:v>
      </x:c>
      <x:c r="M592" s="10" t="n">
        <x:f>IF(C592="","",ROUND((C592-B592)*24,6))</x:f>
        <x:v>4.57</x:v>
      </x:c>
      <x:c r="N592" s="10" t="n">
        <x:f>IF(D592="","",ROUND((D592-B592)*24,6))</x:f>
        <x:v>67.17</x:v>
      </x:c>
      <x:c r="O592" s="1" t="n">
        <x:f>IF(D592="",1,0)</x:f>
        <x:v>0</x:v>
      </x:c>
      <x:c r="P592" s="1" t="n">
        <x:f>IF(E592="",0,IF(OR(C592&lt;&gt;"",L592&gt;=J592),1,0))</x:f>
        <x:v>1</x:v>
      </x:c>
      <x:c r="Q592" s="1" t="n">
        <x:f>IF(AND(E592&lt;&gt;"",C592&lt;&gt;"",M592&lt;=J592),1,0)</x:f>
        <x:v>1</x:v>
      </x:c>
      <x:c r="R592" s="1" t="n">
        <x:f>P592-Q592</x:f>
        <x:v>0</x:v>
      </x:c>
      <x:c r="S592" s="1" t="n">
        <x:f>IF(E592="",0,IF(OR(D592&lt;&gt;"",L592&gt;=K592),1,0))</x:f>
        <x:v>1</x:v>
      </x:c>
      <x:c r="T592" s="1" t="n">
        <x:f>IF(AND(E592&lt;&gt;"",D592&lt;&gt;"",N592&lt;=K592),1,0)</x:f>
        <x:v>1</x:v>
      </x:c>
      <x:c r="U592" s="1" t="n">
        <x:f>S592-T592</x:f>
        <x:v>0</x:v>
      </x:c>
      <x:c r="V592" s="1" t="n">
        <x:f>IF(I592="",0,1)</x:f>
        <x:v>1</x:v>
      </x:c>
      <x:c r="W592" s="1" t="n">
        <x:f>IF(I592&gt;=4,1,0)</x:f>
        <x:v>1</x:v>
      </x:c>
      <x:c r="X592" s="1" t="n">
        <x:f>1-O592</x:f>
        <x:v>1</x:v>
      </x:c>
      <x:c r="Y592" s="1" t="n">
        <x:f>IF(AND(O592=1,L592&gt;168),1,0)</x:f>
        <x:v>0</x:v>
      </x:c>
    </x:row>
    <x:row r="593">
      <x:c r="A593" s="1" t="str">
        <x:v>T00588</x:v>
      </x:c>
      <x:c r="B593" s="9" t="n">
        <x:v>45768.873611111114</x:v>
      </x:c>
      <x:c r="C593" s="9" t="n">
        <x:v>45768.93361111111</x:v>
      </x:c>
      <x:c r="D593" s="9" t="n">
        <x:v>45769.71611111111</x:v>
      </x:c>
      <x:c r="E593" s="1" t="str">
        <x:v>High</x:v>
      </x:c>
      <x:c r="F593" s="1" t="str">
        <x:v>Email</x:v>
      </x:c>
      <x:c r="G593" s="1" t="str">
        <x:v>Billing</x:v>
      </x:c>
      <x:c r="H593" s="1" t="n">
        <x:v>0</x:v>
      </x:c>
      <x:c r="I593" s="1" t="n">
        <x:v>5</x:v>
      </x:c>
      <x:c r="J593" s="1" t="n">
        <x:f>IF(E593="","",VLOOKUP(E593,'Guide'!$A$7:$C$10,2,FALSE))</x:f>
        <x:v>4</x:v>
      </x:c>
      <x:c r="K593" s="1" t="n">
        <x:f>IF(E593="","",VLOOKUP(E593,'Guide'!$A$7:$C$10,3,FALSE))</x:f>
        <x:v>24</x:v>
      </x:c>
      <x:c r="L593" s="10" t="n">
        <x:f>('Guide'!$B$4-B593)*24</x:f>
        <x:v>1683.0333333332674</x:v>
      </x:c>
      <x:c r="M593" s="10" t="n">
        <x:f>IF(C593="","",ROUND((C593-B593)*24,6))</x:f>
        <x:v>1.44</x:v>
      </x:c>
      <x:c r="N593" s="10" t="n">
        <x:f>IF(D593="","",ROUND((D593-B593)*24,6))</x:f>
        <x:v>20.22</x:v>
      </x:c>
      <x:c r="O593" s="1" t="n">
        <x:f>IF(D593="",1,0)</x:f>
        <x:v>0</x:v>
      </x:c>
      <x:c r="P593" s="1" t="n">
        <x:f>IF(E593="",0,IF(OR(C593&lt;&gt;"",L593&gt;=J593),1,0))</x:f>
        <x:v>1</x:v>
      </x:c>
      <x:c r="Q593" s="1" t="n">
        <x:f>IF(AND(E593&lt;&gt;"",C593&lt;&gt;"",M593&lt;=J593),1,0)</x:f>
        <x:v>1</x:v>
      </x:c>
      <x:c r="R593" s="1" t="n">
        <x:f>P593-Q593</x:f>
        <x:v>0</x:v>
      </x:c>
      <x:c r="S593" s="1" t="n">
        <x:f>IF(E593="",0,IF(OR(D593&lt;&gt;"",L593&gt;=K593),1,0))</x:f>
        <x:v>1</x:v>
      </x:c>
      <x:c r="T593" s="1" t="n">
        <x:f>IF(AND(E593&lt;&gt;"",D593&lt;&gt;"",N593&lt;=K593),1,0)</x:f>
        <x:v>1</x:v>
      </x:c>
      <x:c r="U593" s="1" t="n">
        <x:f>S593-T593</x:f>
        <x:v>0</x:v>
      </x:c>
      <x:c r="V593" s="1" t="n">
        <x:f>IF(I593="",0,1)</x:f>
        <x:v>1</x:v>
      </x:c>
      <x:c r="W593" s="1" t="n">
        <x:f>IF(I593&gt;=4,1,0)</x:f>
        <x:v>1</x:v>
      </x:c>
      <x:c r="X593" s="1" t="n">
        <x:f>1-O593</x:f>
        <x:v>1</x:v>
      </x:c>
      <x:c r="Y593" s="1" t="n">
        <x:f>IF(AND(O593=1,L593&gt;168),1,0)</x:f>
        <x:v>0</x:v>
      </x:c>
    </x:row>
    <x:row r="594">
      <x:c r="A594" s="1" t="str">
        <x:v>T00589</x:v>
      </x:c>
      <x:c r="B594" s="9" t="n">
        <x:v>45773.54027777778</x:v>
      </x:c>
      <x:c r="C594" s="9" t="n">
        <x:v>45773.78444444444</x:v>
      </x:c>
      <x:c r="D594" s="9" t="n">
        <x:v>45777.13277777778</x:v>
      </x:c>
      <x:c r="E594" s="1" t="str">
        <x:v>High</x:v>
      </x:c>
      <x:c r="F594" s="1" t="str">
        <x:v>Email</x:v>
      </x:c>
      <x:c r="G594" s="1" t="str">
        <x:v>Refund</x:v>
      </x:c>
      <x:c r="H594" s="1" t="n">
        <x:v>0</x:v>
      </x:c>
      <x:c r="I594" s="1" t="n">
        <x:v>1</x:v>
      </x:c>
      <x:c r="J594" s="1" t="n">
        <x:f>IF(E594="","",VLOOKUP(E594,'Guide'!$A$7:$C$10,2,FALSE))</x:f>
        <x:v>4</x:v>
      </x:c>
      <x:c r="K594" s="1" t="n">
        <x:f>IF(E594="","",VLOOKUP(E594,'Guide'!$A$7:$C$10,3,FALSE))</x:f>
        <x:v>24</x:v>
      </x:c>
      <x:c r="L594" s="10" t="n">
        <x:f>('Guide'!$B$4-B594)*24</x:f>
        <x:v>1571.0333333333256</x:v>
      </x:c>
      <x:c r="M594" s="10" t="n">
        <x:f>IF(C594="","",ROUND((C594-B594)*24,6))</x:f>
        <x:v>5.86</x:v>
      </x:c>
      <x:c r="N594" s="10" t="n">
        <x:f>IF(D594="","",ROUND((D594-B594)*24,6))</x:f>
        <x:v>86.22</x:v>
      </x:c>
      <x:c r="O594" s="1" t="n">
        <x:f>IF(D594="",1,0)</x:f>
        <x:v>0</x:v>
      </x:c>
      <x:c r="P594" s="1" t="n">
        <x:f>IF(E594="",0,IF(OR(C594&lt;&gt;"",L594&gt;=J594),1,0))</x:f>
        <x:v>1</x:v>
      </x:c>
      <x:c r="Q594" s="1" t="n">
        <x:f>IF(AND(E594&lt;&gt;"",C594&lt;&gt;"",M594&lt;=J594),1,0)</x:f>
        <x:v>0</x:v>
      </x:c>
      <x:c r="R594" s="1" t="n">
        <x:f>P594-Q594</x:f>
        <x:v>1</x:v>
      </x:c>
      <x:c r="S594" s="1" t="n">
        <x:f>IF(E594="",0,IF(OR(D594&lt;&gt;"",L594&gt;=K594),1,0))</x:f>
        <x:v>1</x:v>
      </x:c>
      <x:c r="T594" s="1" t="n">
        <x:f>IF(AND(E594&lt;&gt;"",D594&lt;&gt;"",N594&lt;=K594),1,0)</x:f>
        <x:v>0</x:v>
      </x:c>
      <x:c r="U594" s="1" t="n">
        <x:f>S594-T594</x:f>
        <x:v>1</x:v>
      </x:c>
      <x:c r="V594" s="1" t="n">
        <x:f>IF(I594="",0,1)</x:f>
        <x:v>1</x:v>
      </x:c>
      <x:c r="W594" s="1" t="n">
        <x:f>IF(I594&gt;=4,1,0)</x:f>
        <x:v>0</x:v>
      </x:c>
      <x:c r="X594" s="1" t="n">
        <x:f>1-O594</x:f>
        <x:v>1</x:v>
      </x:c>
      <x:c r="Y594" s="1" t="n">
        <x:f>IF(AND(O594=1,L594&gt;168),1,0)</x:f>
        <x:v>0</x:v>
      </x:c>
    </x:row>
    <x:row r="595">
      <x:c r="A595" s="1" t="str">
        <x:v>T00590</x:v>
      </x:c>
      <x:c r="B595" s="9" t="n">
        <x:v>45757.52222222222</x:v>
      </x:c>
      <x:c r="C595" s="9" t="n">
        <x:v>45757.87305555555</x:v>
      </x:c>
      <x:c r="D595" s="9"/>
      <x:c r="E595" s="1" t="str">
        <x:v>Normal</x:v>
      </x:c>
      <x:c r="F595" s="1" t="str">
        <x:v>Email</x:v>
      </x:c>
      <x:c r="G595" s="1" t="str">
        <x:v>Billing</x:v>
      </x:c>
      <x:c r="H595" s="1" t="n">
        <x:v>0</x:v>
      </x:c>
      <x:c r="I595" s="1"/>
      <x:c r="J595" s="1" t="n">
        <x:f>IF(E595="","",VLOOKUP(E595,'Guide'!$A$7:$C$10,2,FALSE))</x:f>
        <x:v>12</x:v>
      </x:c>
      <x:c r="K595" s="1" t="n">
        <x:f>IF(E595="","",VLOOKUP(E595,'Guide'!$A$7:$C$10,3,FALSE))</x:f>
        <x:v>72</x:v>
      </x:c>
      <x:c r="L595" s="10" t="n">
        <x:f>('Guide'!$B$4-B595)*24</x:f>
        <x:v>1955.4666666666744</x:v>
      </x:c>
      <x:c r="M595" s="10" t="n">
        <x:f>IF(C595="","",ROUND((C595-B595)*24,6))</x:f>
        <x:v>8.42</x:v>
      </x:c>
      <x:c r="N595" s="10" t="str">
        <x:f>IF(D595="","",ROUND((D595-B595)*24,6))</x:f>
      </x:c>
      <x:c r="O595" s="1" t="n">
        <x:f>IF(D595="",1,0)</x:f>
        <x:v>1</x:v>
      </x:c>
      <x:c r="P595" s="1" t="n">
        <x:f>IF(E595="",0,IF(OR(C595&lt;&gt;"",L595&gt;=J595),1,0))</x:f>
        <x:v>1</x:v>
      </x:c>
      <x:c r="Q595" s="1" t="n">
        <x:f>IF(AND(E595&lt;&gt;"",C595&lt;&gt;"",M595&lt;=J595),1,0)</x:f>
        <x:v>1</x:v>
      </x:c>
      <x:c r="R595" s="1" t="n">
        <x:f>P595-Q595</x:f>
        <x:v>0</x:v>
      </x:c>
      <x:c r="S595" s="1" t="n">
        <x:f>IF(E595="",0,IF(OR(D595&lt;&gt;"",L595&gt;=K595),1,0))</x:f>
        <x:v>1</x:v>
      </x:c>
      <x:c r="T595" s="1" t="n">
        <x:f>IF(AND(E595&lt;&gt;"",D595&lt;&gt;"",N595&lt;=K595),1,0)</x:f>
        <x:v>0</x:v>
      </x:c>
      <x:c r="U595" s="1" t="n">
        <x:f>S595-T595</x:f>
        <x:v>1</x:v>
      </x:c>
      <x:c r="V595" s="1" t="n">
        <x:f>IF(I595="",0,1)</x:f>
        <x:v>0</x:v>
      </x:c>
      <x:c r="W595" s="1" t="n">
        <x:f>IF(I595&gt;=4,1,0)</x:f>
        <x:v>0</x:v>
      </x:c>
      <x:c r="X595" s="1" t="n">
        <x:f>1-O595</x:f>
        <x:v>0</x:v>
      </x:c>
      <x:c r="Y595" s="1" t="n">
        <x:f>IF(AND(O595=1,L595&gt;168),1,0)</x:f>
        <x:v>1</x:v>
      </x:c>
    </x:row>
    <x:row r="596">
      <x:c r="A596" s="1" t="str">
        <x:v>T00591</x:v>
      </x:c>
      <x:c r="B596" s="9" t="n">
        <x:v>45719.958333333336</x:v>
      </x:c>
      <x:c r="C596" s="9" t="n">
        <x:v>45720.46125</x:v>
      </x:c>
      <x:c r="D596" s="9" t="n">
        <x:v>45724.15125</x:v>
      </x:c>
      <x:c r="E596" s="1" t="str">
        <x:v>Normal</x:v>
      </x:c>
      <x:c r="F596" s="1" t="str">
        <x:v>Email</x:v>
      </x:c>
      <x:c r="G596" s="1" t="str">
        <x:v>Billing</x:v>
      </x:c>
      <x:c r="H596" s="1" t="n">
        <x:v>1</x:v>
      </x:c>
      <x:c r="I596" s="1"/>
      <x:c r="J596" s="1" t="n">
        <x:f>IF(E596="","",VLOOKUP(E596,'Guide'!$A$7:$C$10,2,FALSE))</x:f>
        <x:v>12</x:v>
      </x:c>
      <x:c r="K596" s="1" t="n">
        <x:f>IF(E596="","",VLOOKUP(E596,'Guide'!$A$7:$C$10,3,FALSE))</x:f>
        <x:v>72</x:v>
      </x:c>
      <x:c r="L596" s="10" t="n">
        <x:f>('Guide'!$B$4-B596)*24</x:f>
        <x:v>2856.999999999942</x:v>
      </x:c>
      <x:c r="M596" s="10" t="n">
        <x:f>IF(C596="","",ROUND((C596-B596)*24,6))</x:f>
        <x:v>12.07</x:v>
      </x:c>
      <x:c r="N596" s="10" t="n">
        <x:f>IF(D596="","",ROUND((D596-B596)*24,6))</x:f>
        <x:v>100.63</x:v>
      </x:c>
      <x:c r="O596" s="1" t="n">
        <x:f>IF(D596="",1,0)</x:f>
        <x:v>0</x:v>
      </x:c>
      <x:c r="P596" s="1" t="n">
        <x:f>IF(E596="",0,IF(OR(C596&lt;&gt;"",L596&gt;=J596),1,0))</x:f>
        <x:v>1</x:v>
      </x:c>
      <x:c r="Q596" s="1" t="n">
        <x:f>IF(AND(E596&lt;&gt;"",C596&lt;&gt;"",M596&lt;=J596),1,0)</x:f>
        <x:v>0</x:v>
      </x:c>
      <x:c r="R596" s="1" t="n">
        <x:f>P596-Q596</x:f>
        <x:v>1</x:v>
      </x:c>
      <x:c r="S596" s="1" t="n">
        <x:f>IF(E596="",0,IF(OR(D596&lt;&gt;"",L596&gt;=K596),1,0))</x:f>
        <x:v>1</x:v>
      </x:c>
      <x:c r="T596" s="1" t="n">
        <x:f>IF(AND(E596&lt;&gt;"",D596&lt;&gt;"",N596&lt;=K596),1,0)</x:f>
        <x:v>0</x:v>
      </x:c>
      <x:c r="U596" s="1" t="n">
        <x:f>S596-T596</x:f>
        <x:v>1</x:v>
      </x:c>
      <x:c r="V596" s="1" t="n">
        <x:f>IF(I596="",0,1)</x:f>
        <x:v>0</x:v>
      </x:c>
      <x:c r="W596" s="1" t="n">
        <x:f>IF(I596&gt;=4,1,0)</x:f>
        <x:v>0</x:v>
      </x:c>
      <x:c r="X596" s="1" t="n">
        <x:f>1-O596</x:f>
        <x:v>1</x:v>
      </x:c>
      <x:c r="Y596" s="1" t="n">
        <x:f>IF(AND(O596=1,L596&gt;168),1,0)</x:f>
        <x:v>0</x:v>
      </x:c>
    </x:row>
    <x:row r="597">
      <x:c r="A597" s="1" t="str">
        <x:v>T00592</x:v>
      </x:c>
      <x:c r="B597" s="9" t="n">
        <x:v>45823.768055555556</x:v>
      </x:c>
      <x:c r="C597" s="9" t="n">
        <x:v>45823.86138888889</x:v>
      </x:c>
      <x:c r="D597" s="9" t="n">
        <x:v>45825.12972222222</x:v>
      </x:c>
      <x:c r="E597" s="1" t="str">
        <x:v>High</x:v>
      </x:c>
      <x:c r="F597" s="1" t="str">
        <x:v>WhatsApp</x:v>
      </x:c>
      <x:c r="G597" s="1" t="str">
        <x:v>Billing</x:v>
      </x:c>
      <x:c r="H597" s="1" t="n">
        <x:v>0</x:v>
      </x:c>
      <x:c r="I597" s="1" t="n">
        <x:v>2</x:v>
      </x:c>
      <x:c r="J597" s="1" t="n">
        <x:f>IF(E597="","",VLOOKUP(E597,'Guide'!$A$7:$C$10,2,FALSE))</x:f>
        <x:v>4</x:v>
      </x:c>
      <x:c r="K597" s="1" t="n">
        <x:f>IF(E597="","",VLOOKUP(E597,'Guide'!$A$7:$C$10,3,FALSE))</x:f>
        <x:v>24</x:v>
      </x:c>
      <x:c r="L597" s="10" t="n">
        <x:f>('Guide'!$B$4-B597)*24</x:f>
        <x:v>365.56666666665114</x:v>
      </x:c>
      <x:c r="M597" s="10" t="n">
        <x:f>IF(C597="","",ROUND((C597-B597)*24,6))</x:f>
        <x:v>2.24</x:v>
      </x:c>
      <x:c r="N597" s="10" t="n">
        <x:f>IF(D597="","",ROUND((D597-B597)*24,6))</x:f>
        <x:v>32.68</x:v>
      </x:c>
      <x:c r="O597" s="1" t="n">
        <x:f>IF(D597="",1,0)</x:f>
        <x:v>0</x:v>
      </x:c>
      <x:c r="P597" s="1" t="n">
        <x:f>IF(E597="",0,IF(OR(C597&lt;&gt;"",L597&gt;=J597),1,0))</x:f>
        <x:v>1</x:v>
      </x:c>
      <x:c r="Q597" s="1" t="n">
        <x:f>IF(AND(E597&lt;&gt;"",C597&lt;&gt;"",M597&lt;=J597),1,0)</x:f>
        <x:v>1</x:v>
      </x:c>
      <x:c r="R597" s="1" t="n">
        <x:f>P597-Q597</x:f>
        <x:v>0</x:v>
      </x:c>
      <x:c r="S597" s="1" t="n">
        <x:f>IF(E597="",0,IF(OR(D597&lt;&gt;"",L597&gt;=K597),1,0))</x:f>
        <x:v>1</x:v>
      </x:c>
      <x:c r="T597" s="1" t="n">
        <x:f>IF(AND(E597&lt;&gt;"",D597&lt;&gt;"",N597&lt;=K597),1,0)</x:f>
        <x:v>0</x:v>
      </x:c>
      <x:c r="U597" s="1" t="n">
        <x:f>S597-T597</x:f>
        <x:v>1</x:v>
      </x:c>
      <x:c r="V597" s="1" t="n">
        <x:f>IF(I597="",0,1)</x:f>
        <x:v>1</x:v>
      </x:c>
      <x:c r="W597" s="1" t="n">
        <x:f>IF(I597&gt;=4,1,0)</x:f>
        <x:v>0</x:v>
      </x:c>
      <x:c r="X597" s="1" t="n">
        <x:f>1-O597</x:f>
        <x:v>1</x:v>
      </x:c>
      <x:c r="Y597" s="1" t="n">
        <x:f>IF(AND(O597=1,L597&gt;168),1,0)</x:f>
        <x:v>0</x:v>
      </x:c>
    </x:row>
    <x:row r="598">
      <x:c r="A598" s="1" t="str">
        <x:v>T00593</x:v>
      </x:c>
      <x:c r="B598" s="9" t="n">
        <x:v>45791.680555555555</x:v>
      </x:c>
      <x:c r="C598" s="9" t="n">
        <x:v>45791.87430555555</x:v>
      </x:c>
      <x:c r="D598" s="9" t="n">
        <x:v>45798.49763888889</x:v>
      </x:c>
      <x:c r="E598" s="1" t="str">
        <x:v>Normal</x:v>
      </x:c>
      <x:c r="F598" s="1" t="str">
        <x:v>WhatsApp</x:v>
      </x:c>
      <x:c r="G598" s="1" t="str">
        <x:v>Refund</x:v>
      </x:c>
      <x:c r="H598" s="1" t="n">
        <x:v>0</x:v>
      </x:c>
      <x:c r="I598" s="1" t="n">
        <x:v>4</x:v>
      </x:c>
      <x:c r="J598" s="1" t="n">
        <x:f>IF(E598="","",VLOOKUP(E598,'Guide'!$A$7:$C$10,2,FALSE))</x:f>
        <x:v>12</x:v>
      </x:c>
      <x:c r="K598" s="1" t="n">
        <x:f>IF(E598="","",VLOOKUP(E598,'Guide'!$A$7:$C$10,3,FALSE))</x:f>
        <x:v>72</x:v>
      </x:c>
      <x:c r="L598" s="10" t="n">
        <x:f>('Guide'!$B$4-B598)*24</x:f>
        <x:v>1135.666666666686</x:v>
      </x:c>
      <x:c r="M598" s="10" t="n">
        <x:f>IF(C598="","",ROUND((C598-B598)*24,6))</x:f>
        <x:v>4.65</x:v>
      </x:c>
      <x:c r="N598" s="10" t="n">
        <x:f>IF(D598="","",ROUND((D598-B598)*24,6))</x:f>
        <x:v>163.61</x:v>
      </x:c>
      <x:c r="O598" s="1" t="n">
        <x:f>IF(D598="",1,0)</x:f>
        <x:v>0</x:v>
      </x:c>
      <x:c r="P598" s="1" t="n">
        <x:f>IF(E598="",0,IF(OR(C598&lt;&gt;"",L598&gt;=J598),1,0))</x:f>
        <x:v>1</x:v>
      </x:c>
      <x:c r="Q598" s="1" t="n">
        <x:f>IF(AND(E598&lt;&gt;"",C598&lt;&gt;"",M598&lt;=J598),1,0)</x:f>
        <x:v>1</x:v>
      </x:c>
      <x:c r="R598" s="1" t="n">
        <x:f>P598-Q598</x:f>
        <x:v>0</x:v>
      </x:c>
      <x:c r="S598" s="1" t="n">
        <x:f>IF(E598="",0,IF(OR(D598&lt;&gt;"",L598&gt;=K598),1,0))</x:f>
        <x:v>1</x:v>
      </x:c>
      <x:c r="T598" s="1" t="n">
        <x:f>IF(AND(E598&lt;&gt;"",D598&lt;&gt;"",N598&lt;=K598),1,0)</x:f>
        <x:v>0</x:v>
      </x:c>
      <x:c r="U598" s="1" t="n">
        <x:f>S598-T598</x:f>
        <x:v>1</x:v>
      </x:c>
      <x:c r="V598" s="1" t="n">
        <x:f>IF(I598="",0,1)</x:f>
        <x:v>1</x:v>
      </x:c>
      <x:c r="W598" s="1" t="n">
        <x:f>IF(I598&gt;=4,1,0)</x:f>
        <x:v>1</x:v>
      </x:c>
      <x:c r="X598" s="1" t="n">
        <x:f>1-O598</x:f>
        <x:v>1</x:v>
      </x:c>
      <x:c r="Y598" s="1" t="n">
        <x:f>IF(AND(O598=1,L598&gt;168),1,0)</x:f>
        <x:v>0</x:v>
      </x:c>
    </x:row>
    <x:row r="599">
      <x:c r="A599" s="1" t="str">
        <x:v>T00594</x:v>
      </x:c>
      <x:c r="B599" s="9" t="n">
        <x:v>45683.85277777778</x:v>
      </x:c>
      <x:c r="C599" s="9" t="n">
        <x:v>45684.08361111111</x:v>
      </x:c>
      <x:c r="D599" s="9" t="n">
        <x:v>45684.46944444445</x:v>
      </x:c>
      <x:c r="E599" s="1" t="str">
        <x:v>High</x:v>
      </x:c>
      <x:c r="F599" s="1" t="str">
        <x:v>WhatsApp</x:v>
      </x:c>
      <x:c r="G599" s="1" t="str">
        <x:v>Product information</x:v>
      </x:c>
      <x:c r="H599" s="1" t="n">
        <x:v>0</x:v>
      </x:c>
      <x:c r="I599" s="1" t="n">
        <x:v>5</x:v>
      </x:c>
      <x:c r="J599" s="1" t="n">
        <x:f>IF(E599="","",VLOOKUP(E599,'Guide'!$A$7:$C$10,2,FALSE))</x:f>
        <x:v>4</x:v>
      </x:c>
      <x:c r="K599" s="1" t="n">
        <x:f>IF(E599="","",VLOOKUP(E599,'Guide'!$A$7:$C$10,3,FALSE))</x:f>
        <x:v>24</x:v>
      </x:c>
      <x:c r="L599" s="10" t="n">
        <x:f>('Guide'!$B$4-B599)*24</x:f>
        <x:v>3723.5333333333256</x:v>
      </x:c>
      <x:c r="M599" s="10" t="n">
        <x:f>IF(C599="","",ROUND((C599-B599)*24,6))</x:f>
        <x:v>5.54</x:v>
      </x:c>
      <x:c r="N599" s="10" t="n">
        <x:f>IF(D599="","",ROUND((D599-B599)*24,6))</x:f>
        <x:v>14.8</x:v>
      </x:c>
      <x:c r="O599" s="1" t="n">
        <x:f>IF(D599="",1,0)</x:f>
        <x:v>0</x:v>
      </x:c>
      <x:c r="P599" s="1" t="n">
        <x:f>IF(E599="",0,IF(OR(C599&lt;&gt;"",L599&gt;=J599),1,0))</x:f>
        <x:v>1</x:v>
      </x:c>
      <x:c r="Q599" s="1" t="n">
        <x:f>IF(AND(E599&lt;&gt;"",C599&lt;&gt;"",M599&lt;=J599),1,0)</x:f>
        <x:v>0</x:v>
      </x:c>
      <x:c r="R599" s="1" t="n">
        <x:f>P599-Q599</x:f>
        <x:v>1</x:v>
      </x:c>
      <x:c r="S599" s="1" t="n">
        <x:f>IF(E599="",0,IF(OR(D599&lt;&gt;"",L599&gt;=K599),1,0))</x:f>
        <x:v>1</x:v>
      </x:c>
      <x:c r="T599" s="1" t="n">
        <x:f>IF(AND(E599&lt;&gt;"",D599&lt;&gt;"",N599&lt;=K599),1,0)</x:f>
        <x:v>1</x:v>
      </x:c>
      <x:c r="U599" s="1" t="n">
        <x:f>S599-T599</x:f>
        <x:v>0</x:v>
      </x:c>
      <x:c r="V599" s="1" t="n">
        <x:f>IF(I599="",0,1)</x:f>
        <x:v>1</x:v>
      </x:c>
      <x:c r="W599" s="1" t="n">
        <x:f>IF(I599&gt;=4,1,0)</x:f>
        <x:v>1</x:v>
      </x:c>
      <x:c r="X599" s="1" t="n">
        <x:f>1-O599</x:f>
        <x:v>1</x:v>
      </x:c>
      <x:c r="Y599" s="1" t="n">
        <x:f>IF(AND(O599=1,L599&gt;168),1,0)</x:f>
        <x:v>0</x:v>
      </x:c>
    </x:row>
    <x:row r="600">
      <x:c r="A600" s="1" t="str">
        <x:v>T00595</x:v>
      </x:c>
      <x:c r="B600" s="9" t="n">
        <x:v>45788.13263888889</x:v>
      </x:c>
      <x:c r="C600" s="9" t="n">
        <x:v>45789.203055555554</x:v>
      </x:c>
      <x:c r="D600" s="9" t="n">
        <x:v>45791.28597222222</x:v>
      </x:c>
      <x:c r="E600" s="1" t="str">
        <x:v>Low</x:v>
      </x:c>
      <x:c r="F600" s="1" t="str">
        <x:v>WhatsApp</x:v>
      </x:c>
      <x:c r="G600" s="1" t="str">
        <x:v>Product information</x:v>
      </x:c>
      <x:c r="H600" s="1" t="n">
        <x:v>0</x:v>
      </x:c>
      <x:c r="I600" s="1" t="n">
        <x:v>5</x:v>
      </x:c>
      <x:c r="J600" s="1" t="n">
        <x:f>IF(E600="","",VLOOKUP(E600,'Guide'!$A$7:$C$10,2,FALSE))</x:f>
        <x:v>24</x:v>
      </x:c>
      <x:c r="K600" s="1" t="n">
        <x:f>IF(E600="","",VLOOKUP(E600,'Guide'!$A$7:$C$10,3,FALSE))</x:f>
        <x:v>120</x:v>
      </x:c>
      <x:c r="L600" s="10" t="n">
        <x:f>('Guide'!$B$4-B600)*24</x:f>
        <x:v>1220.816666666593</x:v>
      </x:c>
      <x:c r="M600" s="10" t="n">
        <x:f>IF(C600="","",ROUND((C600-B600)*24,6))</x:f>
        <x:v>25.69</x:v>
      </x:c>
      <x:c r="N600" s="10" t="n">
        <x:f>IF(D600="","",ROUND((D600-B600)*24,6))</x:f>
        <x:v>75.68</x:v>
      </x:c>
      <x:c r="O600" s="1" t="n">
        <x:f>IF(D600="",1,0)</x:f>
        <x:v>0</x:v>
      </x:c>
      <x:c r="P600" s="1" t="n">
        <x:f>IF(E600="",0,IF(OR(C600&lt;&gt;"",L600&gt;=J600),1,0))</x:f>
        <x:v>1</x:v>
      </x:c>
      <x:c r="Q600" s="1" t="n">
        <x:f>IF(AND(E600&lt;&gt;"",C600&lt;&gt;"",M600&lt;=J600),1,0)</x:f>
        <x:v>0</x:v>
      </x:c>
      <x:c r="R600" s="1" t="n">
        <x:f>P600-Q600</x:f>
        <x:v>1</x:v>
      </x:c>
      <x:c r="S600" s="1" t="n">
        <x:f>IF(E600="",0,IF(OR(D600&lt;&gt;"",L600&gt;=K600),1,0))</x:f>
        <x:v>1</x:v>
      </x:c>
      <x:c r="T600" s="1" t="n">
        <x:f>IF(AND(E600&lt;&gt;"",D600&lt;&gt;"",N600&lt;=K600),1,0)</x:f>
        <x:v>1</x:v>
      </x:c>
      <x:c r="U600" s="1" t="n">
        <x:f>S600-T600</x:f>
        <x:v>0</x:v>
      </x:c>
      <x:c r="V600" s="1" t="n">
        <x:f>IF(I600="",0,1)</x:f>
        <x:v>1</x:v>
      </x:c>
      <x:c r="W600" s="1" t="n">
        <x:f>IF(I600&gt;=4,1,0)</x:f>
        <x:v>1</x:v>
      </x:c>
      <x:c r="X600" s="1" t="n">
        <x:f>1-O600</x:f>
        <x:v>1</x:v>
      </x:c>
      <x:c r="Y600" s="1" t="n">
        <x:f>IF(AND(O600=1,L600&gt;168),1,0)</x:f>
        <x:v>0</x:v>
      </x:c>
    </x:row>
    <x:row r="601">
      <x:c r="A601" s="1" t="str">
        <x:v>T00596</x:v>
      </x:c>
      <x:c r="B601" s="9" t="n">
        <x:v>45684.061111111114</x:v>
      </x:c>
      <x:c r="C601" s="9" t="n">
        <x:v>45684.64236111111</x:v>
      </x:c>
      <x:c r="D601" s="9" t="n">
        <x:v>45685.62861111111</x:v>
      </x:c>
      <x:c r="E601" s="1" t="str">
        <x:v>Normal</x:v>
      </x:c>
      <x:c r="F601" s="1" t="str">
        <x:v>Email</x:v>
      </x:c>
      <x:c r="G601" s="1" t="str">
        <x:v>Account access</x:v>
      </x:c>
      <x:c r="H601" s="1" t="n">
        <x:v>0</x:v>
      </x:c>
      <x:c r="I601" s="1" t="n">
        <x:v>5</x:v>
      </x:c>
      <x:c r="J601" s="1" t="n">
        <x:f>IF(E601="","",VLOOKUP(E601,'Guide'!$A$7:$C$10,2,FALSE))</x:f>
        <x:v>12</x:v>
      </x:c>
      <x:c r="K601" s="1" t="n">
        <x:f>IF(E601="","",VLOOKUP(E601,'Guide'!$A$7:$C$10,3,FALSE))</x:f>
        <x:v>72</x:v>
      </x:c>
      <x:c r="L601" s="10" t="n">
        <x:f>('Guide'!$B$4-B601)*24</x:f>
        <x:v>3718.5333333332674</x:v>
      </x:c>
      <x:c r="M601" s="10" t="n">
        <x:f>IF(C601="","",ROUND((C601-B601)*24,6))</x:f>
        <x:v>13.95</x:v>
      </x:c>
      <x:c r="N601" s="10" t="n">
        <x:f>IF(D601="","",ROUND((D601-B601)*24,6))</x:f>
        <x:v>37.62</x:v>
      </x:c>
      <x:c r="O601" s="1" t="n">
        <x:f>IF(D601="",1,0)</x:f>
        <x:v>0</x:v>
      </x:c>
      <x:c r="P601" s="1" t="n">
        <x:f>IF(E601="",0,IF(OR(C601&lt;&gt;"",L601&gt;=J601),1,0))</x:f>
        <x:v>1</x:v>
      </x:c>
      <x:c r="Q601" s="1" t="n">
        <x:f>IF(AND(E601&lt;&gt;"",C601&lt;&gt;"",M601&lt;=J601),1,0)</x:f>
        <x:v>0</x:v>
      </x:c>
      <x:c r="R601" s="1" t="n">
        <x:f>P601-Q601</x:f>
        <x:v>1</x:v>
      </x:c>
      <x:c r="S601" s="1" t="n">
        <x:f>IF(E601="",0,IF(OR(D601&lt;&gt;"",L601&gt;=K601),1,0))</x:f>
        <x:v>1</x:v>
      </x:c>
      <x:c r="T601" s="1" t="n">
        <x:f>IF(AND(E601&lt;&gt;"",D601&lt;&gt;"",N601&lt;=K601),1,0)</x:f>
        <x:v>1</x:v>
      </x:c>
      <x:c r="U601" s="1" t="n">
        <x:f>S601-T601</x:f>
        <x:v>0</x:v>
      </x:c>
      <x:c r="V601" s="1" t="n">
        <x:f>IF(I601="",0,1)</x:f>
        <x:v>1</x:v>
      </x:c>
      <x:c r="W601" s="1" t="n">
        <x:f>IF(I601&gt;=4,1,0)</x:f>
        <x:v>1</x:v>
      </x:c>
      <x:c r="X601" s="1" t="n">
        <x:f>1-O601</x:f>
        <x:v>1</x:v>
      </x:c>
      <x:c r="Y601" s="1" t="n">
        <x:f>IF(AND(O601=1,L601&gt;168),1,0)</x:f>
        <x:v>0</x:v>
      </x:c>
    </x:row>
    <x:row r="602">
      <x:c r="A602" s="1" t="str">
        <x:v>T00597</x:v>
      </x:c>
      <x:c r="B602" s="9" t="n">
        <x:v>45714.93958333333</x:v>
      </x:c>
      <x:c r="C602" s="9" t="n">
        <x:v>45715.46833333333</x:v>
      </x:c>
      <x:c r="D602" s="9" t="n">
        <x:v>45715.83583333333</x:v>
      </x:c>
      <x:c r="E602" s="1" t="str">
        <x:v>High</x:v>
      </x:c>
      <x:c r="F602" s="1" t="str">
        <x:v>Email</x:v>
      </x:c>
      <x:c r="G602" s="1" t="str">
        <x:v>Account access</x:v>
      </x:c>
      <x:c r="H602" s="1" t="n">
        <x:v>0</x:v>
      </x:c>
      <x:c r="I602" s="1" t="n">
        <x:v>4</x:v>
      </x:c>
      <x:c r="J602" s="1" t="n">
        <x:f>IF(E602="","",VLOOKUP(E602,'Guide'!$A$7:$C$10,2,FALSE))</x:f>
        <x:v>4</x:v>
      </x:c>
      <x:c r="K602" s="1" t="n">
        <x:f>IF(E602="","",VLOOKUP(E602,'Guide'!$A$7:$C$10,3,FALSE))</x:f>
        <x:v>24</x:v>
      </x:c>
      <x:c r="L602" s="10" t="n">
        <x:f>('Guide'!$B$4-B602)*24</x:f>
        <x:v>2977.4500000000116</x:v>
      </x:c>
      <x:c r="M602" s="10" t="n">
        <x:f>IF(C602="","",ROUND((C602-B602)*24,6))</x:f>
        <x:v>12.69</x:v>
      </x:c>
      <x:c r="N602" s="10" t="n">
        <x:f>IF(D602="","",ROUND((D602-B602)*24,6))</x:f>
        <x:v>21.51</x:v>
      </x:c>
      <x:c r="O602" s="1" t="n">
        <x:f>IF(D602="",1,0)</x:f>
        <x:v>0</x:v>
      </x:c>
      <x:c r="P602" s="1" t="n">
        <x:f>IF(E602="",0,IF(OR(C602&lt;&gt;"",L602&gt;=J602),1,0))</x:f>
        <x:v>1</x:v>
      </x:c>
      <x:c r="Q602" s="1" t="n">
        <x:f>IF(AND(E602&lt;&gt;"",C602&lt;&gt;"",M602&lt;=J602),1,0)</x:f>
        <x:v>0</x:v>
      </x:c>
      <x:c r="R602" s="1" t="n">
        <x:f>P602-Q602</x:f>
        <x:v>1</x:v>
      </x:c>
      <x:c r="S602" s="1" t="n">
        <x:f>IF(E602="",0,IF(OR(D602&lt;&gt;"",L602&gt;=K602),1,0))</x:f>
        <x:v>1</x:v>
      </x:c>
      <x:c r="T602" s="1" t="n">
        <x:f>IF(AND(E602&lt;&gt;"",D602&lt;&gt;"",N602&lt;=K602),1,0)</x:f>
        <x:v>1</x:v>
      </x:c>
      <x:c r="U602" s="1" t="n">
        <x:f>S602-T602</x:f>
        <x:v>0</x:v>
      </x:c>
      <x:c r="V602" s="1" t="n">
        <x:f>IF(I602="",0,1)</x:f>
        <x:v>1</x:v>
      </x:c>
      <x:c r="W602" s="1" t="n">
        <x:f>IF(I602&gt;=4,1,0)</x:f>
        <x:v>1</x:v>
      </x:c>
      <x:c r="X602" s="1" t="n">
        <x:f>1-O602</x:f>
        <x:v>1</x:v>
      </x:c>
      <x:c r="Y602" s="1" t="n">
        <x:f>IF(AND(O602=1,L602&gt;168),1,0)</x:f>
        <x:v>0</x:v>
      </x:c>
    </x:row>
    <x:row r="603">
      <x:c r="A603" s="1" t="str">
        <x:v>T00598</x:v>
      </x:c>
      <x:c r="B603" s="9" t="n">
        <x:v>45791.54513888889</x:v>
      </x:c>
      <x:c r="C603" s="9" t="n">
        <x:v>45793.750972222224</x:v>
      </x:c>
      <x:c r="D603" s="9" t="n">
        <x:v>45794.46638888889</x:v>
      </x:c>
      <x:c r="E603" s="1" t="str">
        <x:v>Normal</x:v>
      </x:c>
      <x:c r="F603" s="1" t="str">
        <x:v>Email</x:v>
      </x:c>
      <x:c r="G603" s="1" t="str">
        <x:v>Refund</x:v>
      </x:c>
      <x:c r="H603" s="1" t="n">
        <x:v>0</x:v>
      </x:c>
      <x:c r="I603" s="1"/>
      <x:c r="J603" s="1" t="n">
        <x:f>IF(E603="","",VLOOKUP(E603,'Guide'!$A$7:$C$10,2,FALSE))</x:f>
        <x:v>12</x:v>
      </x:c>
      <x:c r="K603" s="1" t="n">
        <x:f>IF(E603="","",VLOOKUP(E603,'Guide'!$A$7:$C$10,3,FALSE))</x:f>
        <x:v>72</x:v>
      </x:c>
      <x:c r="L603" s="10" t="n">
        <x:f>('Guide'!$B$4-B603)*24</x:f>
        <x:v>1138.9166666666279</x:v>
      </x:c>
      <x:c r="M603" s="10" t="n">
        <x:f>IF(C603="","",ROUND((C603-B603)*24,6))</x:f>
        <x:v>52.94</x:v>
      </x:c>
      <x:c r="N603" s="10" t="n">
        <x:f>IF(D603="","",ROUND((D603-B603)*24,6))</x:f>
        <x:v>70.11</x:v>
      </x:c>
      <x:c r="O603" s="1" t="n">
        <x:f>IF(D603="",1,0)</x:f>
        <x:v>0</x:v>
      </x:c>
      <x:c r="P603" s="1" t="n">
        <x:f>IF(E603="",0,IF(OR(C603&lt;&gt;"",L603&gt;=J603),1,0))</x:f>
        <x:v>1</x:v>
      </x:c>
      <x:c r="Q603" s="1" t="n">
        <x:f>IF(AND(E603&lt;&gt;"",C603&lt;&gt;"",M603&lt;=J603),1,0)</x:f>
        <x:v>0</x:v>
      </x:c>
      <x:c r="R603" s="1" t="n">
        <x:f>P603-Q603</x:f>
        <x:v>1</x:v>
      </x:c>
      <x:c r="S603" s="1" t="n">
        <x:f>IF(E603="",0,IF(OR(D603&lt;&gt;"",L603&gt;=K603),1,0))</x:f>
        <x:v>1</x:v>
      </x:c>
      <x:c r="T603" s="1" t="n">
        <x:f>IF(AND(E603&lt;&gt;"",D603&lt;&gt;"",N603&lt;=K603),1,0)</x:f>
        <x:v>1</x:v>
      </x:c>
      <x:c r="U603" s="1" t="n">
        <x:f>S603-T603</x:f>
        <x:v>0</x:v>
      </x:c>
      <x:c r="V603" s="1" t="n">
        <x:f>IF(I603="",0,1)</x:f>
        <x:v>0</x:v>
      </x:c>
      <x:c r="W603" s="1" t="n">
        <x:f>IF(I603&gt;=4,1,0)</x:f>
        <x:v>0</x:v>
      </x:c>
      <x:c r="X603" s="1" t="n">
        <x:f>1-O603</x:f>
        <x:v>1</x:v>
      </x:c>
      <x:c r="Y603" s="1" t="n">
        <x:f>IF(AND(O603=1,L603&gt;168),1,0)</x:f>
        <x:v>0</x:v>
      </x:c>
    </x:row>
    <x:row r="604">
      <x:c r="A604" s="1" t="str">
        <x:v>T00599</x:v>
      </x:c>
      <x:c r="B604" s="9" t="n">
        <x:v>45813.32638888889</x:v>
      </x:c>
      <x:c r="C604" s="9" t="n">
        <x:v>45814.02263888889</x:v>
      </x:c>
      <x:c r="D604" s="9" t="n">
        <x:v>45821.24847222222</x:v>
      </x:c>
      <x:c r="E604" s="1" t="str">
        <x:v>Low</x:v>
      </x:c>
      <x:c r="F604" s="1" t="str">
        <x:v>Email</x:v>
      </x:c>
      <x:c r="G604" s="1" t="str">
        <x:v>Product information</x:v>
      </x:c>
      <x:c r="H604" s="1" t="n">
        <x:v>1</x:v>
      </x:c>
      <x:c r="I604" s="1" t="n">
        <x:v>2</x:v>
      </x:c>
      <x:c r="J604" s="1" t="n">
        <x:f>IF(E604="","",VLOOKUP(E604,'Guide'!$A$7:$C$10,2,FALSE))</x:f>
        <x:v>24</x:v>
      </x:c>
      <x:c r="K604" s="1" t="n">
        <x:f>IF(E604="","",VLOOKUP(E604,'Guide'!$A$7:$C$10,3,FALSE))</x:f>
        <x:v>120</x:v>
      </x:c>
      <x:c r="L604" s="10" t="n">
        <x:f>('Guide'!$B$4-B604)*24</x:f>
        <x:v>616.1666666666279</x:v>
      </x:c>
      <x:c r="M604" s="10" t="n">
        <x:f>IF(C604="","",ROUND((C604-B604)*24,6))</x:f>
        <x:v>16.71</x:v>
      </x:c>
      <x:c r="N604" s="10" t="n">
        <x:f>IF(D604="","",ROUND((D604-B604)*24,6))</x:f>
        <x:v>190.13</x:v>
      </x:c>
      <x:c r="O604" s="1" t="n">
        <x:f>IF(D604="",1,0)</x:f>
        <x:v>0</x:v>
      </x:c>
      <x:c r="P604" s="1" t="n">
        <x:f>IF(E604="",0,IF(OR(C604&lt;&gt;"",L604&gt;=J604),1,0))</x:f>
        <x:v>1</x:v>
      </x:c>
      <x:c r="Q604" s="1" t="n">
        <x:f>IF(AND(E604&lt;&gt;"",C604&lt;&gt;"",M604&lt;=J604),1,0)</x:f>
        <x:v>1</x:v>
      </x:c>
      <x:c r="R604" s="1" t="n">
        <x:f>P604-Q604</x:f>
        <x:v>0</x:v>
      </x:c>
      <x:c r="S604" s="1" t="n">
        <x:f>IF(E604="",0,IF(OR(D604&lt;&gt;"",L604&gt;=K604),1,0))</x:f>
        <x:v>1</x:v>
      </x:c>
      <x:c r="T604" s="1" t="n">
        <x:f>IF(AND(E604&lt;&gt;"",D604&lt;&gt;"",N604&lt;=K604),1,0)</x:f>
        <x:v>0</x:v>
      </x:c>
      <x:c r="U604" s="1" t="n">
        <x:f>S604-T604</x:f>
        <x:v>1</x:v>
      </x:c>
      <x:c r="V604" s="1" t="n">
        <x:f>IF(I604="",0,1)</x:f>
        <x:v>1</x:v>
      </x:c>
      <x:c r="W604" s="1" t="n">
        <x:f>IF(I604&gt;=4,1,0)</x:f>
        <x:v>0</x:v>
      </x:c>
      <x:c r="X604" s="1" t="n">
        <x:f>1-O604</x:f>
        <x:v>1</x:v>
      </x:c>
      <x:c r="Y604" s="1" t="n">
        <x:f>IF(AND(O604=1,L604&gt;168),1,0)</x:f>
        <x:v>0</x:v>
      </x:c>
    </x:row>
    <x:row r="605">
      <x:c r="A605" s="1" t="str">
        <x:v>T00600</x:v>
      </x:c>
      <x:c r="B605" s="9" t="n">
        <x:v>45770.94930555556</x:v>
      </x:c>
      <x:c r="C605" s="9" t="n">
        <x:v>45771.938055555554</x:v>
      </x:c>
      <x:c r="D605" s="9" t="n">
        <x:v>45778.44513888889</x:v>
      </x:c>
      <x:c r="E605" s="1" t="str">
        <x:v>Normal</x:v>
      </x:c>
      <x:c r="F605" s="1" t="str">
        <x:v>Email</x:v>
      </x:c>
      <x:c r="G605" s="1" t="str">
        <x:v>Product information</x:v>
      </x:c>
      <x:c r="H605" s="1" t="n">
        <x:v>1</x:v>
      </x:c>
      <x:c r="I605" s="1"/>
      <x:c r="J605" s="1" t="n">
        <x:f>IF(E605="","",VLOOKUP(E605,'Guide'!$A$7:$C$10,2,FALSE))</x:f>
        <x:v>12</x:v>
      </x:c>
      <x:c r="K605" s="1" t="n">
        <x:f>IF(E605="","",VLOOKUP(E605,'Guide'!$A$7:$C$10,3,FALSE))</x:f>
        <x:v>72</x:v>
      </x:c>
      <x:c r="L605" s="10" t="n">
        <x:f>('Guide'!$B$4-B605)*24</x:f>
        <x:v>1633.2166666666162</x:v>
      </x:c>
      <x:c r="M605" s="10" t="n">
        <x:f>IF(C605="","",ROUND((C605-B605)*24,6))</x:f>
        <x:v>23.73</x:v>
      </x:c>
      <x:c r="N605" s="10" t="n">
        <x:f>IF(D605="","",ROUND((D605-B605)*24,6))</x:f>
        <x:v>179.9</x:v>
      </x:c>
      <x:c r="O605" s="1" t="n">
        <x:f>IF(D605="",1,0)</x:f>
        <x:v>0</x:v>
      </x:c>
      <x:c r="P605" s="1" t="n">
        <x:f>IF(E605="",0,IF(OR(C605&lt;&gt;"",L605&gt;=J605),1,0))</x:f>
        <x:v>1</x:v>
      </x:c>
      <x:c r="Q605" s="1" t="n">
        <x:f>IF(AND(E605&lt;&gt;"",C605&lt;&gt;"",M605&lt;=J605),1,0)</x:f>
        <x:v>0</x:v>
      </x:c>
      <x:c r="R605" s="1" t="n">
        <x:f>P605-Q605</x:f>
        <x:v>1</x:v>
      </x:c>
      <x:c r="S605" s="1" t="n">
        <x:f>IF(E605="",0,IF(OR(D605&lt;&gt;"",L605&gt;=K605),1,0))</x:f>
        <x:v>1</x:v>
      </x:c>
      <x:c r="T605" s="1" t="n">
        <x:f>IF(AND(E605&lt;&gt;"",D605&lt;&gt;"",N605&lt;=K605),1,0)</x:f>
        <x:v>0</x:v>
      </x:c>
      <x:c r="U605" s="1" t="n">
        <x:f>S605-T605</x:f>
        <x:v>1</x:v>
      </x:c>
      <x:c r="V605" s="1" t="n">
        <x:f>IF(I605="",0,1)</x:f>
        <x:v>0</x:v>
      </x:c>
      <x:c r="W605" s="1" t="n">
        <x:f>IF(I605&gt;=4,1,0)</x:f>
        <x:v>0</x:v>
      </x:c>
      <x:c r="X605" s="1" t="n">
        <x:f>1-O605</x:f>
        <x:v>1</x:v>
      </x:c>
      <x:c r="Y605" s="1" t="n">
        <x:f>IF(AND(O605=1,L605&gt;168),1,0)</x:f>
        <x:v>0</x:v>
      </x:c>
    </x:row>
    <x:row r="606">
      <x:c r="A606" s="1" t="str">
        <x:v>T00601</x:v>
      </x:c>
      <x:c r="B606" s="9" t="n">
        <x:v>45716.71875</x:v>
      </x:c>
      <x:c r="C606" s="9" t="n">
        <x:v>45716.794583333336</x:v>
      </x:c>
      <x:c r="D606" s="9" t="n">
        <x:v>45717.6525</x:v>
      </x:c>
      <x:c r="E606" s="1" t="str">
        <x:v>High</x:v>
      </x:c>
      <x:c r="F606" s="1" t="str">
        <x:v>WhatsApp</x:v>
      </x:c>
      <x:c r="G606" s="1" t="str">
        <x:v>Account access</x:v>
      </x:c>
      <x:c r="H606" s="1" t="n">
        <x:v>0</x:v>
      </x:c>
      <x:c r="I606" s="1"/>
      <x:c r="J606" s="1" t="n">
        <x:f>IF(E606="","",VLOOKUP(E606,'Guide'!$A$7:$C$10,2,FALSE))</x:f>
        <x:v>4</x:v>
      </x:c>
      <x:c r="K606" s="1" t="n">
        <x:f>IF(E606="","",VLOOKUP(E606,'Guide'!$A$7:$C$10,3,FALSE))</x:f>
        <x:v>24</x:v>
      </x:c>
      <x:c r="L606" s="10" t="n">
        <x:f>('Guide'!$B$4-B606)*24</x:f>
        <x:v>2934.75</x:v>
      </x:c>
      <x:c r="M606" s="10" t="n">
        <x:f>IF(C606="","",ROUND((C606-B606)*24,6))</x:f>
        <x:v>1.82</x:v>
      </x:c>
      <x:c r="N606" s="10" t="n">
        <x:f>IF(D606="","",ROUND((D606-B606)*24,6))</x:f>
        <x:v>22.41</x:v>
      </x:c>
      <x:c r="O606" s="1" t="n">
        <x:f>IF(D606="",1,0)</x:f>
        <x:v>0</x:v>
      </x:c>
      <x:c r="P606" s="1" t="n">
        <x:f>IF(E606="",0,IF(OR(C606&lt;&gt;"",L606&gt;=J606),1,0))</x:f>
        <x:v>1</x:v>
      </x:c>
      <x:c r="Q606" s="1" t="n">
        <x:f>IF(AND(E606&lt;&gt;"",C606&lt;&gt;"",M606&lt;=J606),1,0)</x:f>
        <x:v>1</x:v>
      </x:c>
      <x:c r="R606" s="1" t="n">
        <x:f>P606-Q606</x:f>
        <x:v>0</x:v>
      </x:c>
      <x:c r="S606" s="1" t="n">
        <x:f>IF(E606="",0,IF(OR(D606&lt;&gt;"",L606&gt;=K606),1,0))</x:f>
        <x:v>1</x:v>
      </x:c>
      <x:c r="T606" s="1" t="n">
        <x:f>IF(AND(E606&lt;&gt;"",D606&lt;&gt;"",N606&lt;=K606),1,0)</x:f>
        <x:v>1</x:v>
      </x:c>
      <x:c r="U606" s="1" t="n">
        <x:f>S606-T606</x:f>
        <x:v>0</x:v>
      </x:c>
      <x:c r="V606" s="1" t="n">
        <x:f>IF(I606="",0,1)</x:f>
        <x:v>0</x:v>
      </x:c>
      <x:c r="W606" s="1" t="n">
        <x:f>IF(I606&gt;=4,1,0)</x:f>
        <x:v>0</x:v>
      </x:c>
      <x:c r="X606" s="1" t="n">
        <x:f>1-O606</x:f>
        <x:v>1</x:v>
      </x:c>
      <x:c r="Y606" s="1" t="n">
        <x:f>IF(AND(O606=1,L606&gt;168),1,0)</x:f>
        <x:v>0</x:v>
      </x:c>
    </x:row>
    <x:row r="607">
      <x:c r="A607" s="1" t="str">
        <x:v>T00602</x:v>
      </x:c>
      <x:c r="B607" s="9" t="n">
        <x:v>45701.231944444444</x:v>
      </x:c>
      <x:c r="C607" s="9" t="n">
        <x:v>45703.15069444444</x:v>
      </x:c>
      <x:c r="D607" s="9"/>
      <x:c r="E607" s="1" t="str">
        <x:v>Normal</x:v>
      </x:c>
      <x:c r="F607" s="1" t="str">
        <x:v>Email</x:v>
      </x:c>
      <x:c r="G607" s="1" t="str">
        <x:v>Delivery</x:v>
      </x:c>
      <x:c r="H607" s="1" t="n">
        <x:v>0</x:v>
      </x:c>
      <x:c r="I607" s="1"/>
      <x:c r="J607" s="1" t="n">
        <x:f>IF(E607="","",VLOOKUP(E607,'Guide'!$A$7:$C$10,2,FALSE))</x:f>
        <x:v>12</x:v>
      </x:c>
      <x:c r="K607" s="1" t="n">
        <x:f>IF(E607="","",VLOOKUP(E607,'Guide'!$A$7:$C$10,3,FALSE))</x:f>
        <x:v>72</x:v>
      </x:c>
      <x:c r="L607" s="10" t="n">
        <x:f>('Guide'!$B$4-B607)*24</x:f>
        <x:v>3306.433333333349</x:v>
      </x:c>
      <x:c r="M607" s="10" t="n">
        <x:f>IF(C607="","",ROUND((C607-B607)*24,6))</x:f>
        <x:v>46.05</x:v>
      </x:c>
      <x:c r="N607" s="10" t="str">
        <x:f>IF(D607="","",ROUND((D607-B607)*24,6))</x:f>
      </x:c>
      <x:c r="O607" s="1" t="n">
        <x:f>IF(D607="",1,0)</x:f>
        <x:v>1</x:v>
      </x:c>
      <x:c r="P607" s="1" t="n">
        <x:f>IF(E607="",0,IF(OR(C607&lt;&gt;"",L607&gt;=J607),1,0))</x:f>
        <x:v>1</x:v>
      </x:c>
      <x:c r="Q607" s="1" t="n">
        <x:f>IF(AND(E607&lt;&gt;"",C607&lt;&gt;"",M607&lt;=J607),1,0)</x:f>
        <x:v>0</x:v>
      </x:c>
      <x:c r="R607" s="1" t="n">
        <x:f>P607-Q607</x:f>
        <x:v>1</x:v>
      </x:c>
      <x:c r="S607" s="1" t="n">
        <x:f>IF(E607="",0,IF(OR(D607&lt;&gt;"",L607&gt;=K607),1,0))</x:f>
        <x:v>1</x:v>
      </x:c>
      <x:c r="T607" s="1" t="n">
        <x:f>IF(AND(E607&lt;&gt;"",D607&lt;&gt;"",N607&lt;=K607),1,0)</x:f>
        <x:v>0</x:v>
      </x:c>
      <x:c r="U607" s="1" t="n">
        <x:f>S607-T607</x:f>
        <x:v>1</x:v>
      </x:c>
      <x:c r="V607" s="1" t="n">
        <x:f>IF(I607="",0,1)</x:f>
        <x:v>0</x:v>
      </x:c>
      <x:c r="W607" s="1" t="n">
        <x:f>IF(I607&gt;=4,1,0)</x:f>
        <x:v>0</x:v>
      </x:c>
      <x:c r="X607" s="1" t="n">
        <x:f>1-O607</x:f>
        <x:v>0</x:v>
      </x:c>
      <x:c r="Y607" s="1" t="n">
        <x:f>IF(AND(O607=1,L607&gt;168),1,0)</x:f>
        <x:v>1</x:v>
      </x:c>
    </x:row>
    <x:row r="608">
      <x:c r="A608" s="1" t="str">
        <x:v>T00603</x:v>
      </x:c>
      <x:c r="B608" s="9" t="n">
        <x:v>45795.475</x:v>
      </x:c>
      <x:c r="C608" s="9" t="n">
        <x:v>45795.56875</x:v>
      </x:c>
      <x:c r="D608" s="9" t="n">
        <x:v>45798.11083333333</x:v>
      </x:c>
      <x:c r="E608" s="1" t="str">
        <x:v>Normal</x:v>
      </x:c>
      <x:c r="F608" s="1" t="str">
        <x:v>Web chat</x:v>
      </x:c>
      <x:c r="G608" s="1" t="str">
        <x:v>Delivery</x:v>
      </x:c>
      <x:c r="H608" s="1" t="n">
        <x:v>0</x:v>
      </x:c>
      <x:c r="I608" s="1"/>
      <x:c r="J608" s="1" t="n">
        <x:f>IF(E608="","",VLOOKUP(E608,'Guide'!$A$7:$C$10,2,FALSE))</x:f>
        <x:v>12</x:v>
      </x:c>
      <x:c r="K608" s="1" t="n">
        <x:f>IF(E608="","",VLOOKUP(E608,'Guide'!$A$7:$C$10,3,FALSE))</x:f>
        <x:v>72</x:v>
      </x:c>
      <x:c r="L608" s="10" t="n">
        <x:f>('Guide'!$B$4-B608)*24</x:f>
        <x:v>1044.600000000035</x:v>
      </x:c>
      <x:c r="M608" s="10" t="n">
        <x:f>IF(C608="","",ROUND((C608-B608)*24,6))</x:f>
        <x:v>2.25</x:v>
      </x:c>
      <x:c r="N608" s="10" t="n">
        <x:f>IF(D608="","",ROUND((D608-B608)*24,6))</x:f>
        <x:v>63.26</x:v>
      </x:c>
      <x:c r="O608" s="1" t="n">
        <x:f>IF(D608="",1,0)</x:f>
        <x:v>0</x:v>
      </x:c>
      <x:c r="P608" s="1" t="n">
        <x:f>IF(E608="",0,IF(OR(C608&lt;&gt;"",L608&gt;=J608),1,0))</x:f>
        <x:v>1</x:v>
      </x:c>
      <x:c r="Q608" s="1" t="n">
        <x:f>IF(AND(E608&lt;&gt;"",C608&lt;&gt;"",M608&lt;=J608),1,0)</x:f>
        <x:v>1</x:v>
      </x:c>
      <x:c r="R608" s="1" t="n">
        <x:f>P608-Q608</x:f>
        <x:v>0</x:v>
      </x:c>
      <x:c r="S608" s="1" t="n">
        <x:f>IF(E608="",0,IF(OR(D608&lt;&gt;"",L608&gt;=K608),1,0))</x:f>
        <x:v>1</x:v>
      </x:c>
      <x:c r="T608" s="1" t="n">
        <x:f>IF(AND(E608&lt;&gt;"",D608&lt;&gt;"",N608&lt;=K608),1,0)</x:f>
        <x:v>1</x:v>
      </x:c>
      <x:c r="U608" s="1" t="n">
        <x:f>S608-T608</x:f>
        <x:v>0</x:v>
      </x:c>
      <x:c r="V608" s="1" t="n">
        <x:f>IF(I608="",0,1)</x:f>
        <x:v>0</x:v>
      </x:c>
      <x:c r="W608" s="1" t="n">
        <x:f>IF(I608&gt;=4,1,0)</x:f>
        <x:v>0</x:v>
      </x:c>
      <x:c r="X608" s="1" t="n">
        <x:f>1-O608</x:f>
        <x:v>1</x:v>
      </x:c>
      <x:c r="Y608" s="1" t="n">
        <x:f>IF(AND(O608=1,L608&gt;168),1,0)</x:f>
        <x:v>0</x:v>
      </x:c>
    </x:row>
    <x:row r="609">
      <x:c r="A609" s="1" t="str">
        <x:v>T00604</x:v>
      </x:c>
      <x:c r="B609" s="9" t="n">
        <x:v>45792.38055555556</x:v>
      </x:c>
      <x:c r="C609" s="9" t="n">
        <x:v>45792.961805555555</x:v>
      </x:c>
      <x:c r="D609" s="9" t="n">
        <x:v>45793.50472222222</x:v>
      </x:c>
      <x:c r="E609" s="1" t="str">
        <x:v>Normal</x:v>
      </x:c>
      <x:c r="F609" s="1" t="str">
        <x:v>Web chat</x:v>
      </x:c>
      <x:c r="G609" s="1" t="str">
        <x:v>Delivery</x:v>
      </x:c>
      <x:c r="H609" s="1" t="n">
        <x:v>0</x:v>
      </x:c>
      <x:c r="I609" s="1" t="n">
        <x:v>4</x:v>
      </x:c>
      <x:c r="J609" s="1" t="n">
        <x:f>IF(E609="","",VLOOKUP(E609,'Guide'!$A$7:$C$10,2,FALSE))</x:f>
        <x:v>12</x:v>
      </x:c>
      <x:c r="K609" s="1" t="n">
        <x:f>IF(E609="","",VLOOKUP(E609,'Guide'!$A$7:$C$10,3,FALSE))</x:f>
        <x:v>72</x:v>
      </x:c>
      <x:c r="L609" s="10" t="n">
        <x:f>('Guide'!$B$4-B609)*24</x:f>
        <x:v>1118.8666666665813</x:v>
      </x:c>
      <x:c r="M609" s="10" t="n">
        <x:f>IF(C609="","",ROUND((C609-B609)*24,6))</x:f>
        <x:v>13.95</x:v>
      </x:c>
      <x:c r="N609" s="10" t="n">
        <x:f>IF(D609="","",ROUND((D609-B609)*24,6))</x:f>
        <x:v>26.98</x:v>
      </x:c>
      <x:c r="O609" s="1" t="n">
        <x:f>IF(D609="",1,0)</x:f>
        <x:v>0</x:v>
      </x:c>
      <x:c r="P609" s="1" t="n">
        <x:f>IF(E609="",0,IF(OR(C609&lt;&gt;"",L609&gt;=J609),1,0))</x:f>
        <x:v>1</x:v>
      </x:c>
      <x:c r="Q609" s="1" t="n">
        <x:f>IF(AND(E609&lt;&gt;"",C609&lt;&gt;"",M609&lt;=J609),1,0)</x:f>
        <x:v>0</x:v>
      </x:c>
      <x:c r="R609" s="1" t="n">
        <x:f>P609-Q609</x:f>
        <x:v>1</x:v>
      </x:c>
      <x:c r="S609" s="1" t="n">
        <x:f>IF(E609="",0,IF(OR(D609&lt;&gt;"",L609&gt;=K609),1,0))</x:f>
        <x:v>1</x:v>
      </x:c>
      <x:c r="T609" s="1" t="n">
        <x:f>IF(AND(E609&lt;&gt;"",D609&lt;&gt;"",N609&lt;=K609),1,0)</x:f>
        <x:v>1</x:v>
      </x:c>
      <x:c r="U609" s="1" t="n">
        <x:f>S609-T609</x:f>
        <x:v>0</x:v>
      </x:c>
      <x:c r="V609" s="1" t="n">
        <x:f>IF(I609="",0,1)</x:f>
        <x:v>1</x:v>
      </x:c>
      <x:c r="W609" s="1" t="n">
        <x:f>IF(I609&gt;=4,1,0)</x:f>
        <x:v>1</x:v>
      </x:c>
      <x:c r="X609" s="1" t="n">
        <x:f>1-O609</x:f>
        <x:v>1</x:v>
      </x:c>
      <x:c r="Y609" s="1" t="n">
        <x:f>IF(AND(O609=1,L609&gt;168),1,0)</x:f>
        <x:v>0</x:v>
      </x:c>
    </x:row>
    <x:row r="610">
      <x:c r="A610" s="1" t="str">
        <x:v>T00605</x:v>
      </x:c>
      <x:c r="B610" s="9" t="n">
        <x:v>45685.03125</x:v>
      </x:c>
      <x:c r="C610" s="9" t="n">
        <x:v>45685.16875</x:v>
      </x:c>
      <x:c r="D610" s="9" t="n">
        <x:v>45687.4075</x:v>
      </x:c>
      <x:c r="E610" s="1" t="str">
        <x:v>Normal</x:v>
      </x:c>
      <x:c r="F610" s="1" t="str">
        <x:v>Web chat</x:v>
      </x:c>
      <x:c r="G610" s="1" t="str">
        <x:v>Product information</x:v>
      </x:c>
      <x:c r="H610" s="1" t="n">
        <x:v>0</x:v>
      </x:c>
      <x:c r="I610" s="1"/>
      <x:c r="J610" s="1" t="n">
        <x:f>IF(E610="","",VLOOKUP(E610,'Guide'!$A$7:$C$10,2,FALSE))</x:f>
        <x:v>12</x:v>
      </x:c>
      <x:c r="K610" s="1" t="n">
        <x:f>IF(E610="","",VLOOKUP(E610,'Guide'!$A$7:$C$10,3,FALSE))</x:f>
        <x:v>72</x:v>
      </x:c>
      <x:c r="L610" s="10" t="n">
        <x:f>('Guide'!$B$4-B610)*24</x:f>
        <x:v>3695.25</x:v>
      </x:c>
      <x:c r="M610" s="10" t="n">
        <x:f>IF(C610="","",ROUND((C610-B610)*24,6))</x:f>
        <x:v>3.3</x:v>
      </x:c>
      <x:c r="N610" s="10" t="n">
        <x:f>IF(D610="","",ROUND((D610-B610)*24,6))</x:f>
        <x:v>57.03</x:v>
      </x:c>
      <x:c r="O610" s="1" t="n">
        <x:f>IF(D610="",1,0)</x:f>
        <x:v>0</x:v>
      </x:c>
      <x:c r="P610" s="1" t="n">
        <x:f>IF(E610="",0,IF(OR(C610&lt;&gt;"",L610&gt;=J610),1,0))</x:f>
        <x:v>1</x:v>
      </x:c>
      <x:c r="Q610" s="1" t="n">
        <x:f>IF(AND(E610&lt;&gt;"",C610&lt;&gt;"",M610&lt;=J610),1,0)</x:f>
        <x:v>1</x:v>
      </x:c>
      <x:c r="R610" s="1" t="n">
        <x:f>P610-Q610</x:f>
        <x:v>0</x:v>
      </x:c>
      <x:c r="S610" s="1" t="n">
        <x:f>IF(E610="",0,IF(OR(D610&lt;&gt;"",L610&gt;=K610),1,0))</x:f>
        <x:v>1</x:v>
      </x:c>
      <x:c r="T610" s="1" t="n">
        <x:f>IF(AND(E610&lt;&gt;"",D610&lt;&gt;"",N610&lt;=K610),1,0)</x:f>
        <x:v>1</x:v>
      </x:c>
      <x:c r="U610" s="1" t="n">
        <x:f>S610-T610</x:f>
        <x:v>0</x:v>
      </x:c>
      <x:c r="V610" s="1" t="n">
        <x:f>IF(I610="",0,1)</x:f>
        <x:v>0</x:v>
      </x:c>
      <x:c r="W610" s="1" t="n">
        <x:f>IF(I610&gt;=4,1,0)</x:f>
        <x:v>0</x:v>
      </x:c>
      <x:c r="X610" s="1" t="n">
        <x:f>1-O610</x:f>
        <x:v>1</x:v>
      </x:c>
      <x:c r="Y610" s="1" t="n">
        <x:f>IF(AND(O610=1,L610&gt;168),1,0)</x:f>
        <x:v>0</x:v>
      </x:c>
    </x:row>
    <x:row r="611">
      <x:c r="A611" s="1" t="str">
        <x:v>T00606</x:v>
      </x:c>
      <x:c r="B611" s="9" t="n">
        <x:v>45770.29722222222</x:v>
      </x:c>
      <x:c r="C611" s="9" t="n">
        <x:v>45770.73472222222</x:v>
      </x:c>
      <x:c r="D611" s="9" t="n">
        <x:v>45772.34680555556</x:v>
      </x:c>
      <x:c r="E611" s="1" t="str">
        <x:v>Low</x:v>
      </x:c>
      <x:c r="F611" s="1" t="str">
        <x:v>WhatsApp</x:v>
      </x:c>
      <x:c r="G611" s="1" t="str">
        <x:v>Account access</x:v>
      </x:c>
      <x:c r="H611" s="1" t="n">
        <x:v>0</x:v>
      </x:c>
      <x:c r="I611" s="1" t="n">
        <x:v>3</x:v>
      </x:c>
      <x:c r="J611" s="1" t="n">
        <x:f>IF(E611="","",VLOOKUP(E611,'Guide'!$A$7:$C$10,2,FALSE))</x:f>
        <x:v>24</x:v>
      </x:c>
      <x:c r="K611" s="1" t="n">
        <x:f>IF(E611="","",VLOOKUP(E611,'Guide'!$A$7:$C$10,3,FALSE))</x:f>
        <x:v>120</x:v>
      </x:c>
      <x:c r="L611" s="10" t="n">
        <x:f>('Guide'!$B$4-B611)*24</x:f>
        <x:v>1648.8666666666395</x:v>
      </x:c>
      <x:c r="M611" s="10" t="n">
        <x:f>IF(C611="","",ROUND((C611-B611)*24,6))</x:f>
        <x:v>10.5</x:v>
      </x:c>
      <x:c r="N611" s="10" t="n">
        <x:f>IF(D611="","",ROUND((D611-B611)*24,6))</x:f>
        <x:v>49.19</x:v>
      </x:c>
      <x:c r="O611" s="1" t="n">
        <x:f>IF(D611="",1,0)</x:f>
        <x:v>0</x:v>
      </x:c>
      <x:c r="P611" s="1" t="n">
        <x:f>IF(E611="",0,IF(OR(C611&lt;&gt;"",L611&gt;=J611),1,0))</x:f>
        <x:v>1</x:v>
      </x:c>
      <x:c r="Q611" s="1" t="n">
        <x:f>IF(AND(E611&lt;&gt;"",C611&lt;&gt;"",M611&lt;=J611),1,0)</x:f>
        <x:v>1</x:v>
      </x:c>
      <x:c r="R611" s="1" t="n">
        <x:f>P611-Q611</x:f>
        <x:v>0</x:v>
      </x:c>
      <x:c r="S611" s="1" t="n">
        <x:f>IF(E611="",0,IF(OR(D611&lt;&gt;"",L611&gt;=K611),1,0))</x:f>
        <x:v>1</x:v>
      </x:c>
      <x:c r="T611" s="1" t="n">
        <x:f>IF(AND(E611&lt;&gt;"",D611&lt;&gt;"",N611&lt;=K611),1,0)</x:f>
        <x:v>1</x:v>
      </x:c>
      <x:c r="U611" s="1" t="n">
        <x:f>S611-T611</x:f>
        <x:v>0</x:v>
      </x:c>
      <x:c r="V611" s="1" t="n">
        <x:f>IF(I611="",0,1)</x:f>
        <x:v>1</x:v>
      </x:c>
      <x:c r="W611" s="1" t="n">
        <x:f>IF(I611&gt;=4,1,0)</x:f>
        <x:v>0</x:v>
      </x:c>
      <x:c r="X611" s="1" t="n">
        <x:f>1-O611</x:f>
        <x:v>1</x:v>
      </x:c>
      <x:c r="Y611" s="1" t="n">
        <x:f>IF(AND(O611=1,L611&gt;168),1,0)</x:f>
        <x:v>0</x:v>
      </x:c>
    </x:row>
    <x:row r="612">
      <x:c r="A612" s="1" t="str">
        <x:v>T00607</x:v>
      </x:c>
      <x:c r="B612" s="9" t="n">
        <x:v>45701.35902777778</x:v>
      </x:c>
      <x:c r="C612" s="9" t="n">
        <x:v>45701.64527777778</x:v>
      </x:c>
      <x:c r="D612" s="9" t="n">
        <x:v>45709.021527777775</x:v>
      </x:c>
      <x:c r="E612" s="1" t="str">
        <x:v>Normal</x:v>
      </x:c>
      <x:c r="F612" s="1" t="str">
        <x:v>WhatsApp</x:v>
      </x:c>
      <x:c r="G612" s="1" t="str">
        <x:v>Refund</x:v>
      </x:c>
      <x:c r="H612" s="1" t="n">
        <x:v>0</x:v>
      </x:c>
      <x:c r="I612" s="1" t="n">
        <x:v>2</x:v>
      </x:c>
      <x:c r="J612" s="1" t="n">
        <x:f>IF(E612="","",VLOOKUP(E612,'Guide'!$A$7:$C$10,2,FALSE))</x:f>
        <x:v>12</x:v>
      </x:c>
      <x:c r="K612" s="1" t="n">
        <x:f>IF(E612="","",VLOOKUP(E612,'Guide'!$A$7:$C$10,3,FALSE))</x:f>
        <x:v>72</x:v>
      </x:c>
      <x:c r="L612" s="10" t="n">
        <x:f>('Guide'!$B$4-B612)*24</x:f>
        <x:v>3303.3833333333605</x:v>
      </x:c>
      <x:c r="M612" s="10" t="n">
        <x:f>IF(C612="","",ROUND((C612-B612)*24,6))</x:f>
        <x:v>6.87</x:v>
      </x:c>
      <x:c r="N612" s="10" t="n">
        <x:f>IF(D612="","",ROUND((D612-B612)*24,6))</x:f>
        <x:v>183.9</x:v>
      </x:c>
      <x:c r="O612" s="1" t="n">
        <x:f>IF(D612="",1,0)</x:f>
        <x:v>0</x:v>
      </x:c>
      <x:c r="P612" s="1" t="n">
        <x:f>IF(E612="",0,IF(OR(C612&lt;&gt;"",L612&gt;=J612),1,0))</x:f>
        <x:v>1</x:v>
      </x:c>
      <x:c r="Q612" s="1" t="n">
        <x:f>IF(AND(E612&lt;&gt;"",C612&lt;&gt;"",M612&lt;=J612),1,0)</x:f>
        <x:v>1</x:v>
      </x:c>
      <x:c r="R612" s="1" t="n">
        <x:f>P612-Q612</x:f>
        <x:v>0</x:v>
      </x:c>
      <x:c r="S612" s="1" t="n">
        <x:f>IF(E612="",0,IF(OR(D612&lt;&gt;"",L612&gt;=K612),1,0))</x:f>
        <x:v>1</x:v>
      </x:c>
      <x:c r="T612" s="1" t="n">
        <x:f>IF(AND(E612&lt;&gt;"",D612&lt;&gt;"",N612&lt;=K612),1,0)</x:f>
        <x:v>0</x:v>
      </x:c>
      <x:c r="U612" s="1" t="n">
        <x:f>S612-T612</x:f>
        <x:v>1</x:v>
      </x:c>
      <x:c r="V612" s="1" t="n">
        <x:f>IF(I612="",0,1)</x:f>
        <x:v>1</x:v>
      </x:c>
      <x:c r="W612" s="1" t="n">
        <x:f>IF(I612&gt;=4,1,0)</x:f>
        <x:v>0</x:v>
      </x:c>
      <x:c r="X612" s="1" t="n">
        <x:f>1-O612</x:f>
        <x:v>1</x:v>
      </x:c>
      <x:c r="Y612" s="1" t="n">
        <x:f>IF(AND(O612=1,L612&gt;168),1,0)</x:f>
        <x:v>0</x:v>
      </x:c>
    </x:row>
    <x:row r="613">
      <x:c r="A613" s="1" t="str">
        <x:v>T00608</x:v>
      </x:c>
      <x:c r="B613" s="9" t="n">
        <x:v>45809.743055555555</x:v>
      </x:c>
      <x:c r="C613" s="9" t="n">
        <x:v>45811.06638888889</x:v>
      </x:c>
      <x:c r="D613" s="9"/>
      <x:c r="E613" s="1" t="str">
        <x:v>Normal</x:v>
      </x:c>
      <x:c r="F613" s="1" t="str">
        <x:v>Email</x:v>
      </x:c>
      <x:c r="G613" s="1" t="str">
        <x:v>Refund</x:v>
      </x:c>
      <x:c r="H613" s="1" t="n">
        <x:v>0</x:v>
      </x:c>
      <x:c r="I613" s="1"/>
      <x:c r="J613" s="1" t="n">
        <x:f>IF(E613="","",VLOOKUP(E613,'Guide'!$A$7:$C$10,2,FALSE))</x:f>
        <x:v>12</x:v>
      </x:c>
      <x:c r="K613" s="1" t="n">
        <x:f>IF(E613="","",VLOOKUP(E613,'Guide'!$A$7:$C$10,3,FALSE))</x:f>
        <x:v>72</x:v>
      </x:c>
      <x:c r="L613" s="10" t="n">
        <x:f>('Guide'!$B$4-B613)*24</x:f>
        <x:v>702.1666666666861</x:v>
      </x:c>
      <x:c r="M613" s="10" t="n">
        <x:f>IF(C613="","",ROUND((C613-B613)*24,6))</x:f>
        <x:v>31.76</x:v>
      </x:c>
      <x:c r="N613" s="10" t="str">
        <x:f>IF(D613="","",ROUND((D613-B613)*24,6))</x:f>
      </x:c>
      <x:c r="O613" s="1" t="n">
        <x:f>IF(D613="",1,0)</x:f>
        <x:v>1</x:v>
      </x:c>
      <x:c r="P613" s="1" t="n">
        <x:f>IF(E613="",0,IF(OR(C613&lt;&gt;"",L613&gt;=J613),1,0))</x:f>
        <x:v>1</x:v>
      </x:c>
      <x:c r="Q613" s="1" t="n">
        <x:f>IF(AND(E613&lt;&gt;"",C613&lt;&gt;"",M613&lt;=J613),1,0)</x:f>
        <x:v>0</x:v>
      </x:c>
      <x:c r="R613" s="1" t="n">
        <x:f>P613-Q613</x:f>
        <x:v>1</x:v>
      </x:c>
      <x:c r="S613" s="1" t="n">
        <x:f>IF(E613="",0,IF(OR(D613&lt;&gt;"",L613&gt;=K613),1,0))</x:f>
        <x:v>1</x:v>
      </x:c>
      <x:c r="T613" s="1" t="n">
        <x:f>IF(AND(E613&lt;&gt;"",D613&lt;&gt;"",N613&lt;=K613),1,0)</x:f>
        <x:v>0</x:v>
      </x:c>
      <x:c r="U613" s="1" t="n">
        <x:f>S613-T613</x:f>
        <x:v>1</x:v>
      </x:c>
      <x:c r="V613" s="1" t="n">
        <x:f>IF(I613="",0,1)</x:f>
        <x:v>0</x:v>
      </x:c>
      <x:c r="W613" s="1" t="n">
        <x:f>IF(I613&gt;=4,1,0)</x:f>
        <x:v>0</x:v>
      </x:c>
      <x:c r="X613" s="1" t="n">
        <x:f>1-O613</x:f>
        <x:v>0</x:v>
      </x:c>
      <x:c r="Y613" s="1" t="n">
        <x:f>IF(AND(O613=1,L613&gt;168),1,0)</x:f>
        <x:v>1</x:v>
      </x:c>
    </x:row>
    <x:row r="614">
      <x:c r="A614" s="1" t="str">
        <x:v>T00609</x:v>
      </x:c>
      <x:c r="B614" s="9" t="n">
        <x:v>45796.31805555556</x:v>
      </x:c>
      <x:c r="C614" s="9" t="n">
        <x:v>45798.72972222222</x:v>
      </x:c>
      <x:c r="D614" s="9" t="n">
        <x:v>45798.73388888889</x:v>
      </x:c>
      <x:c r="E614" s="1" t="str">
        <x:v>Normal</x:v>
      </x:c>
      <x:c r="F614" s="1" t="str">
        <x:v>WhatsApp</x:v>
      </x:c>
      <x:c r="G614" s="1" t="str">
        <x:v>Product information</x:v>
      </x:c>
      <x:c r="H614" s="1" t="n">
        <x:v>0</x:v>
      </x:c>
      <x:c r="I614" s="1"/>
      <x:c r="J614" s="1" t="n">
        <x:f>IF(E614="","",VLOOKUP(E614,'Guide'!$A$7:$C$10,2,FALSE))</x:f>
        <x:v>12</x:v>
      </x:c>
      <x:c r="K614" s="1" t="n">
        <x:f>IF(E614="","",VLOOKUP(E614,'Guide'!$A$7:$C$10,3,FALSE))</x:f>
        <x:v>72</x:v>
      </x:c>
      <x:c r="L614" s="10" t="n">
        <x:f>('Guide'!$B$4-B614)*24</x:f>
        <x:v>1024.3666666665813</x:v>
      </x:c>
      <x:c r="M614" s="10" t="n">
        <x:f>IF(C614="","",ROUND((C614-B614)*24,6))</x:f>
        <x:v>57.88</x:v>
      </x:c>
      <x:c r="N614" s="10" t="n">
        <x:f>IF(D614="","",ROUND((D614-B614)*24,6))</x:f>
        <x:v>57.98</x:v>
      </x:c>
      <x:c r="O614" s="1" t="n">
        <x:f>IF(D614="",1,0)</x:f>
        <x:v>0</x:v>
      </x:c>
      <x:c r="P614" s="1" t="n">
        <x:f>IF(E614="",0,IF(OR(C614&lt;&gt;"",L614&gt;=J614),1,0))</x:f>
        <x:v>1</x:v>
      </x:c>
      <x:c r="Q614" s="1" t="n">
        <x:f>IF(AND(E614&lt;&gt;"",C614&lt;&gt;"",M614&lt;=J614),1,0)</x:f>
        <x:v>0</x:v>
      </x:c>
      <x:c r="R614" s="1" t="n">
        <x:f>P614-Q614</x:f>
        <x:v>1</x:v>
      </x:c>
      <x:c r="S614" s="1" t="n">
        <x:f>IF(E614="",0,IF(OR(D614&lt;&gt;"",L614&gt;=K614),1,0))</x:f>
        <x:v>1</x:v>
      </x:c>
      <x:c r="T614" s="1" t="n">
        <x:f>IF(AND(E614&lt;&gt;"",D614&lt;&gt;"",N614&lt;=K614),1,0)</x:f>
        <x:v>1</x:v>
      </x:c>
      <x:c r="U614" s="1" t="n">
        <x:f>S614-T614</x:f>
        <x:v>0</x:v>
      </x:c>
      <x:c r="V614" s="1" t="n">
        <x:f>IF(I614="",0,1)</x:f>
        <x:v>0</x:v>
      </x:c>
      <x:c r="W614" s="1" t="n">
        <x:f>IF(I614&gt;=4,1,0)</x:f>
        <x:v>0</x:v>
      </x:c>
      <x:c r="X614" s="1" t="n">
        <x:f>1-O614</x:f>
        <x:v>1</x:v>
      </x:c>
      <x:c r="Y614" s="1" t="n">
        <x:f>IF(AND(O614=1,L614&gt;168),1,0)</x:f>
        <x:v>0</x:v>
      </x:c>
    </x:row>
    <x:row r="615">
      <x:c r="A615" s="1" t="str">
        <x:v>T00610</x:v>
      </x:c>
      <x:c r="B615" s="9" t="n">
        <x:v>45818.78472222222</x:v>
      </x:c>
      <x:c r="C615" s="9" t="n">
        <x:v>45819.571805555555</x:v>
      </x:c>
      <x:c r="D615" s="9" t="n">
        <x:v>45819.57597222222</x:v>
      </x:c>
      <x:c r="E615" s="1" t="str">
        <x:v>Normal</x:v>
      </x:c>
      <x:c r="F615" s="1" t="str">
        <x:v>Email</x:v>
      </x:c>
      <x:c r="G615" s="1" t="str">
        <x:v>Refund</x:v>
      </x:c>
      <x:c r="H615" s="1" t="n">
        <x:v>0</x:v>
      </x:c>
      <x:c r="I615" s="1" t="n">
        <x:v>4</x:v>
      </x:c>
      <x:c r="J615" s="1" t="n">
        <x:f>IF(E615="","",VLOOKUP(E615,'Guide'!$A$7:$C$10,2,FALSE))</x:f>
        <x:v>12</x:v>
      </x:c>
      <x:c r="K615" s="1" t="n">
        <x:f>IF(E615="","",VLOOKUP(E615,'Guide'!$A$7:$C$10,3,FALSE))</x:f>
        <x:v>72</x:v>
      </x:c>
      <x:c r="L615" s="10" t="n">
        <x:f>('Guide'!$B$4-B615)*24</x:f>
        <x:v>485.1666666667443</x:v>
      </x:c>
      <x:c r="M615" s="10" t="n">
        <x:f>IF(C615="","",ROUND((C615-B615)*24,6))</x:f>
        <x:v>18.89</x:v>
      </x:c>
      <x:c r="N615" s="10" t="n">
        <x:f>IF(D615="","",ROUND((D615-B615)*24,6))</x:f>
        <x:v>18.99</x:v>
      </x:c>
      <x:c r="O615" s="1" t="n">
        <x:f>IF(D615="",1,0)</x:f>
        <x:v>0</x:v>
      </x:c>
      <x:c r="P615" s="1" t="n">
        <x:f>IF(E615="",0,IF(OR(C615&lt;&gt;"",L615&gt;=J615),1,0))</x:f>
        <x:v>1</x:v>
      </x:c>
      <x:c r="Q615" s="1" t="n">
        <x:f>IF(AND(E615&lt;&gt;"",C615&lt;&gt;"",M615&lt;=J615),1,0)</x:f>
        <x:v>0</x:v>
      </x:c>
      <x:c r="R615" s="1" t="n">
        <x:f>P615-Q615</x:f>
        <x:v>1</x:v>
      </x:c>
      <x:c r="S615" s="1" t="n">
        <x:f>IF(E615="",0,IF(OR(D615&lt;&gt;"",L615&gt;=K615),1,0))</x:f>
        <x:v>1</x:v>
      </x:c>
      <x:c r="T615" s="1" t="n">
        <x:f>IF(AND(E615&lt;&gt;"",D615&lt;&gt;"",N615&lt;=K615),1,0)</x:f>
        <x:v>1</x:v>
      </x:c>
      <x:c r="U615" s="1" t="n">
        <x:f>S615-T615</x:f>
        <x:v>0</x:v>
      </x:c>
      <x:c r="V615" s="1" t="n">
        <x:f>IF(I615="",0,1)</x:f>
        <x:v>1</x:v>
      </x:c>
      <x:c r="W615" s="1" t="n">
        <x:f>IF(I615&gt;=4,1,0)</x:f>
        <x:v>1</x:v>
      </x:c>
      <x:c r="X615" s="1" t="n">
        <x:f>1-O615</x:f>
        <x:v>1</x:v>
      </x:c>
      <x:c r="Y615" s="1" t="n">
        <x:f>IF(AND(O615=1,L615&gt;168),1,0)</x:f>
        <x:v>0</x:v>
      </x:c>
    </x:row>
    <x:row r="616">
      <x:c r="A616" s="1" t="str">
        <x:v>T00611</x:v>
      </x:c>
      <x:c r="B616" s="9" t="n">
        <x:v>45668.92847222222</x:v>
      </x:c>
      <x:c r="C616" s="9" t="n">
        <x:v>45669.164305555554</x:v>
      </x:c>
      <x:c r="D616" s="9" t="n">
        <x:v>45670.86722222222</x:v>
      </x:c>
      <x:c r="E616" s="1" t="str">
        <x:v>Low</x:v>
      </x:c>
      <x:c r="F616" s="1" t="str">
        <x:v>WhatsApp</x:v>
      </x:c>
      <x:c r="G616" s="1" t="str">
        <x:v>Refund</x:v>
      </x:c>
      <x:c r="H616" s="1" t="n">
        <x:v>0</x:v>
      </x:c>
      <x:c r="I616" s="1" t="n">
        <x:v>5</x:v>
      </x:c>
      <x:c r="J616" s="1" t="n">
        <x:f>IF(E616="","",VLOOKUP(E616,'Guide'!$A$7:$C$10,2,FALSE))</x:f>
        <x:v>24</x:v>
      </x:c>
      <x:c r="K616" s="1" t="n">
        <x:f>IF(E616="","",VLOOKUP(E616,'Guide'!$A$7:$C$10,3,FALSE))</x:f>
        <x:v>120</x:v>
      </x:c>
      <x:c r="L616" s="10" t="n">
        <x:f>('Guide'!$B$4-B616)*24</x:f>
        <x:v>4081.7166666666744</x:v>
      </x:c>
      <x:c r="M616" s="10" t="n">
        <x:f>IF(C616="","",ROUND((C616-B616)*24,6))</x:f>
        <x:v>5.66</x:v>
      </x:c>
      <x:c r="N616" s="10" t="n">
        <x:f>IF(D616="","",ROUND((D616-B616)*24,6))</x:f>
        <x:v>46.53</x:v>
      </x:c>
      <x:c r="O616" s="1" t="n">
        <x:f>IF(D616="",1,0)</x:f>
        <x:v>0</x:v>
      </x:c>
      <x:c r="P616" s="1" t="n">
        <x:f>IF(E616="",0,IF(OR(C616&lt;&gt;"",L616&gt;=J616),1,0))</x:f>
        <x:v>1</x:v>
      </x:c>
      <x:c r="Q616" s="1" t="n">
        <x:f>IF(AND(E616&lt;&gt;"",C616&lt;&gt;"",M616&lt;=J616),1,0)</x:f>
        <x:v>1</x:v>
      </x:c>
      <x:c r="R616" s="1" t="n">
        <x:f>P616-Q616</x:f>
        <x:v>0</x:v>
      </x:c>
      <x:c r="S616" s="1" t="n">
        <x:f>IF(E616="",0,IF(OR(D616&lt;&gt;"",L616&gt;=K616),1,0))</x:f>
        <x:v>1</x:v>
      </x:c>
      <x:c r="T616" s="1" t="n">
        <x:f>IF(AND(E616&lt;&gt;"",D616&lt;&gt;"",N616&lt;=K616),1,0)</x:f>
        <x:v>1</x:v>
      </x:c>
      <x:c r="U616" s="1" t="n">
        <x:f>S616-T616</x:f>
        <x:v>0</x:v>
      </x:c>
      <x:c r="V616" s="1" t="n">
        <x:f>IF(I616="",0,1)</x:f>
        <x:v>1</x:v>
      </x:c>
      <x:c r="W616" s="1" t="n">
        <x:f>IF(I616&gt;=4,1,0)</x:f>
        <x:v>1</x:v>
      </x:c>
      <x:c r="X616" s="1" t="n">
        <x:f>1-O616</x:f>
        <x:v>1</x:v>
      </x:c>
      <x:c r="Y616" s="1" t="n">
        <x:f>IF(AND(O616=1,L616&gt;168),1,0)</x:f>
        <x:v>0</x:v>
      </x:c>
    </x:row>
    <x:row r="617">
      <x:c r="A617" s="1" t="str">
        <x:v>T00612</x:v>
      </x:c>
      <x:c r="B617" s="9" t="n">
        <x:v>45810.2375</x:v>
      </x:c>
      <x:c r="C617" s="9" t="n">
        <x:v>45810.36666666667</x:v>
      </x:c>
      <x:c r="D617" s="9" t="n">
        <x:v>45812.94666666666</x:v>
      </x:c>
      <x:c r="E617" s="1" t="str">
        <x:v>Normal</x:v>
      </x:c>
      <x:c r="F617" s="1" t="str">
        <x:v>WhatsApp</x:v>
      </x:c>
      <x:c r="G617" s="1" t="str">
        <x:v>Account access</x:v>
      </x:c>
      <x:c r="H617" s="1" t="n">
        <x:v>0</x:v>
      </x:c>
      <x:c r="I617" s="1" t="n">
        <x:v>4</x:v>
      </x:c>
      <x:c r="J617" s="1" t="n">
        <x:f>IF(E617="","",VLOOKUP(E617,'Guide'!$A$7:$C$10,2,FALSE))</x:f>
        <x:v>12</x:v>
      </x:c>
      <x:c r="K617" s="1" t="n">
        <x:f>IF(E617="","",VLOOKUP(E617,'Guide'!$A$7:$C$10,3,FALSE))</x:f>
        <x:v>72</x:v>
      </x:c>
      <x:c r="L617" s="10" t="n">
        <x:f>('Guide'!$B$4-B617)*24</x:f>
        <x:v>690.2999999999302</x:v>
      </x:c>
      <x:c r="M617" s="10" t="n">
        <x:f>IF(C617="","",ROUND((C617-B617)*24,6))</x:f>
        <x:v>3.1</x:v>
      </x:c>
      <x:c r="N617" s="10" t="n">
        <x:f>IF(D617="","",ROUND((D617-B617)*24,6))</x:f>
        <x:v>65.02</x:v>
      </x:c>
      <x:c r="O617" s="1" t="n">
        <x:f>IF(D617="",1,0)</x:f>
        <x:v>0</x:v>
      </x:c>
      <x:c r="P617" s="1" t="n">
        <x:f>IF(E617="",0,IF(OR(C617&lt;&gt;"",L617&gt;=J617),1,0))</x:f>
        <x:v>1</x:v>
      </x:c>
      <x:c r="Q617" s="1" t="n">
        <x:f>IF(AND(E617&lt;&gt;"",C617&lt;&gt;"",M617&lt;=J617),1,0)</x:f>
        <x:v>1</x:v>
      </x:c>
      <x:c r="R617" s="1" t="n">
        <x:f>P617-Q617</x:f>
        <x:v>0</x:v>
      </x:c>
      <x:c r="S617" s="1" t="n">
        <x:f>IF(E617="",0,IF(OR(D617&lt;&gt;"",L617&gt;=K617),1,0))</x:f>
        <x:v>1</x:v>
      </x:c>
      <x:c r="T617" s="1" t="n">
        <x:f>IF(AND(E617&lt;&gt;"",D617&lt;&gt;"",N617&lt;=K617),1,0)</x:f>
        <x:v>1</x:v>
      </x:c>
      <x:c r="U617" s="1" t="n">
        <x:f>S617-T617</x:f>
        <x:v>0</x:v>
      </x:c>
      <x:c r="V617" s="1" t="n">
        <x:f>IF(I617="",0,1)</x:f>
        <x:v>1</x:v>
      </x:c>
      <x:c r="W617" s="1" t="n">
        <x:f>IF(I617&gt;=4,1,0)</x:f>
        <x:v>1</x:v>
      </x:c>
      <x:c r="X617" s="1" t="n">
        <x:f>1-O617</x:f>
        <x:v>1</x:v>
      </x:c>
      <x:c r="Y617" s="1" t="n">
        <x:f>IF(AND(O617=1,L617&gt;168),1,0)</x:f>
        <x:v>0</x:v>
      </x:c>
    </x:row>
    <x:row r="618">
      <x:c r="A618" s="1" t="str">
        <x:v>T00613</x:v>
      </x:c>
      <x:c r="B618" s="9" t="n">
        <x:v>45744.7</x:v>
      </x:c>
      <x:c r="C618" s="9" t="n">
        <x:v>45744.9425</x:v>
      </x:c>
      <x:c r="D618" s="9" t="n">
        <x:v>45752.800833333335</x:v>
      </x:c>
      <x:c r="E618" s="1" t="str">
        <x:v>Normal</x:v>
      </x:c>
      <x:c r="F618" s="1" t="str">
        <x:v>WhatsApp</x:v>
      </x:c>
      <x:c r="G618" s="1" t="str">
        <x:v>Refund</x:v>
      </x:c>
      <x:c r="H618" s="1" t="n">
        <x:v>1</x:v>
      </x:c>
      <x:c r="I618" s="1" t="n">
        <x:v>1</x:v>
      </x:c>
      <x:c r="J618" s="1" t="n">
        <x:f>IF(E618="","",VLOOKUP(E618,'Guide'!$A$7:$C$10,2,FALSE))</x:f>
        <x:v>12</x:v>
      </x:c>
      <x:c r="K618" s="1" t="n">
        <x:f>IF(E618="","",VLOOKUP(E618,'Guide'!$A$7:$C$10,3,FALSE))</x:f>
        <x:v>72</x:v>
      </x:c>
      <x:c r="L618" s="10" t="n">
        <x:f>('Guide'!$B$4-B618)*24</x:f>
        <x:v>2263.20000000007</x:v>
      </x:c>
      <x:c r="M618" s="10" t="n">
        <x:f>IF(C618="","",ROUND((C618-B618)*24,6))</x:f>
        <x:v>5.82</x:v>
      </x:c>
      <x:c r="N618" s="10" t="n">
        <x:f>IF(D618="","",ROUND((D618-B618)*24,6))</x:f>
        <x:v>194.42</x:v>
      </x:c>
      <x:c r="O618" s="1" t="n">
        <x:f>IF(D618="",1,0)</x:f>
        <x:v>0</x:v>
      </x:c>
      <x:c r="P618" s="1" t="n">
        <x:f>IF(E618="",0,IF(OR(C618&lt;&gt;"",L618&gt;=J618),1,0))</x:f>
        <x:v>1</x:v>
      </x:c>
      <x:c r="Q618" s="1" t="n">
        <x:f>IF(AND(E618&lt;&gt;"",C618&lt;&gt;"",M618&lt;=J618),1,0)</x:f>
        <x:v>1</x:v>
      </x:c>
      <x:c r="R618" s="1" t="n">
        <x:f>P618-Q618</x:f>
        <x:v>0</x:v>
      </x:c>
      <x:c r="S618" s="1" t="n">
        <x:f>IF(E618="",0,IF(OR(D618&lt;&gt;"",L618&gt;=K618),1,0))</x:f>
        <x:v>1</x:v>
      </x:c>
      <x:c r="T618" s="1" t="n">
        <x:f>IF(AND(E618&lt;&gt;"",D618&lt;&gt;"",N618&lt;=K618),1,0)</x:f>
        <x:v>0</x:v>
      </x:c>
      <x:c r="U618" s="1" t="n">
        <x:f>S618-T618</x:f>
        <x:v>1</x:v>
      </x:c>
      <x:c r="V618" s="1" t="n">
        <x:f>IF(I618="",0,1)</x:f>
        <x:v>1</x:v>
      </x:c>
      <x:c r="W618" s="1" t="n">
        <x:f>IF(I618&gt;=4,1,0)</x:f>
        <x:v>0</x:v>
      </x:c>
      <x:c r="X618" s="1" t="n">
        <x:f>1-O618</x:f>
        <x:v>1</x:v>
      </x:c>
      <x:c r="Y618" s="1" t="n">
        <x:f>IF(AND(O618=1,L618&gt;168),1,0)</x:f>
        <x:v>0</x:v>
      </x:c>
    </x:row>
    <x:row r="619">
      <x:c r="A619" s="1" t="str">
        <x:v>T00614</x:v>
      </x:c>
      <x:c r="B619" s="9" t="n">
        <x:v>45734.47361111111</x:v>
      </x:c>
      <x:c r="C619" s="9" t="n">
        <x:v>45734.58902777778</x:v>
      </x:c>
      <x:c r="D619" s="9" t="n">
        <x:v>45735.40652777778</x:v>
      </x:c>
      <x:c r="E619" s="1" t="str">
        <x:v>Low</x:v>
      </x:c>
      <x:c r="F619" s="1" t="str">
        <x:v>Web chat</x:v>
      </x:c>
      <x:c r="G619" s="1" t="str">
        <x:v>Delivery</x:v>
      </x:c>
      <x:c r="H619" s="1" t="n">
        <x:v>0</x:v>
      </x:c>
      <x:c r="I619" s="1" t="n">
        <x:v>5</x:v>
      </x:c>
      <x:c r="J619" s="1" t="n">
        <x:f>IF(E619="","",VLOOKUP(E619,'Guide'!$A$7:$C$10,2,FALSE))</x:f>
        <x:v>24</x:v>
      </x:c>
      <x:c r="K619" s="1" t="n">
        <x:f>IF(E619="","",VLOOKUP(E619,'Guide'!$A$7:$C$10,3,FALSE))</x:f>
        <x:v>120</x:v>
      </x:c>
      <x:c r="L619" s="10" t="n">
        <x:f>('Guide'!$B$4-B619)*24</x:f>
        <x:v>2508.6333333333023</x:v>
      </x:c>
      <x:c r="M619" s="10" t="n">
        <x:f>IF(C619="","",ROUND((C619-B619)*24,6))</x:f>
        <x:v>2.77</x:v>
      </x:c>
      <x:c r="N619" s="10" t="n">
        <x:f>IF(D619="","",ROUND((D619-B619)*24,6))</x:f>
        <x:v>22.39</x:v>
      </x:c>
      <x:c r="O619" s="1" t="n">
        <x:f>IF(D619="",1,0)</x:f>
        <x:v>0</x:v>
      </x:c>
      <x:c r="P619" s="1" t="n">
        <x:f>IF(E619="",0,IF(OR(C619&lt;&gt;"",L619&gt;=J619),1,0))</x:f>
        <x:v>1</x:v>
      </x:c>
      <x:c r="Q619" s="1" t="n">
        <x:f>IF(AND(E619&lt;&gt;"",C619&lt;&gt;"",M619&lt;=J619),1,0)</x:f>
        <x:v>1</x:v>
      </x:c>
      <x:c r="R619" s="1" t="n">
        <x:f>P619-Q619</x:f>
        <x:v>0</x:v>
      </x:c>
      <x:c r="S619" s="1" t="n">
        <x:f>IF(E619="",0,IF(OR(D619&lt;&gt;"",L619&gt;=K619),1,0))</x:f>
        <x:v>1</x:v>
      </x:c>
      <x:c r="T619" s="1" t="n">
        <x:f>IF(AND(E619&lt;&gt;"",D619&lt;&gt;"",N619&lt;=K619),1,0)</x:f>
        <x:v>1</x:v>
      </x:c>
      <x:c r="U619" s="1" t="n">
        <x:f>S619-T619</x:f>
        <x:v>0</x:v>
      </x:c>
      <x:c r="V619" s="1" t="n">
        <x:f>IF(I619="",0,1)</x:f>
        <x:v>1</x:v>
      </x:c>
      <x:c r="W619" s="1" t="n">
        <x:f>IF(I619&gt;=4,1,0)</x:f>
        <x:v>1</x:v>
      </x:c>
      <x:c r="X619" s="1" t="n">
        <x:f>1-O619</x:f>
        <x:v>1</x:v>
      </x:c>
      <x:c r="Y619" s="1" t="n">
        <x:f>IF(AND(O619=1,L619&gt;168),1,0)</x:f>
        <x:v>0</x:v>
      </x:c>
    </x:row>
    <x:row r="620">
      <x:c r="A620" s="1" t="str">
        <x:v>T00615</x:v>
      </x:c>
      <x:c r="B620" s="9" t="n">
        <x:v>45669.70277777778</x:v>
      </x:c>
      <x:c r="C620" s="9" t="n">
        <x:v>45670.225277777776</x:v>
      </x:c>
      <x:c r="D620" s="9" t="n">
        <x:v>45672.15361111111</x:v>
      </x:c>
      <x:c r="E620" s="1" t="str">
        <x:v>Low</x:v>
      </x:c>
      <x:c r="F620" s="1" t="str">
        <x:v>Email</x:v>
      </x:c>
      <x:c r="G620" s="1" t="str">
        <x:v>Product information</x:v>
      </x:c>
      <x:c r="H620" s="1" t="n">
        <x:v>0</x:v>
      </x:c>
      <x:c r="I620" s="1" t="n">
        <x:v>3</x:v>
      </x:c>
      <x:c r="J620" s="1" t="n">
        <x:f>IF(E620="","",VLOOKUP(E620,'Guide'!$A$7:$C$10,2,FALSE))</x:f>
        <x:v>24</x:v>
      </x:c>
      <x:c r="K620" s="1" t="n">
        <x:f>IF(E620="","",VLOOKUP(E620,'Guide'!$A$7:$C$10,3,FALSE))</x:f>
        <x:v>120</x:v>
      </x:c>
      <x:c r="L620" s="10" t="n">
        <x:f>('Guide'!$B$4-B620)*24</x:f>
        <x:v>4063.1333333333605</x:v>
      </x:c>
      <x:c r="M620" s="10" t="n">
        <x:f>IF(C620="","",ROUND((C620-B620)*24,6))</x:f>
        <x:v>12.54</x:v>
      </x:c>
      <x:c r="N620" s="10" t="n">
        <x:f>IF(D620="","",ROUND((D620-B620)*24,6))</x:f>
        <x:v>58.82</x:v>
      </x:c>
      <x:c r="O620" s="1" t="n">
        <x:f>IF(D620="",1,0)</x:f>
        <x:v>0</x:v>
      </x:c>
      <x:c r="P620" s="1" t="n">
        <x:f>IF(E620="",0,IF(OR(C620&lt;&gt;"",L620&gt;=J620),1,0))</x:f>
        <x:v>1</x:v>
      </x:c>
      <x:c r="Q620" s="1" t="n">
        <x:f>IF(AND(E620&lt;&gt;"",C620&lt;&gt;"",M620&lt;=J620),1,0)</x:f>
        <x:v>1</x:v>
      </x:c>
      <x:c r="R620" s="1" t="n">
        <x:f>P620-Q620</x:f>
        <x:v>0</x:v>
      </x:c>
      <x:c r="S620" s="1" t="n">
        <x:f>IF(E620="",0,IF(OR(D620&lt;&gt;"",L620&gt;=K620),1,0))</x:f>
        <x:v>1</x:v>
      </x:c>
      <x:c r="T620" s="1" t="n">
        <x:f>IF(AND(E620&lt;&gt;"",D620&lt;&gt;"",N620&lt;=K620),1,0)</x:f>
        <x:v>1</x:v>
      </x:c>
      <x:c r="U620" s="1" t="n">
        <x:f>S620-T620</x:f>
        <x:v>0</x:v>
      </x:c>
      <x:c r="V620" s="1" t="n">
        <x:f>IF(I620="",0,1)</x:f>
        <x:v>1</x:v>
      </x:c>
      <x:c r="W620" s="1" t="n">
        <x:f>IF(I620&gt;=4,1,0)</x:f>
        <x:v>0</x:v>
      </x:c>
      <x:c r="X620" s="1" t="n">
        <x:f>1-O620</x:f>
        <x:v>1</x:v>
      </x:c>
      <x:c r="Y620" s="1" t="n">
        <x:f>IF(AND(O620=1,L620&gt;168),1,0)</x:f>
        <x:v>0</x:v>
      </x:c>
    </x:row>
    <x:row r="621">
      <x:c r="A621" s="1" t="str">
        <x:v>T00616</x:v>
      </x:c>
      <x:c r="B621" s="9" t="n">
        <x:v>45697.2375</x:v>
      </x:c>
      <x:c r="C621" s="9" t="n">
        <x:v>45697.323333333334</x:v>
      </x:c>
      <x:c r="D621" s="9" t="n">
        <x:v>45697.957916666666</x:v>
      </x:c>
      <x:c r="E621" s="1" t="str">
        <x:v>High</x:v>
      </x:c>
      <x:c r="F621" s="1" t="str">
        <x:v>WhatsApp</x:v>
      </x:c>
      <x:c r="G621" s="1" t="str">
        <x:v>Delivery</x:v>
      </x:c>
      <x:c r="H621" s="1" t="n">
        <x:v>0</x:v>
      </x:c>
      <x:c r="I621" s="1"/>
      <x:c r="J621" s="1" t="n">
        <x:f>IF(E621="","",VLOOKUP(E621,'Guide'!$A$7:$C$10,2,FALSE))</x:f>
        <x:v>4</x:v>
      </x:c>
      <x:c r="K621" s="1" t="n">
        <x:f>IF(E621="","",VLOOKUP(E621,'Guide'!$A$7:$C$10,3,FALSE))</x:f>
        <x:v>24</x:v>
      </x:c>
      <x:c r="L621" s="10" t="n">
        <x:f>('Guide'!$B$4-B621)*24</x:f>
        <x:v>3402.29999999993</x:v>
      </x:c>
      <x:c r="M621" s="10" t="n">
        <x:f>IF(C621="","",ROUND((C621-B621)*24,6))</x:f>
        <x:v>2.06</x:v>
      </x:c>
      <x:c r="N621" s="10" t="n">
        <x:f>IF(D621="","",ROUND((D621-B621)*24,6))</x:f>
        <x:v>17.29</x:v>
      </x:c>
      <x:c r="O621" s="1" t="n">
        <x:f>IF(D621="",1,0)</x:f>
        <x:v>0</x:v>
      </x:c>
      <x:c r="P621" s="1" t="n">
        <x:f>IF(E621="",0,IF(OR(C621&lt;&gt;"",L621&gt;=J621),1,0))</x:f>
        <x:v>1</x:v>
      </x:c>
      <x:c r="Q621" s="1" t="n">
        <x:f>IF(AND(E621&lt;&gt;"",C621&lt;&gt;"",M621&lt;=J621),1,0)</x:f>
        <x:v>1</x:v>
      </x:c>
      <x:c r="R621" s="1" t="n">
        <x:f>P621-Q621</x:f>
        <x:v>0</x:v>
      </x:c>
      <x:c r="S621" s="1" t="n">
        <x:f>IF(E621="",0,IF(OR(D621&lt;&gt;"",L621&gt;=K621),1,0))</x:f>
        <x:v>1</x:v>
      </x:c>
      <x:c r="T621" s="1" t="n">
        <x:f>IF(AND(E621&lt;&gt;"",D621&lt;&gt;"",N621&lt;=K621),1,0)</x:f>
        <x:v>1</x:v>
      </x:c>
      <x:c r="U621" s="1" t="n">
        <x:f>S621-T621</x:f>
        <x:v>0</x:v>
      </x:c>
      <x:c r="V621" s="1" t="n">
        <x:f>IF(I621="",0,1)</x:f>
        <x:v>0</x:v>
      </x:c>
      <x:c r="W621" s="1" t="n">
        <x:f>IF(I621&gt;=4,1,0)</x:f>
        <x:v>0</x:v>
      </x:c>
      <x:c r="X621" s="1" t="n">
        <x:f>1-O621</x:f>
        <x:v>1</x:v>
      </x:c>
      <x:c r="Y621" s="1" t="n">
        <x:f>IF(AND(O621=1,L621&gt;168),1,0)</x:f>
        <x:v>0</x:v>
      </x:c>
    </x:row>
    <x:row r="622">
      <x:c r="A622" s="1" t="str">
        <x:v>T00617</x:v>
      </x:c>
      <x:c r="B622" s="9" t="n">
        <x:v>45748.79236111111</x:v>
      </x:c>
      <x:c r="C622" s="9" t="n">
        <x:v>45748.80069444444</x:v>
      </x:c>
      <x:c r="D622" s="9" t="n">
        <x:v>45748.92694444444</x:v>
      </x:c>
      <x:c r="E622" s="1" t="str">
        <x:v>Urgent</x:v>
      </x:c>
      <x:c r="F622" s="1" t="str">
        <x:v>Web chat</x:v>
      </x:c>
      <x:c r="G622" s="1" t="str">
        <x:v>Billing</x:v>
      </x:c>
      <x:c r="H622" s="1" t="n">
        <x:v>0</x:v>
      </x:c>
      <x:c r="I622" s="1"/>
      <x:c r="J622" s="1" t="n">
        <x:f>IF(E622="","",VLOOKUP(E622,'Guide'!$A$7:$C$10,2,FALSE))</x:f>
        <x:v>1</x:v>
      </x:c>
      <x:c r="K622" s="1" t="n">
        <x:f>IF(E622="","",VLOOKUP(E622,'Guide'!$A$7:$C$10,3,FALSE))</x:f>
        <x:v>8</x:v>
      </x:c>
      <x:c r="L622" s="10" t="n">
        <x:f>('Guide'!$B$4-B622)*24</x:f>
        <x:v>2164.983333333337</x:v>
      </x:c>
      <x:c r="M622" s="10" t="n">
        <x:f>IF(C622="","",ROUND((C622-B622)*24,6))</x:f>
        <x:v>0.2</x:v>
      </x:c>
      <x:c r="N622" s="10" t="n">
        <x:f>IF(D622="","",ROUND((D622-B622)*24,6))</x:f>
        <x:v>3.23</x:v>
      </x:c>
      <x:c r="O622" s="1" t="n">
        <x:f>IF(D622="",1,0)</x:f>
        <x:v>0</x:v>
      </x:c>
      <x:c r="P622" s="1" t="n">
        <x:f>IF(E622="",0,IF(OR(C622&lt;&gt;"",L622&gt;=J622),1,0))</x:f>
        <x:v>1</x:v>
      </x:c>
      <x:c r="Q622" s="1" t="n">
        <x:f>IF(AND(E622&lt;&gt;"",C622&lt;&gt;"",M622&lt;=J622),1,0)</x:f>
        <x:v>1</x:v>
      </x:c>
      <x:c r="R622" s="1" t="n">
        <x:f>P622-Q622</x:f>
        <x:v>0</x:v>
      </x:c>
      <x:c r="S622" s="1" t="n">
        <x:f>IF(E622="",0,IF(OR(D622&lt;&gt;"",L622&gt;=K622),1,0))</x:f>
        <x:v>1</x:v>
      </x:c>
      <x:c r="T622" s="1" t="n">
        <x:f>IF(AND(E622&lt;&gt;"",D622&lt;&gt;"",N622&lt;=K622),1,0)</x:f>
        <x:v>1</x:v>
      </x:c>
      <x:c r="U622" s="1" t="n">
        <x:f>S622-T622</x:f>
        <x:v>0</x:v>
      </x:c>
      <x:c r="V622" s="1" t="n">
        <x:f>IF(I622="",0,1)</x:f>
        <x:v>0</x:v>
      </x:c>
      <x:c r="W622" s="1" t="n">
        <x:f>IF(I622&gt;=4,1,0)</x:f>
        <x:v>0</x:v>
      </x:c>
      <x:c r="X622" s="1" t="n">
        <x:f>1-O622</x:f>
        <x:v>1</x:v>
      </x:c>
      <x:c r="Y622" s="1" t="n">
        <x:f>IF(AND(O622=1,L622&gt;168),1,0)</x:f>
        <x:v>0</x:v>
      </x:c>
    </x:row>
    <x:row r="623">
      <x:c r="A623" s="1" t="str">
        <x:v>T00618</x:v>
      </x:c>
      <x:c r="B623" s="9" t="n">
        <x:v>45689.91875</x:v>
      </x:c>
      <x:c r="C623" s="9" t="n">
        <x:v>45690.42833333334</x:v>
      </x:c>
      <x:c r="D623" s="9" t="n">
        <x:v>45691.1375</x:v>
      </x:c>
      <x:c r="E623" s="1" t="str">
        <x:v>Normal</x:v>
      </x:c>
      <x:c r="F623" s="1" t="str">
        <x:v>Email</x:v>
      </x:c>
      <x:c r="G623" s="1" t="str">
        <x:v>Billing</x:v>
      </x:c>
      <x:c r="H623" s="1" t="n">
        <x:v>0</x:v>
      </x:c>
      <x:c r="I623" s="1" t="n">
        <x:v>4</x:v>
      </x:c>
      <x:c r="J623" s="1" t="n">
        <x:f>IF(E623="","",VLOOKUP(E623,'Guide'!$A$7:$C$10,2,FALSE))</x:f>
        <x:v>12</x:v>
      </x:c>
      <x:c r="K623" s="1" t="n">
        <x:f>IF(E623="","",VLOOKUP(E623,'Guide'!$A$7:$C$10,3,FALSE))</x:f>
        <x:v>72</x:v>
      </x:c>
      <x:c r="L623" s="10" t="n">
        <x:f>('Guide'!$B$4-B623)*24</x:f>
        <x:v>3577.95000000007</x:v>
      </x:c>
      <x:c r="M623" s="10" t="n">
        <x:f>IF(C623="","",ROUND((C623-B623)*24,6))</x:f>
        <x:v>12.23</x:v>
      </x:c>
      <x:c r="N623" s="10" t="n">
        <x:f>IF(D623="","",ROUND((D623-B623)*24,6))</x:f>
        <x:v>29.25</x:v>
      </x:c>
      <x:c r="O623" s="1" t="n">
        <x:f>IF(D623="",1,0)</x:f>
        <x:v>0</x:v>
      </x:c>
      <x:c r="P623" s="1" t="n">
        <x:f>IF(E623="",0,IF(OR(C623&lt;&gt;"",L623&gt;=J623),1,0))</x:f>
        <x:v>1</x:v>
      </x:c>
      <x:c r="Q623" s="1" t="n">
        <x:f>IF(AND(E623&lt;&gt;"",C623&lt;&gt;"",M623&lt;=J623),1,0)</x:f>
        <x:v>0</x:v>
      </x:c>
      <x:c r="R623" s="1" t="n">
        <x:f>P623-Q623</x:f>
        <x:v>1</x:v>
      </x:c>
      <x:c r="S623" s="1" t="n">
        <x:f>IF(E623="",0,IF(OR(D623&lt;&gt;"",L623&gt;=K623),1,0))</x:f>
        <x:v>1</x:v>
      </x:c>
      <x:c r="T623" s="1" t="n">
        <x:f>IF(AND(E623&lt;&gt;"",D623&lt;&gt;"",N623&lt;=K623),1,0)</x:f>
        <x:v>1</x:v>
      </x:c>
      <x:c r="U623" s="1" t="n">
        <x:f>S623-T623</x:f>
        <x:v>0</x:v>
      </x:c>
      <x:c r="V623" s="1" t="n">
        <x:f>IF(I623="",0,1)</x:f>
        <x:v>1</x:v>
      </x:c>
      <x:c r="W623" s="1" t="n">
        <x:f>IF(I623&gt;=4,1,0)</x:f>
        <x:v>1</x:v>
      </x:c>
      <x:c r="X623" s="1" t="n">
        <x:f>1-O623</x:f>
        <x:v>1</x:v>
      </x:c>
      <x:c r="Y623" s="1" t="n">
        <x:f>IF(AND(O623=1,L623&gt;168),1,0)</x:f>
        <x:v>0</x:v>
      </x:c>
    </x:row>
    <x:row r="624">
      <x:c r="A624" s="1" t="str">
        <x:v>T00619</x:v>
      </x:c>
      <x:c r="B624" s="9" t="n">
        <x:v>45700.20347222222</x:v>
      </x:c>
      <x:c r="C624" s="9" t="n">
        <x:v>45700.62513888889</x:v>
      </x:c>
      <x:c r="D624" s="9" t="n">
        <x:v>45706.97430555556</x:v>
      </x:c>
      <x:c r="E624" s="1" t="str">
        <x:v>Normal</x:v>
      </x:c>
      <x:c r="F624" s="1" t="str">
        <x:v>WhatsApp</x:v>
      </x:c>
      <x:c r="G624" s="1" t="str">
        <x:v>Refund</x:v>
      </x:c>
      <x:c r="H624" s="1" t="n">
        <x:v>1</x:v>
      </x:c>
      <x:c r="I624" s="1"/>
      <x:c r="J624" s="1" t="n">
        <x:f>IF(E624="","",VLOOKUP(E624,'Guide'!$A$7:$C$10,2,FALSE))</x:f>
        <x:v>12</x:v>
      </x:c>
      <x:c r="K624" s="1" t="n">
        <x:f>IF(E624="","",VLOOKUP(E624,'Guide'!$A$7:$C$10,3,FALSE))</x:f>
        <x:v>72</x:v>
      </x:c>
      <x:c r="L624" s="10" t="n">
        <x:f>('Guide'!$B$4-B624)*24</x:f>
        <x:v>3331.1166666666395</x:v>
      </x:c>
      <x:c r="M624" s="10" t="n">
        <x:f>IF(C624="","",ROUND((C624-B624)*24,6))</x:f>
        <x:v>10.12</x:v>
      </x:c>
      <x:c r="N624" s="10" t="n">
        <x:f>IF(D624="","",ROUND((D624-B624)*24,6))</x:f>
        <x:v>162.5</x:v>
      </x:c>
      <x:c r="O624" s="1" t="n">
        <x:f>IF(D624="",1,0)</x:f>
        <x:v>0</x:v>
      </x:c>
      <x:c r="P624" s="1" t="n">
        <x:f>IF(E624="",0,IF(OR(C624&lt;&gt;"",L624&gt;=J624),1,0))</x:f>
        <x:v>1</x:v>
      </x:c>
      <x:c r="Q624" s="1" t="n">
        <x:f>IF(AND(E624&lt;&gt;"",C624&lt;&gt;"",M624&lt;=J624),1,0)</x:f>
        <x:v>1</x:v>
      </x:c>
      <x:c r="R624" s="1" t="n">
        <x:f>P624-Q624</x:f>
        <x:v>0</x:v>
      </x:c>
      <x:c r="S624" s="1" t="n">
        <x:f>IF(E624="",0,IF(OR(D624&lt;&gt;"",L624&gt;=K624),1,0))</x:f>
        <x:v>1</x:v>
      </x:c>
      <x:c r="T624" s="1" t="n">
        <x:f>IF(AND(E624&lt;&gt;"",D624&lt;&gt;"",N624&lt;=K624),1,0)</x:f>
        <x:v>0</x:v>
      </x:c>
      <x:c r="U624" s="1" t="n">
        <x:f>S624-T624</x:f>
        <x:v>1</x:v>
      </x:c>
      <x:c r="V624" s="1" t="n">
        <x:f>IF(I624="",0,1)</x:f>
        <x:v>0</x:v>
      </x:c>
      <x:c r="W624" s="1" t="n">
        <x:f>IF(I624&gt;=4,1,0)</x:f>
        <x:v>0</x:v>
      </x:c>
      <x:c r="X624" s="1" t="n">
        <x:f>1-O624</x:f>
        <x:v>1</x:v>
      </x:c>
      <x:c r="Y624" s="1" t="n">
        <x:f>IF(AND(O624=1,L624&gt;168),1,0)</x:f>
        <x:v>0</x:v>
      </x:c>
    </x:row>
    <x:row r="625">
      <x:c r="A625" s="1" t="str">
        <x:v>T00620</x:v>
      </x:c>
      <x:c r="B625" s="9" t="n">
        <x:v>45739.145833333336</x:v>
      </x:c>
      <x:c r="C625" s="9" t="n">
        <x:v>45739.394583333335</x:v>
      </x:c>
      <x:c r="D625" s="9" t="n">
        <x:v>45739.659583333334</x:v>
      </x:c>
      <x:c r="E625" s="1" t="str">
        <x:v>High</x:v>
      </x:c>
      <x:c r="F625" s="1" t="str">
        <x:v>Email</x:v>
      </x:c>
      <x:c r="G625" s="1" t="str">
        <x:v>Delivery</x:v>
      </x:c>
      <x:c r="H625" s="1" t="n">
        <x:v>0</x:v>
      </x:c>
      <x:c r="I625" s="1" t="n">
        <x:v>5</x:v>
      </x:c>
      <x:c r="J625" s="1" t="n">
        <x:f>IF(E625="","",VLOOKUP(E625,'Guide'!$A$7:$C$10,2,FALSE))</x:f>
        <x:v>4</x:v>
      </x:c>
      <x:c r="K625" s="1" t="n">
        <x:f>IF(E625="","",VLOOKUP(E625,'Guide'!$A$7:$C$10,3,FALSE))</x:f>
        <x:v>24</x:v>
      </x:c>
      <x:c r="L625" s="10" t="n">
        <x:f>('Guide'!$B$4-B625)*24</x:f>
        <x:v>2396.499999999942</x:v>
      </x:c>
      <x:c r="M625" s="10" t="n">
        <x:f>IF(C625="","",ROUND((C625-B625)*24,6))</x:f>
        <x:v>5.97</x:v>
      </x:c>
      <x:c r="N625" s="10" t="n">
        <x:f>IF(D625="","",ROUND((D625-B625)*24,6))</x:f>
        <x:v>12.33</x:v>
      </x:c>
      <x:c r="O625" s="1" t="n">
        <x:f>IF(D625="",1,0)</x:f>
        <x:v>0</x:v>
      </x:c>
      <x:c r="P625" s="1" t="n">
        <x:f>IF(E625="",0,IF(OR(C625&lt;&gt;"",L625&gt;=J625),1,0))</x:f>
        <x:v>1</x:v>
      </x:c>
      <x:c r="Q625" s="1" t="n">
        <x:f>IF(AND(E625&lt;&gt;"",C625&lt;&gt;"",M625&lt;=J625),1,0)</x:f>
        <x:v>0</x:v>
      </x:c>
      <x:c r="R625" s="1" t="n">
        <x:f>P625-Q625</x:f>
        <x:v>1</x:v>
      </x:c>
      <x:c r="S625" s="1" t="n">
        <x:f>IF(E625="",0,IF(OR(D625&lt;&gt;"",L625&gt;=K625),1,0))</x:f>
        <x:v>1</x:v>
      </x:c>
      <x:c r="T625" s="1" t="n">
        <x:f>IF(AND(E625&lt;&gt;"",D625&lt;&gt;"",N625&lt;=K625),1,0)</x:f>
        <x:v>1</x:v>
      </x:c>
      <x:c r="U625" s="1" t="n">
        <x:f>S625-T625</x:f>
        <x:v>0</x:v>
      </x:c>
      <x:c r="V625" s="1" t="n">
        <x:f>IF(I625="",0,1)</x:f>
        <x:v>1</x:v>
      </x:c>
      <x:c r="W625" s="1" t="n">
        <x:f>IF(I625&gt;=4,1,0)</x:f>
        <x:v>1</x:v>
      </x:c>
      <x:c r="X625" s="1" t="n">
        <x:f>1-O625</x:f>
        <x:v>1</x:v>
      </x:c>
      <x:c r="Y625" s="1" t="n">
        <x:f>IF(AND(O625=1,L625&gt;168),1,0)</x:f>
        <x:v>0</x:v>
      </x:c>
    </x:row>
    <x:row r="626">
      <x:c r="A626" s="1" t="str">
        <x:v>T00621</x:v>
      </x:c>
      <x:c r="B626" s="9" t="n">
        <x:v>45659.84930555556</x:v>
      </x:c>
      <x:c r="C626" s="9" t="n">
        <x:v>45660.18347222222</x:v>
      </x:c>
      <x:c r="D626" s="9" t="n">
        <x:v>45660.27847222222</x:v>
      </x:c>
      <x:c r="E626" s="1" t="str">
        <x:v>High</x:v>
      </x:c>
      <x:c r="F626" s="1" t="str">
        <x:v>Email</x:v>
      </x:c>
      <x:c r="G626" s="1" t="str">
        <x:v>Product information</x:v>
      </x:c>
      <x:c r="H626" s="1" t="n">
        <x:v>0</x:v>
      </x:c>
      <x:c r="I626" s="1"/>
      <x:c r="J626" s="1" t="n">
        <x:f>IF(E626="","",VLOOKUP(E626,'Guide'!$A$7:$C$10,2,FALSE))</x:f>
        <x:v>4</x:v>
      </x:c>
      <x:c r="K626" s="1" t="n">
        <x:f>IF(E626="","",VLOOKUP(E626,'Guide'!$A$7:$C$10,3,FALSE))</x:f>
        <x:v>24</x:v>
      </x:c>
      <x:c r="L626" s="10" t="n">
        <x:f>('Guide'!$B$4-B626)*24</x:f>
        <x:v>4299.616666666581</x:v>
      </x:c>
      <x:c r="M626" s="10" t="n">
        <x:f>IF(C626="","",ROUND((C626-B626)*24,6))</x:f>
        <x:v>8.02</x:v>
      </x:c>
      <x:c r="N626" s="10" t="n">
        <x:f>IF(D626="","",ROUND((D626-B626)*24,6))</x:f>
        <x:v>10.3</x:v>
      </x:c>
      <x:c r="O626" s="1" t="n">
        <x:f>IF(D626="",1,0)</x:f>
        <x:v>0</x:v>
      </x:c>
      <x:c r="P626" s="1" t="n">
        <x:f>IF(E626="",0,IF(OR(C626&lt;&gt;"",L626&gt;=J626),1,0))</x:f>
        <x:v>1</x:v>
      </x:c>
      <x:c r="Q626" s="1" t="n">
        <x:f>IF(AND(E626&lt;&gt;"",C626&lt;&gt;"",M626&lt;=J626),1,0)</x:f>
        <x:v>0</x:v>
      </x:c>
      <x:c r="R626" s="1" t="n">
        <x:f>P626-Q626</x:f>
        <x:v>1</x:v>
      </x:c>
      <x:c r="S626" s="1" t="n">
        <x:f>IF(E626="",0,IF(OR(D626&lt;&gt;"",L626&gt;=K626),1,0))</x:f>
        <x:v>1</x:v>
      </x:c>
      <x:c r="T626" s="1" t="n">
        <x:f>IF(AND(E626&lt;&gt;"",D626&lt;&gt;"",N626&lt;=K626),1,0)</x:f>
        <x:v>1</x:v>
      </x:c>
      <x:c r="U626" s="1" t="n">
        <x:f>S626-T626</x:f>
        <x:v>0</x:v>
      </x:c>
      <x:c r="V626" s="1" t="n">
        <x:f>IF(I626="",0,1)</x:f>
        <x:v>0</x:v>
      </x:c>
      <x:c r="W626" s="1" t="n">
        <x:f>IF(I626&gt;=4,1,0)</x:f>
        <x:v>0</x:v>
      </x:c>
      <x:c r="X626" s="1" t="n">
        <x:f>1-O626</x:f>
        <x:v>1</x:v>
      </x:c>
      <x:c r="Y626" s="1" t="n">
        <x:f>IF(AND(O626=1,L626&gt;168),1,0)</x:f>
        <x:v>0</x:v>
      </x:c>
    </x:row>
    <x:row r="627">
      <x:c r="A627" s="1" t="str">
        <x:v>T00622</x:v>
      </x:c>
      <x:c r="B627" s="9" t="n">
        <x:v>45775.77847222222</x:v>
      </x:c>
      <x:c r="C627" s="9" t="n">
        <x:v>45775.80847222222</x:v>
      </x:c>
      <x:c r="D627" s="9" t="n">
        <x:v>45777.853472222225</x:v>
      </x:c>
      <x:c r="E627" s="1" t="str">
        <x:v>High</x:v>
      </x:c>
      <x:c r="F627" s="1" t="str">
        <x:v>Web chat</x:v>
      </x:c>
      <x:c r="G627" s="1" t="str">
        <x:v>Refund</x:v>
      </x:c>
      <x:c r="H627" s="1" t="n">
        <x:v>1</x:v>
      </x:c>
      <x:c r="I627" s="1" t="n">
        <x:v>3</x:v>
      </x:c>
      <x:c r="J627" s="1" t="n">
        <x:f>IF(E627="","",VLOOKUP(E627,'Guide'!$A$7:$C$10,2,FALSE))</x:f>
        <x:v>4</x:v>
      </x:c>
      <x:c r="K627" s="1" t="n">
        <x:f>IF(E627="","",VLOOKUP(E627,'Guide'!$A$7:$C$10,3,FALSE))</x:f>
        <x:v>24</x:v>
      </x:c>
      <x:c r="L627" s="10" t="n">
        <x:f>('Guide'!$B$4-B627)*24</x:f>
        <x:v>1517.3166666667094</x:v>
      </x:c>
      <x:c r="M627" s="10" t="n">
        <x:f>IF(C627="","",ROUND((C627-B627)*24,6))</x:f>
        <x:v>0.72</x:v>
      </x:c>
      <x:c r="N627" s="10" t="n">
        <x:f>IF(D627="","",ROUND((D627-B627)*24,6))</x:f>
        <x:v>49.8</x:v>
      </x:c>
      <x:c r="O627" s="1" t="n">
        <x:f>IF(D627="",1,0)</x:f>
        <x:v>0</x:v>
      </x:c>
      <x:c r="P627" s="1" t="n">
        <x:f>IF(E627="",0,IF(OR(C627&lt;&gt;"",L627&gt;=J627),1,0))</x:f>
        <x:v>1</x:v>
      </x:c>
      <x:c r="Q627" s="1" t="n">
        <x:f>IF(AND(E627&lt;&gt;"",C627&lt;&gt;"",M627&lt;=J627),1,0)</x:f>
        <x:v>1</x:v>
      </x:c>
      <x:c r="R627" s="1" t="n">
        <x:f>P627-Q627</x:f>
        <x:v>0</x:v>
      </x:c>
      <x:c r="S627" s="1" t="n">
        <x:f>IF(E627="",0,IF(OR(D627&lt;&gt;"",L627&gt;=K627),1,0))</x:f>
        <x:v>1</x:v>
      </x:c>
      <x:c r="T627" s="1" t="n">
        <x:f>IF(AND(E627&lt;&gt;"",D627&lt;&gt;"",N627&lt;=K627),1,0)</x:f>
        <x:v>0</x:v>
      </x:c>
      <x:c r="U627" s="1" t="n">
        <x:f>S627-T627</x:f>
        <x:v>1</x:v>
      </x:c>
      <x:c r="V627" s="1" t="n">
        <x:f>IF(I627="",0,1)</x:f>
        <x:v>1</x:v>
      </x:c>
      <x:c r="W627" s="1" t="n">
        <x:f>IF(I627&gt;=4,1,0)</x:f>
        <x:v>0</x:v>
      </x:c>
      <x:c r="X627" s="1" t="n">
        <x:f>1-O627</x:f>
        <x:v>1</x:v>
      </x:c>
      <x:c r="Y627" s="1" t="n">
        <x:f>IF(AND(O627=1,L627&gt;168),1,0)</x:f>
        <x:v>0</x:v>
      </x:c>
    </x:row>
    <x:row r="628">
      <x:c r="A628" s="1" t="str">
        <x:v>T00623</x:v>
      </x:c>
      <x:c r="B628" s="9" t="n">
        <x:v>45727.77222222222</x:v>
      </x:c>
      <x:c r="C628" s="9" t="n">
        <x:v>45729.36638888889</x:v>
      </x:c>
      <x:c r="D628" s="9" t="n">
        <x:v>45732.610972222225</x:v>
      </x:c>
      <x:c r="E628" s="1" t="str">
        <x:v>Normal</x:v>
      </x:c>
      <x:c r="F628" s="1" t="str">
        <x:v>WhatsApp</x:v>
      </x:c>
      <x:c r="G628" s="1" t="str">
        <x:v>Product information</x:v>
      </x:c>
      <x:c r="H628" s="1" t="n">
        <x:v>1</x:v>
      </x:c>
      <x:c r="I628" s="1" t="n">
        <x:v>5</x:v>
      </x:c>
      <x:c r="J628" s="1" t="n">
        <x:f>IF(E628="","",VLOOKUP(E628,'Guide'!$A$7:$C$10,2,FALSE))</x:f>
        <x:v>12</x:v>
      </x:c>
      <x:c r="K628" s="1" t="n">
        <x:f>IF(E628="","",VLOOKUP(E628,'Guide'!$A$7:$C$10,3,FALSE))</x:f>
        <x:v>72</x:v>
      </x:c>
      <x:c r="L628" s="10" t="n">
        <x:f>('Guide'!$B$4-B628)*24</x:f>
        <x:v>2669.4666666666744</x:v>
      </x:c>
      <x:c r="M628" s="10" t="n">
        <x:f>IF(C628="","",ROUND((C628-B628)*24,6))</x:f>
        <x:v>38.26</x:v>
      </x:c>
      <x:c r="N628" s="10" t="n">
        <x:f>IF(D628="","",ROUND((D628-B628)*24,6))</x:f>
        <x:v>116.13</x:v>
      </x:c>
      <x:c r="O628" s="1" t="n">
        <x:f>IF(D628="",1,0)</x:f>
        <x:v>0</x:v>
      </x:c>
      <x:c r="P628" s="1" t="n">
        <x:f>IF(E628="",0,IF(OR(C628&lt;&gt;"",L628&gt;=J628),1,0))</x:f>
        <x:v>1</x:v>
      </x:c>
      <x:c r="Q628" s="1" t="n">
        <x:f>IF(AND(E628&lt;&gt;"",C628&lt;&gt;"",M628&lt;=J628),1,0)</x:f>
        <x:v>0</x:v>
      </x:c>
      <x:c r="R628" s="1" t="n">
        <x:f>P628-Q628</x:f>
        <x:v>1</x:v>
      </x:c>
      <x:c r="S628" s="1" t="n">
        <x:f>IF(E628="",0,IF(OR(D628&lt;&gt;"",L628&gt;=K628),1,0))</x:f>
        <x:v>1</x:v>
      </x:c>
      <x:c r="T628" s="1" t="n">
        <x:f>IF(AND(E628&lt;&gt;"",D628&lt;&gt;"",N628&lt;=K628),1,0)</x:f>
        <x:v>0</x:v>
      </x:c>
      <x:c r="U628" s="1" t="n">
        <x:f>S628-T628</x:f>
        <x:v>1</x:v>
      </x:c>
      <x:c r="V628" s="1" t="n">
        <x:f>IF(I628="",0,1)</x:f>
        <x:v>1</x:v>
      </x:c>
      <x:c r="W628" s="1" t="n">
        <x:f>IF(I628&gt;=4,1,0)</x:f>
        <x:v>1</x:v>
      </x:c>
      <x:c r="X628" s="1" t="n">
        <x:f>1-O628</x:f>
        <x:v>1</x:v>
      </x:c>
      <x:c r="Y628" s="1" t="n">
        <x:f>IF(AND(O628=1,L628&gt;168),1,0)</x:f>
        <x:v>0</x:v>
      </x:c>
    </x:row>
    <x:row r="629">
      <x:c r="A629" s="1" t="str">
        <x:v>T00624</x:v>
      </x:c>
      <x:c r="B629" s="9" t="n">
        <x:v>45703.49722222222</x:v>
      </x:c>
      <x:c r="C629" s="9" t="n">
        <x:v>45703.72930555556</x:v>
      </x:c>
      <x:c r="D629" s="9" t="n">
        <x:v>45705.751805555556</x:v>
      </x:c>
      <x:c r="E629" s="1" t="str">
        <x:v>High</x:v>
      </x:c>
      <x:c r="F629" s="1" t="str">
        <x:v>Email</x:v>
      </x:c>
      <x:c r="G629" s="1" t="str">
        <x:v>Delivery</x:v>
      </x:c>
      <x:c r="H629" s="1" t="n">
        <x:v>0</x:v>
      </x:c>
      <x:c r="I629" s="1" t="n">
        <x:v>3</x:v>
      </x:c>
      <x:c r="J629" s="1" t="n">
        <x:f>IF(E629="","",VLOOKUP(E629,'Guide'!$A$7:$C$10,2,FALSE))</x:f>
        <x:v>4</x:v>
      </x:c>
      <x:c r="K629" s="1" t="n">
        <x:f>IF(E629="","",VLOOKUP(E629,'Guide'!$A$7:$C$10,3,FALSE))</x:f>
        <x:v>24</x:v>
      </x:c>
      <x:c r="L629" s="10" t="n">
        <x:f>('Guide'!$B$4-B629)*24</x:f>
        <x:v>3252.0666666667094</x:v>
      </x:c>
      <x:c r="M629" s="10" t="n">
        <x:f>IF(C629="","",ROUND((C629-B629)*24,6))</x:f>
        <x:v>5.57</x:v>
      </x:c>
      <x:c r="N629" s="10" t="n">
        <x:f>IF(D629="","",ROUND((D629-B629)*24,6))</x:f>
        <x:v>54.11</x:v>
      </x:c>
      <x:c r="O629" s="1" t="n">
        <x:f>IF(D629="",1,0)</x:f>
        <x:v>0</x:v>
      </x:c>
      <x:c r="P629" s="1" t="n">
        <x:f>IF(E629="",0,IF(OR(C629&lt;&gt;"",L629&gt;=J629),1,0))</x:f>
        <x:v>1</x:v>
      </x:c>
      <x:c r="Q629" s="1" t="n">
        <x:f>IF(AND(E629&lt;&gt;"",C629&lt;&gt;"",M629&lt;=J629),1,0)</x:f>
        <x:v>0</x:v>
      </x:c>
      <x:c r="R629" s="1" t="n">
        <x:f>P629-Q629</x:f>
        <x:v>1</x:v>
      </x:c>
      <x:c r="S629" s="1" t="n">
        <x:f>IF(E629="",0,IF(OR(D629&lt;&gt;"",L629&gt;=K629),1,0))</x:f>
        <x:v>1</x:v>
      </x:c>
      <x:c r="T629" s="1" t="n">
        <x:f>IF(AND(E629&lt;&gt;"",D629&lt;&gt;"",N629&lt;=K629),1,0)</x:f>
        <x:v>0</x:v>
      </x:c>
      <x:c r="U629" s="1" t="n">
        <x:f>S629-T629</x:f>
        <x:v>1</x:v>
      </x:c>
      <x:c r="V629" s="1" t="n">
        <x:f>IF(I629="",0,1)</x:f>
        <x:v>1</x:v>
      </x:c>
      <x:c r="W629" s="1" t="n">
        <x:f>IF(I629&gt;=4,1,0)</x:f>
        <x:v>0</x:v>
      </x:c>
      <x:c r="X629" s="1" t="n">
        <x:f>1-O629</x:f>
        <x:v>1</x:v>
      </x:c>
      <x:c r="Y629" s="1" t="n">
        <x:f>IF(AND(O629=1,L629&gt;168),1,0)</x:f>
        <x:v>0</x:v>
      </x:c>
    </x:row>
    <x:row r="630">
      <x:c r="A630" s="1" t="str">
        <x:v>T00625</x:v>
      </x:c>
      <x:c r="B630" s="9" t="n">
        <x:v>45801.38402777778</x:v>
      </x:c>
      <x:c r="C630" s="9" t="n">
        <x:v>45801.64402777778</x:v>
      </x:c>
      <x:c r="D630" s="9" t="n">
        <x:v>45805.34777777778</x:v>
      </x:c>
      <x:c r="E630" s="1" t="str">
        <x:v>Normal</x:v>
      </x:c>
      <x:c r="F630" s="1" t="str">
        <x:v>Email</x:v>
      </x:c>
      <x:c r="G630" s="1" t="str">
        <x:v>Refund</x:v>
      </x:c>
      <x:c r="H630" s="1" t="n">
        <x:v>1</x:v>
      </x:c>
      <x:c r="I630" s="1"/>
      <x:c r="J630" s="1" t="n">
        <x:f>IF(E630="","",VLOOKUP(E630,'Guide'!$A$7:$C$10,2,FALSE))</x:f>
        <x:v>12</x:v>
      </x:c>
      <x:c r="K630" s="1" t="n">
        <x:f>IF(E630="","",VLOOKUP(E630,'Guide'!$A$7:$C$10,3,FALSE))</x:f>
        <x:v>72</x:v>
      </x:c>
      <x:c r="L630" s="10" t="n">
        <x:f>('Guide'!$B$4-B630)*24</x:f>
        <x:v>902.7833333333256</x:v>
      </x:c>
      <x:c r="M630" s="10" t="n">
        <x:f>IF(C630="","",ROUND((C630-B630)*24,6))</x:f>
        <x:v>6.24</x:v>
      </x:c>
      <x:c r="N630" s="10" t="n">
        <x:f>IF(D630="","",ROUND((D630-B630)*24,6))</x:f>
        <x:v>95.13</x:v>
      </x:c>
      <x:c r="O630" s="1" t="n">
        <x:f>IF(D630="",1,0)</x:f>
        <x:v>0</x:v>
      </x:c>
      <x:c r="P630" s="1" t="n">
        <x:f>IF(E630="",0,IF(OR(C630&lt;&gt;"",L630&gt;=J630),1,0))</x:f>
        <x:v>1</x:v>
      </x:c>
      <x:c r="Q630" s="1" t="n">
        <x:f>IF(AND(E630&lt;&gt;"",C630&lt;&gt;"",M630&lt;=J630),1,0)</x:f>
        <x:v>1</x:v>
      </x:c>
      <x:c r="R630" s="1" t="n">
        <x:f>P630-Q630</x:f>
        <x:v>0</x:v>
      </x:c>
      <x:c r="S630" s="1" t="n">
        <x:f>IF(E630="",0,IF(OR(D630&lt;&gt;"",L630&gt;=K630),1,0))</x:f>
        <x:v>1</x:v>
      </x:c>
      <x:c r="T630" s="1" t="n">
        <x:f>IF(AND(E630&lt;&gt;"",D630&lt;&gt;"",N630&lt;=K630),1,0)</x:f>
        <x:v>0</x:v>
      </x:c>
      <x:c r="U630" s="1" t="n">
        <x:f>S630-T630</x:f>
        <x:v>1</x:v>
      </x:c>
      <x:c r="V630" s="1" t="n">
        <x:f>IF(I630="",0,1)</x:f>
        <x:v>0</x:v>
      </x:c>
      <x:c r="W630" s="1" t="n">
        <x:f>IF(I630&gt;=4,1,0)</x:f>
        <x:v>0</x:v>
      </x:c>
      <x:c r="X630" s="1" t="n">
        <x:f>1-O630</x:f>
        <x:v>1</x:v>
      </x:c>
      <x:c r="Y630" s="1" t="n">
        <x:f>IF(AND(O630=1,L630&gt;168),1,0)</x:f>
        <x:v>0</x:v>
      </x:c>
    </x:row>
    <x:row r="631">
      <x:c r="A631" s="1" t="str">
        <x:v>T00626</x:v>
      </x:c>
      <x:c r="B631" s="9" t="n">
        <x:v>45688.71666666667</x:v>
      </x:c>
      <x:c r="C631" s="9" t="n">
        <x:v>45689.00916666666</x:v>
      </x:c>
      <x:c r="D631" s="9" t="n">
        <x:v>45691.1325</x:v>
      </x:c>
      <x:c r="E631" s="1" t="str">
        <x:v>Normal</x:v>
      </x:c>
      <x:c r="F631" s="1" t="str">
        <x:v>Web chat</x:v>
      </x:c>
      <x:c r="G631" s="1" t="str">
        <x:v>Account access</x:v>
      </x:c>
      <x:c r="H631" s="1" t="n">
        <x:v>0</x:v>
      </x:c>
      <x:c r="I631" s="1"/>
      <x:c r="J631" s="1" t="n">
        <x:f>IF(E631="","",VLOOKUP(E631,'Guide'!$A$7:$C$10,2,FALSE))</x:f>
        <x:v>12</x:v>
      </x:c>
      <x:c r="K631" s="1" t="n">
        <x:f>IF(E631="","",VLOOKUP(E631,'Guide'!$A$7:$C$10,3,FALSE))</x:f>
        <x:v>72</x:v>
      </x:c>
      <x:c r="L631" s="10" t="n">
        <x:f>('Guide'!$B$4-B631)*24</x:f>
        <x:v>3606.7999999999884</x:v>
      </x:c>
      <x:c r="M631" s="10" t="n">
        <x:f>IF(C631="","",ROUND((C631-B631)*24,6))</x:f>
        <x:v>7.02</x:v>
      </x:c>
      <x:c r="N631" s="10" t="n">
        <x:f>IF(D631="","",ROUND((D631-B631)*24,6))</x:f>
        <x:v>57.98</x:v>
      </x:c>
      <x:c r="O631" s="1" t="n">
        <x:f>IF(D631="",1,0)</x:f>
        <x:v>0</x:v>
      </x:c>
      <x:c r="P631" s="1" t="n">
        <x:f>IF(E631="",0,IF(OR(C631&lt;&gt;"",L631&gt;=J631),1,0))</x:f>
        <x:v>1</x:v>
      </x:c>
      <x:c r="Q631" s="1" t="n">
        <x:f>IF(AND(E631&lt;&gt;"",C631&lt;&gt;"",M631&lt;=J631),1,0)</x:f>
        <x:v>1</x:v>
      </x:c>
      <x:c r="R631" s="1" t="n">
        <x:f>P631-Q631</x:f>
        <x:v>0</x:v>
      </x:c>
      <x:c r="S631" s="1" t="n">
        <x:f>IF(E631="",0,IF(OR(D631&lt;&gt;"",L631&gt;=K631),1,0))</x:f>
        <x:v>1</x:v>
      </x:c>
      <x:c r="T631" s="1" t="n">
        <x:f>IF(AND(E631&lt;&gt;"",D631&lt;&gt;"",N631&lt;=K631),1,0)</x:f>
        <x:v>1</x:v>
      </x:c>
      <x:c r="U631" s="1" t="n">
        <x:f>S631-T631</x:f>
        <x:v>0</x:v>
      </x:c>
      <x:c r="V631" s="1" t="n">
        <x:f>IF(I631="",0,1)</x:f>
        <x:v>0</x:v>
      </x:c>
      <x:c r="W631" s="1" t="n">
        <x:f>IF(I631&gt;=4,1,0)</x:f>
        <x:v>0</x:v>
      </x:c>
      <x:c r="X631" s="1" t="n">
        <x:f>1-O631</x:f>
        <x:v>1</x:v>
      </x:c>
      <x:c r="Y631" s="1" t="n">
        <x:f>IF(AND(O631=1,L631&gt;168),1,0)</x:f>
        <x:v>0</x:v>
      </x:c>
    </x:row>
    <x:row r="632">
      <x:c r="A632" s="1" t="str">
        <x:v>T00627</x:v>
      </x:c>
      <x:c r="B632" s="9" t="n">
        <x:v>45792.7875</x:v>
      </x:c>
      <x:c r="C632" s="9" t="n">
        <x:v>45792.86</x:v>
      </x:c>
      <x:c r="D632" s="9" t="n">
        <x:v>45793.11833333333</x:v>
      </x:c>
      <x:c r="E632" s="1" t="str">
        <x:v>Urgent</x:v>
      </x:c>
      <x:c r="F632" s="1" t="str">
        <x:v>Web chat</x:v>
      </x:c>
      <x:c r="G632" s="1" t="str">
        <x:v>Refund</x:v>
      </x:c>
      <x:c r="H632" s="1" t="n">
        <x:v>0</x:v>
      </x:c>
      <x:c r="I632" s="1" t="n">
        <x:v>5</x:v>
      </x:c>
      <x:c r="J632" s="1" t="n">
        <x:f>IF(E632="","",VLOOKUP(E632,'Guide'!$A$7:$C$10,2,FALSE))</x:f>
        <x:v>1</x:v>
      </x:c>
      <x:c r="K632" s="1" t="n">
        <x:f>IF(E632="","",VLOOKUP(E632,'Guide'!$A$7:$C$10,3,FALSE))</x:f>
        <x:v>8</x:v>
      </x:c>
      <x:c r="L632" s="10" t="n">
        <x:f>('Guide'!$B$4-B632)*24</x:f>
        <x:v>1109.100000000035</x:v>
      </x:c>
      <x:c r="M632" s="10" t="n">
        <x:f>IF(C632="","",ROUND((C632-B632)*24,6))</x:f>
        <x:v>1.74</x:v>
      </x:c>
      <x:c r="N632" s="10" t="n">
        <x:f>IF(D632="","",ROUND((D632-B632)*24,6))</x:f>
        <x:v>7.94</x:v>
      </x:c>
      <x:c r="O632" s="1" t="n">
        <x:f>IF(D632="",1,0)</x:f>
        <x:v>0</x:v>
      </x:c>
      <x:c r="P632" s="1" t="n">
        <x:f>IF(E632="",0,IF(OR(C632&lt;&gt;"",L632&gt;=J632),1,0))</x:f>
        <x:v>1</x:v>
      </x:c>
      <x:c r="Q632" s="1" t="n">
        <x:f>IF(AND(E632&lt;&gt;"",C632&lt;&gt;"",M632&lt;=J632),1,0)</x:f>
        <x:v>0</x:v>
      </x:c>
      <x:c r="R632" s="1" t="n">
        <x:f>P632-Q632</x:f>
        <x:v>1</x:v>
      </x:c>
      <x:c r="S632" s="1" t="n">
        <x:f>IF(E632="",0,IF(OR(D632&lt;&gt;"",L632&gt;=K632),1,0))</x:f>
        <x:v>1</x:v>
      </x:c>
      <x:c r="T632" s="1" t="n">
        <x:f>IF(AND(E632&lt;&gt;"",D632&lt;&gt;"",N632&lt;=K632),1,0)</x:f>
        <x:v>1</x:v>
      </x:c>
      <x:c r="U632" s="1" t="n">
        <x:f>S632-T632</x:f>
        <x:v>0</x:v>
      </x:c>
      <x:c r="V632" s="1" t="n">
        <x:f>IF(I632="",0,1)</x:f>
        <x:v>1</x:v>
      </x:c>
      <x:c r="W632" s="1" t="n">
        <x:f>IF(I632&gt;=4,1,0)</x:f>
        <x:v>1</x:v>
      </x:c>
      <x:c r="X632" s="1" t="n">
        <x:f>1-O632</x:f>
        <x:v>1</x:v>
      </x:c>
      <x:c r="Y632" s="1" t="n">
        <x:f>IF(AND(O632=1,L632&gt;168),1,0)</x:f>
        <x:v>0</x:v>
      </x:c>
    </x:row>
    <x:row r="633">
      <x:c r="A633" s="1" t="str">
        <x:v>T00628</x:v>
      </x:c>
      <x:c r="B633" s="9" t="n">
        <x:v>45693.65972222222</x:v>
      </x:c>
      <x:c r="C633" s="9" t="n">
        <x:v>45693.85722222222</x:v>
      </x:c>
      <x:c r="D633" s="9" t="n">
        <x:v>45694.34138888889</x:v>
      </x:c>
      <x:c r="E633" s="1" t="str">
        <x:v>High</x:v>
      </x:c>
      <x:c r="F633" s="1" t="str">
        <x:v>Email</x:v>
      </x:c>
      <x:c r="G633" s="1" t="str">
        <x:v>Billing</x:v>
      </x:c>
      <x:c r="H633" s="1" t="n">
        <x:v>0</x:v>
      </x:c>
      <x:c r="I633" s="1" t="n">
        <x:v>3</x:v>
      </x:c>
      <x:c r="J633" s="1" t="n">
        <x:f>IF(E633="","",VLOOKUP(E633,'Guide'!$A$7:$C$10,2,FALSE))</x:f>
        <x:v>4</x:v>
      </x:c>
      <x:c r="K633" s="1" t="n">
        <x:f>IF(E633="","",VLOOKUP(E633,'Guide'!$A$7:$C$10,3,FALSE))</x:f>
        <x:v>24</x:v>
      </x:c>
      <x:c r="L633" s="10" t="n">
        <x:f>('Guide'!$B$4-B633)*24</x:f>
        <x:v>3488.1666666667443</x:v>
      </x:c>
      <x:c r="M633" s="10" t="n">
        <x:f>IF(C633="","",ROUND((C633-B633)*24,6))</x:f>
        <x:v>4.74</x:v>
      </x:c>
      <x:c r="N633" s="10" t="n">
        <x:f>IF(D633="","",ROUND((D633-B633)*24,6))</x:f>
        <x:v>16.36</x:v>
      </x:c>
      <x:c r="O633" s="1" t="n">
        <x:f>IF(D633="",1,0)</x:f>
        <x:v>0</x:v>
      </x:c>
      <x:c r="P633" s="1" t="n">
        <x:f>IF(E633="",0,IF(OR(C633&lt;&gt;"",L633&gt;=J633),1,0))</x:f>
        <x:v>1</x:v>
      </x:c>
      <x:c r="Q633" s="1" t="n">
        <x:f>IF(AND(E633&lt;&gt;"",C633&lt;&gt;"",M633&lt;=J633),1,0)</x:f>
        <x:v>0</x:v>
      </x:c>
      <x:c r="R633" s="1" t="n">
        <x:f>P633-Q633</x:f>
        <x:v>1</x:v>
      </x:c>
      <x:c r="S633" s="1" t="n">
        <x:f>IF(E633="",0,IF(OR(D633&lt;&gt;"",L633&gt;=K633),1,0))</x:f>
        <x:v>1</x:v>
      </x:c>
      <x:c r="T633" s="1" t="n">
        <x:f>IF(AND(E633&lt;&gt;"",D633&lt;&gt;"",N633&lt;=K633),1,0)</x:f>
        <x:v>1</x:v>
      </x:c>
      <x:c r="U633" s="1" t="n">
        <x:f>S633-T633</x:f>
        <x:v>0</x:v>
      </x:c>
      <x:c r="V633" s="1" t="n">
        <x:f>IF(I633="",0,1)</x:f>
        <x:v>1</x:v>
      </x:c>
      <x:c r="W633" s="1" t="n">
        <x:f>IF(I633&gt;=4,1,0)</x:f>
        <x:v>0</x:v>
      </x:c>
      <x:c r="X633" s="1" t="n">
        <x:f>1-O633</x:f>
        <x:v>1</x:v>
      </x:c>
      <x:c r="Y633" s="1" t="n">
        <x:f>IF(AND(O633=1,L633&gt;168),1,0)</x:f>
        <x:v>0</x:v>
      </x:c>
    </x:row>
    <x:row r="634">
      <x:c r="A634" s="1" t="str">
        <x:v>T00629</x:v>
      </x:c>
      <x:c r="B634" s="9" t="n">
        <x:v>45662.006944444445</x:v>
      </x:c>
      <x:c r="C634" s="9" t="n">
        <x:v>45662.12152777778</x:v>
      </x:c>
      <x:c r="D634" s="9" t="n">
        <x:v>45663.19569444445</x:v>
      </x:c>
      <x:c r="E634" s="1" t="str">
        <x:v>High</x:v>
      </x:c>
      <x:c r="F634" s="1" t="str">
        <x:v>Email</x:v>
      </x:c>
      <x:c r="G634" s="1" t="str">
        <x:v>Refund</x:v>
      </x:c>
      <x:c r="H634" s="1" t="n">
        <x:v>0</x:v>
      </x:c>
      <x:c r="I634" s="1" t="n">
        <x:v>3</x:v>
      </x:c>
      <x:c r="J634" s="1" t="n">
        <x:f>IF(E634="","",VLOOKUP(E634,'Guide'!$A$7:$C$10,2,FALSE))</x:f>
        <x:v>4</x:v>
      </x:c>
      <x:c r="K634" s="1" t="n">
        <x:f>IF(E634="","",VLOOKUP(E634,'Guide'!$A$7:$C$10,3,FALSE))</x:f>
        <x:v>24</x:v>
      </x:c>
      <x:c r="L634" s="10" t="n">
        <x:f>('Guide'!$B$4-B634)*24</x:f>
        <x:v>4247.833333333314</x:v>
      </x:c>
      <x:c r="M634" s="10" t="n">
        <x:f>IF(C634="","",ROUND((C634-B634)*24,6))</x:f>
        <x:v>2.75</x:v>
      </x:c>
      <x:c r="N634" s="10" t="n">
        <x:f>IF(D634="","",ROUND((D634-B634)*24,6))</x:f>
        <x:v>28.53</x:v>
      </x:c>
      <x:c r="O634" s="1" t="n">
        <x:f>IF(D634="",1,0)</x:f>
        <x:v>0</x:v>
      </x:c>
      <x:c r="P634" s="1" t="n">
        <x:f>IF(E634="",0,IF(OR(C634&lt;&gt;"",L634&gt;=J634),1,0))</x:f>
        <x:v>1</x:v>
      </x:c>
      <x:c r="Q634" s="1" t="n">
        <x:f>IF(AND(E634&lt;&gt;"",C634&lt;&gt;"",M634&lt;=J634),1,0)</x:f>
        <x:v>1</x:v>
      </x:c>
      <x:c r="R634" s="1" t="n">
        <x:f>P634-Q634</x:f>
        <x:v>0</x:v>
      </x:c>
      <x:c r="S634" s="1" t="n">
        <x:f>IF(E634="",0,IF(OR(D634&lt;&gt;"",L634&gt;=K634),1,0))</x:f>
        <x:v>1</x:v>
      </x:c>
      <x:c r="T634" s="1" t="n">
        <x:f>IF(AND(E634&lt;&gt;"",D634&lt;&gt;"",N634&lt;=K634),1,0)</x:f>
        <x:v>0</x:v>
      </x:c>
      <x:c r="U634" s="1" t="n">
        <x:f>S634-T634</x:f>
        <x:v>1</x:v>
      </x:c>
      <x:c r="V634" s="1" t="n">
        <x:f>IF(I634="",0,1)</x:f>
        <x:v>1</x:v>
      </x:c>
      <x:c r="W634" s="1" t="n">
        <x:f>IF(I634&gt;=4,1,0)</x:f>
        <x:v>0</x:v>
      </x:c>
      <x:c r="X634" s="1" t="n">
        <x:f>1-O634</x:f>
        <x:v>1</x:v>
      </x:c>
      <x:c r="Y634" s="1" t="n">
        <x:f>IF(AND(O634=1,L634&gt;168),1,0)</x:f>
        <x:v>0</x:v>
      </x:c>
    </x:row>
    <x:row r="635">
      <x:c r="A635" s="1" t="str">
        <x:v>T00630</x:v>
      </x:c>
      <x:c r="B635" s="9" t="n">
        <x:v>45806.197916666664</x:v>
      </x:c>
      <x:c r="C635" s="9" t="n">
        <x:v>45806.65</x:v>
      </x:c>
      <x:c r="D635" s="9" t="n">
        <x:v>45807.97041666666</x:v>
      </x:c>
      <x:c r="E635" s="1" t="str">
        <x:v>Normal</x:v>
      </x:c>
      <x:c r="F635" s="1" t="str">
        <x:v>WhatsApp</x:v>
      </x:c>
      <x:c r="G635" s="1" t="str">
        <x:v>Delivery</x:v>
      </x:c>
      <x:c r="H635" s="1" t="n">
        <x:v>0</x:v>
      </x:c>
      <x:c r="I635" s="1"/>
      <x:c r="J635" s="1" t="n">
        <x:f>IF(E635="","",VLOOKUP(E635,'Guide'!$A$7:$C$10,2,FALSE))</x:f>
        <x:v>12</x:v>
      </x:c>
      <x:c r="K635" s="1" t="n">
        <x:f>IF(E635="","",VLOOKUP(E635,'Guide'!$A$7:$C$10,3,FALSE))</x:f>
        <x:v>72</x:v>
      </x:c>
      <x:c r="L635" s="10" t="n">
        <x:f>('Guide'!$B$4-B635)*24</x:f>
        <x:v>787.2500000000582</x:v>
      </x:c>
      <x:c r="M635" s="10" t="n">
        <x:f>IF(C635="","",ROUND((C635-B635)*24,6))</x:f>
        <x:v>10.85</x:v>
      </x:c>
      <x:c r="N635" s="10" t="n">
        <x:f>IF(D635="","",ROUND((D635-B635)*24,6))</x:f>
        <x:v>42.54</x:v>
      </x:c>
      <x:c r="O635" s="1" t="n">
        <x:f>IF(D635="",1,0)</x:f>
        <x:v>0</x:v>
      </x:c>
      <x:c r="P635" s="1" t="n">
        <x:f>IF(E635="",0,IF(OR(C635&lt;&gt;"",L635&gt;=J635),1,0))</x:f>
        <x:v>1</x:v>
      </x:c>
      <x:c r="Q635" s="1" t="n">
        <x:f>IF(AND(E635&lt;&gt;"",C635&lt;&gt;"",M635&lt;=J635),1,0)</x:f>
        <x:v>1</x:v>
      </x:c>
      <x:c r="R635" s="1" t="n">
        <x:f>P635-Q635</x:f>
        <x:v>0</x:v>
      </x:c>
      <x:c r="S635" s="1" t="n">
        <x:f>IF(E635="",0,IF(OR(D635&lt;&gt;"",L635&gt;=K635),1,0))</x:f>
        <x:v>1</x:v>
      </x:c>
      <x:c r="T635" s="1" t="n">
        <x:f>IF(AND(E635&lt;&gt;"",D635&lt;&gt;"",N635&lt;=K635),1,0)</x:f>
        <x:v>1</x:v>
      </x:c>
      <x:c r="U635" s="1" t="n">
        <x:f>S635-T635</x:f>
        <x:v>0</x:v>
      </x:c>
      <x:c r="V635" s="1" t="n">
        <x:f>IF(I635="",0,1)</x:f>
        <x:v>0</x:v>
      </x:c>
      <x:c r="W635" s="1" t="n">
        <x:f>IF(I635&gt;=4,1,0)</x:f>
        <x:v>0</x:v>
      </x:c>
      <x:c r="X635" s="1" t="n">
        <x:f>1-O635</x:f>
        <x:v>1</x:v>
      </x:c>
      <x:c r="Y635" s="1" t="n">
        <x:f>IF(AND(O635=1,L635&gt;168),1,0)</x:f>
        <x:v>0</x:v>
      </x:c>
    </x:row>
    <x:row r="636">
      <x:c r="A636" s="1" t="str">
        <x:v>T00631</x:v>
      </x:c>
      <x:c r="B636" s="9" t="n">
        <x:v>45691.05694444444</x:v>
      </x:c>
      <x:c r="C636" s="9" t="n">
        <x:v>45691.89569444444</x:v>
      </x:c>
      <x:c r="D636" s="9" t="n">
        <x:v>45701.79736111111</x:v>
      </x:c>
      <x:c r="E636" s="1" t="str">
        <x:v>Low</x:v>
      </x:c>
      <x:c r="F636" s="1" t="str">
        <x:v>Web chat</x:v>
      </x:c>
      <x:c r="G636" s="1" t="str">
        <x:v>Account access</x:v>
      </x:c>
      <x:c r="H636" s="1" t="n">
        <x:v>0</x:v>
      </x:c>
      <x:c r="I636" s="1"/>
      <x:c r="J636" s="1" t="n">
        <x:f>IF(E636="","",VLOOKUP(E636,'Guide'!$A$7:$C$10,2,FALSE))</x:f>
        <x:v>24</x:v>
      </x:c>
      <x:c r="K636" s="1" t="n">
        <x:f>IF(E636="","",VLOOKUP(E636,'Guide'!$A$7:$C$10,3,FALSE))</x:f>
        <x:v>120</x:v>
      </x:c>
      <x:c r="L636" s="10" t="n">
        <x:f>('Guide'!$B$4-B636)*24</x:f>
        <x:v>3550.6333333334187</x:v>
      </x:c>
      <x:c r="M636" s="10" t="n">
        <x:f>IF(C636="","",ROUND((C636-B636)*24,6))</x:f>
        <x:v>20.13</x:v>
      </x:c>
      <x:c r="N636" s="10" t="n">
        <x:f>IF(D636="","",ROUND((D636-B636)*24,6))</x:f>
        <x:v>257.77</x:v>
      </x:c>
      <x:c r="O636" s="1" t="n">
        <x:f>IF(D636="",1,0)</x:f>
        <x:v>0</x:v>
      </x:c>
      <x:c r="P636" s="1" t="n">
        <x:f>IF(E636="",0,IF(OR(C636&lt;&gt;"",L636&gt;=J636),1,0))</x:f>
        <x:v>1</x:v>
      </x:c>
      <x:c r="Q636" s="1" t="n">
        <x:f>IF(AND(E636&lt;&gt;"",C636&lt;&gt;"",M636&lt;=J636),1,0)</x:f>
        <x:v>1</x:v>
      </x:c>
      <x:c r="R636" s="1" t="n">
        <x:f>P636-Q636</x:f>
        <x:v>0</x:v>
      </x:c>
      <x:c r="S636" s="1" t="n">
        <x:f>IF(E636="",0,IF(OR(D636&lt;&gt;"",L636&gt;=K636),1,0))</x:f>
        <x:v>1</x:v>
      </x:c>
      <x:c r="T636" s="1" t="n">
        <x:f>IF(AND(E636&lt;&gt;"",D636&lt;&gt;"",N636&lt;=K636),1,0)</x:f>
        <x:v>0</x:v>
      </x:c>
      <x:c r="U636" s="1" t="n">
        <x:f>S636-T636</x:f>
        <x:v>1</x:v>
      </x:c>
      <x:c r="V636" s="1" t="n">
        <x:f>IF(I636="",0,1)</x:f>
        <x:v>0</x:v>
      </x:c>
      <x:c r="W636" s="1" t="n">
        <x:f>IF(I636&gt;=4,1,0)</x:f>
        <x:v>0</x:v>
      </x:c>
      <x:c r="X636" s="1" t="n">
        <x:f>1-O636</x:f>
        <x:v>1</x:v>
      </x:c>
      <x:c r="Y636" s="1" t="n">
        <x:f>IF(AND(O636=1,L636&gt;168),1,0)</x:f>
        <x:v>0</x:v>
      </x:c>
    </x:row>
    <x:row r="637">
      <x:c r="A637" s="1" t="str">
        <x:v>T00632</x:v>
      </x:c>
      <x:c r="B637" s="9" t="n">
        <x:v>45777.00486111111</x:v>
      </x:c>
      <x:c r="C637" s="9" t="n">
        <x:v>45777.50319444444</x:v>
      </x:c>
      <x:c r="D637" s="9" t="n">
        <x:v>45779.389861111114</x:v>
      </x:c>
      <x:c r="E637" s="1" t="str">
        <x:v>Normal</x:v>
      </x:c>
      <x:c r="F637" s="1" t="str">
        <x:v>Email</x:v>
      </x:c>
      <x:c r="G637" s="1" t="str">
        <x:v>Delivery</x:v>
      </x:c>
      <x:c r="H637" s="1" t="n">
        <x:v>0</x:v>
      </x:c>
      <x:c r="I637" s="1" t="n">
        <x:v>3</x:v>
      </x:c>
      <x:c r="J637" s="1" t="n">
        <x:f>IF(E637="","",VLOOKUP(E637,'Guide'!$A$7:$C$10,2,FALSE))</x:f>
        <x:v>12</x:v>
      </x:c>
      <x:c r="K637" s="1" t="n">
        <x:f>IF(E637="","",VLOOKUP(E637,'Guide'!$A$7:$C$10,3,FALSE))</x:f>
        <x:v>72</x:v>
      </x:c>
      <x:c r="L637" s="10" t="n">
        <x:f>('Guide'!$B$4-B637)*24</x:f>
        <x:v>1487.8833333333023</x:v>
      </x:c>
      <x:c r="M637" s="10" t="n">
        <x:f>IF(C637="","",ROUND((C637-B637)*24,6))</x:f>
        <x:v>11.96</x:v>
      </x:c>
      <x:c r="N637" s="10" t="n">
        <x:f>IF(D637="","",ROUND((D637-B637)*24,6))</x:f>
        <x:v>57.24</x:v>
      </x:c>
      <x:c r="O637" s="1" t="n">
        <x:f>IF(D637="",1,0)</x:f>
        <x:v>0</x:v>
      </x:c>
      <x:c r="P637" s="1" t="n">
        <x:f>IF(E637="",0,IF(OR(C637&lt;&gt;"",L637&gt;=J637),1,0))</x:f>
        <x:v>1</x:v>
      </x:c>
      <x:c r="Q637" s="1" t="n">
        <x:f>IF(AND(E637&lt;&gt;"",C637&lt;&gt;"",M637&lt;=J637),1,0)</x:f>
        <x:v>1</x:v>
      </x:c>
      <x:c r="R637" s="1" t="n">
        <x:f>P637-Q637</x:f>
        <x:v>0</x:v>
      </x:c>
      <x:c r="S637" s="1" t="n">
        <x:f>IF(E637="",0,IF(OR(D637&lt;&gt;"",L637&gt;=K637),1,0))</x:f>
        <x:v>1</x:v>
      </x:c>
      <x:c r="T637" s="1" t="n">
        <x:f>IF(AND(E637&lt;&gt;"",D637&lt;&gt;"",N637&lt;=K637),1,0)</x:f>
        <x:v>1</x:v>
      </x:c>
      <x:c r="U637" s="1" t="n">
        <x:f>S637-T637</x:f>
        <x:v>0</x:v>
      </x:c>
      <x:c r="V637" s="1" t="n">
        <x:f>IF(I637="",0,1)</x:f>
        <x:v>1</x:v>
      </x:c>
      <x:c r="W637" s="1" t="n">
        <x:f>IF(I637&gt;=4,1,0)</x:f>
        <x:v>0</x:v>
      </x:c>
      <x:c r="X637" s="1" t="n">
        <x:f>1-O637</x:f>
        <x:v>1</x:v>
      </x:c>
      <x:c r="Y637" s="1" t="n">
        <x:f>IF(AND(O637=1,L637&gt;168),1,0)</x:f>
        <x:v>0</x:v>
      </x:c>
    </x:row>
    <x:row r="638">
      <x:c r="A638" s="1" t="str">
        <x:v>T00633</x:v>
      </x:c>
      <x:c r="B638" s="9" t="n">
        <x:v>45706.31319444445</x:v>
      </x:c>
      <x:c r="C638" s="9" t="n">
        <x:v>45706.919444444444</x:v>
      </x:c>
      <x:c r="D638" s="9" t="n">
        <x:v>45708.13402777778</x:v>
      </x:c>
      <x:c r="E638" s="1" t="str">
        <x:v>Low</x:v>
      </x:c>
      <x:c r="F638" s="1" t="str">
        <x:v>Email</x:v>
      </x:c>
      <x:c r="G638" s="1" t="str">
        <x:v>Account access</x:v>
      </x:c>
      <x:c r="H638" s="1" t="n">
        <x:v>0</x:v>
      </x:c>
      <x:c r="I638" s="1"/>
      <x:c r="J638" s="1" t="n">
        <x:f>IF(E638="","",VLOOKUP(E638,'Guide'!$A$7:$C$10,2,FALSE))</x:f>
        <x:v>24</x:v>
      </x:c>
      <x:c r="K638" s="1" t="n">
        <x:f>IF(E638="","",VLOOKUP(E638,'Guide'!$A$7:$C$10,3,FALSE))</x:f>
        <x:v>120</x:v>
      </x:c>
      <x:c r="L638" s="10" t="n">
        <x:f>('Guide'!$B$4-B638)*24</x:f>
        <x:v>3184.483333333279</x:v>
      </x:c>
      <x:c r="M638" s="10" t="n">
        <x:f>IF(C638="","",ROUND((C638-B638)*24,6))</x:f>
        <x:v>14.55</x:v>
      </x:c>
      <x:c r="N638" s="10" t="n">
        <x:f>IF(D638="","",ROUND((D638-B638)*24,6))</x:f>
        <x:v>43.7</x:v>
      </x:c>
      <x:c r="O638" s="1" t="n">
        <x:f>IF(D638="",1,0)</x:f>
        <x:v>0</x:v>
      </x:c>
      <x:c r="P638" s="1" t="n">
        <x:f>IF(E638="",0,IF(OR(C638&lt;&gt;"",L638&gt;=J638),1,0))</x:f>
        <x:v>1</x:v>
      </x:c>
      <x:c r="Q638" s="1" t="n">
        <x:f>IF(AND(E638&lt;&gt;"",C638&lt;&gt;"",M638&lt;=J638),1,0)</x:f>
        <x:v>1</x:v>
      </x:c>
      <x:c r="R638" s="1" t="n">
        <x:f>P638-Q638</x:f>
        <x:v>0</x:v>
      </x:c>
      <x:c r="S638" s="1" t="n">
        <x:f>IF(E638="",0,IF(OR(D638&lt;&gt;"",L638&gt;=K638),1,0))</x:f>
        <x:v>1</x:v>
      </x:c>
      <x:c r="T638" s="1" t="n">
        <x:f>IF(AND(E638&lt;&gt;"",D638&lt;&gt;"",N638&lt;=K638),1,0)</x:f>
        <x:v>1</x:v>
      </x:c>
      <x:c r="U638" s="1" t="n">
        <x:f>S638-T638</x:f>
        <x:v>0</x:v>
      </x:c>
      <x:c r="V638" s="1" t="n">
        <x:f>IF(I638="",0,1)</x:f>
        <x:v>0</x:v>
      </x:c>
      <x:c r="W638" s="1" t="n">
        <x:f>IF(I638&gt;=4,1,0)</x:f>
        <x:v>0</x:v>
      </x:c>
      <x:c r="X638" s="1" t="n">
        <x:f>1-O638</x:f>
        <x:v>1</x:v>
      </x:c>
      <x:c r="Y638" s="1" t="n">
        <x:f>IF(AND(O638=1,L638&gt;168),1,0)</x:f>
        <x:v>0</x:v>
      </x:c>
    </x:row>
    <x:row r="639">
      <x:c r="A639" s="1" t="str">
        <x:v>T00634</x:v>
      </x:c>
      <x:c r="B639" s="9" t="n">
        <x:v>45727.302083333336</x:v>
      </x:c>
      <x:c r="C639" s="9" t="n">
        <x:v>45727.45333333333</x:v>
      </x:c>
      <x:c r="D639" s="9" t="n">
        <x:v>45731.11208333333</x:v>
      </x:c>
      <x:c r="E639" s="1" t="str">
        <x:v>Normal</x:v>
      </x:c>
      <x:c r="F639" s="1" t="str">
        <x:v>Web chat</x:v>
      </x:c>
      <x:c r="G639" s="1" t="str">
        <x:v>Refund</x:v>
      </x:c>
      <x:c r="H639" s="1" t="n">
        <x:v>0</x:v>
      </x:c>
      <x:c r="I639" s="1" t="n">
        <x:v>3</x:v>
      </x:c>
      <x:c r="J639" s="1" t="n">
        <x:f>IF(E639="","",VLOOKUP(E639,'Guide'!$A$7:$C$10,2,FALSE))</x:f>
        <x:v>12</x:v>
      </x:c>
      <x:c r="K639" s="1" t="n">
        <x:f>IF(E639="","",VLOOKUP(E639,'Guide'!$A$7:$C$10,3,FALSE))</x:f>
        <x:v>72</x:v>
      </x:c>
      <x:c r="L639" s="10" t="n">
        <x:f>('Guide'!$B$4-B639)*24</x:f>
        <x:v>2680.749999999942</x:v>
      </x:c>
      <x:c r="M639" s="10" t="n">
        <x:f>IF(C639="","",ROUND((C639-B639)*24,6))</x:f>
        <x:v>3.63</x:v>
      </x:c>
      <x:c r="N639" s="10" t="n">
        <x:f>IF(D639="","",ROUND((D639-B639)*24,6))</x:f>
        <x:v>91.44</x:v>
      </x:c>
      <x:c r="O639" s="1" t="n">
        <x:f>IF(D639="",1,0)</x:f>
        <x:v>0</x:v>
      </x:c>
      <x:c r="P639" s="1" t="n">
        <x:f>IF(E639="",0,IF(OR(C639&lt;&gt;"",L639&gt;=J639),1,0))</x:f>
        <x:v>1</x:v>
      </x:c>
      <x:c r="Q639" s="1" t="n">
        <x:f>IF(AND(E639&lt;&gt;"",C639&lt;&gt;"",M639&lt;=J639),1,0)</x:f>
        <x:v>1</x:v>
      </x:c>
      <x:c r="R639" s="1" t="n">
        <x:f>P639-Q639</x:f>
        <x:v>0</x:v>
      </x:c>
      <x:c r="S639" s="1" t="n">
        <x:f>IF(E639="",0,IF(OR(D639&lt;&gt;"",L639&gt;=K639),1,0))</x:f>
        <x:v>1</x:v>
      </x:c>
      <x:c r="T639" s="1" t="n">
        <x:f>IF(AND(E639&lt;&gt;"",D639&lt;&gt;"",N639&lt;=K639),1,0)</x:f>
        <x:v>0</x:v>
      </x:c>
      <x:c r="U639" s="1" t="n">
        <x:f>S639-T639</x:f>
        <x:v>1</x:v>
      </x:c>
      <x:c r="V639" s="1" t="n">
        <x:f>IF(I639="",0,1)</x:f>
        <x:v>1</x:v>
      </x:c>
      <x:c r="W639" s="1" t="n">
        <x:f>IF(I639&gt;=4,1,0)</x:f>
        <x:v>0</x:v>
      </x:c>
      <x:c r="X639" s="1" t="n">
        <x:f>1-O639</x:f>
        <x:v>1</x:v>
      </x:c>
      <x:c r="Y639" s="1" t="n">
        <x:f>IF(AND(O639=1,L639&gt;168),1,0)</x:f>
        <x:v>0</x:v>
      </x:c>
    </x:row>
    <x:row r="640">
      <x:c r="A640" s="1" t="str">
        <x:v>T00635</x:v>
      </x:c>
      <x:c r="B640" s="9" t="n">
        <x:v>45739.41805555556</x:v>
      </x:c>
      <x:c r="C640" s="9" t="n">
        <x:v>45739.54347222222</x:v>
      </x:c>
      <x:c r="D640" s="9" t="n">
        <x:v>45741.398888888885</x:v>
      </x:c>
      <x:c r="E640" s="1" t="str">
        <x:v>High</x:v>
      </x:c>
      <x:c r="F640" s="1" t="str">
        <x:v>Email</x:v>
      </x:c>
      <x:c r="G640" s="1" t="str">
        <x:v>Account access</x:v>
      </x:c>
      <x:c r="H640" s="1" t="n">
        <x:v>0</x:v>
      </x:c>
      <x:c r="I640" s="1"/>
      <x:c r="J640" s="1" t="n">
        <x:f>IF(E640="","",VLOOKUP(E640,'Guide'!$A$7:$C$10,2,FALSE))</x:f>
        <x:v>4</x:v>
      </x:c>
      <x:c r="K640" s="1" t="n">
        <x:f>IF(E640="","",VLOOKUP(E640,'Guide'!$A$7:$C$10,3,FALSE))</x:f>
        <x:v>24</x:v>
      </x:c>
      <x:c r="L640" s="10" t="n">
        <x:f>('Guide'!$B$4-B640)*24</x:f>
        <x:v>2389.966666666616</x:v>
      </x:c>
      <x:c r="M640" s="10" t="n">
        <x:f>IF(C640="","",ROUND((C640-B640)*24,6))</x:f>
        <x:v>3.01</x:v>
      </x:c>
      <x:c r="N640" s="10" t="n">
        <x:f>IF(D640="","",ROUND((D640-B640)*24,6))</x:f>
        <x:v>47.54</x:v>
      </x:c>
      <x:c r="O640" s="1" t="n">
        <x:f>IF(D640="",1,0)</x:f>
        <x:v>0</x:v>
      </x:c>
      <x:c r="P640" s="1" t="n">
        <x:f>IF(E640="",0,IF(OR(C640&lt;&gt;"",L640&gt;=J640),1,0))</x:f>
        <x:v>1</x:v>
      </x:c>
      <x:c r="Q640" s="1" t="n">
        <x:f>IF(AND(E640&lt;&gt;"",C640&lt;&gt;"",M640&lt;=J640),1,0)</x:f>
        <x:v>1</x:v>
      </x:c>
      <x:c r="R640" s="1" t="n">
        <x:f>P640-Q640</x:f>
        <x:v>0</x:v>
      </x:c>
      <x:c r="S640" s="1" t="n">
        <x:f>IF(E640="",0,IF(OR(D640&lt;&gt;"",L640&gt;=K640),1,0))</x:f>
        <x:v>1</x:v>
      </x:c>
      <x:c r="T640" s="1" t="n">
        <x:f>IF(AND(E640&lt;&gt;"",D640&lt;&gt;"",N640&lt;=K640),1,0)</x:f>
        <x:v>0</x:v>
      </x:c>
      <x:c r="U640" s="1" t="n">
        <x:f>S640-T640</x:f>
        <x:v>1</x:v>
      </x:c>
      <x:c r="V640" s="1" t="n">
        <x:f>IF(I640="",0,1)</x:f>
        <x:v>0</x:v>
      </x:c>
      <x:c r="W640" s="1" t="n">
        <x:f>IF(I640&gt;=4,1,0)</x:f>
        <x:v>0</x:v>
      </x:c>
      <x:c r="X640" s="1" t="n">
        <x:f>1-O640</x:f>
        <x:v>1</x:v>
      </x:c>
      <x:c r="Y640" s="1" t="n">
        <x:f>IF(AND(O640=1,L640&gt;168),1,0)</x:f>
        <x:v>0</x:v>
      </x:c>
    </x:row>
    <x:row r="641">
      <x:c r="A641" s="1" t="str">
        <x:v>T00636</x:v>
      </x:c>
      <x:c r="B641" s="9" t="n">
        <x:v>45832.13958333333</x:v>
      </x:c>
      <x:c r="C641" s="9" t="n">
        <x:v>45832.47416666667</x:v>
      </x:c>
      <x:c r="D641" s="9" t="n">
        <x:v>45833.81958333333</x:v>
      </x:c>
      <x:c r="E641" s="1" t="str">
        <x:v>Normal</x:v>
      </x:c>
      <x:c r="F641" s="1" t="str">
        <x:v>Email</x:v>
      </x:c>
      <x:c r="G641" s="1" t="str">
        <x:v>Delivery</x:v>
      </x:c>
      <x:c r="H641" s="1" t="n">
        <x:v>0</x:v>
      </x:c>
      <x:c r="I641" s="1"/>
      <x:c r="J641" s="1" t="n">
        <x:f>IF(E641="","",VLOOKUP(E641,'Guide'!$A$7:$C$10,2,FALSE))</x:f>
        <x:v>12</x:v>
      </x:c>
      <x:c r="K641" s="1" t="n">
        <x:f>IF(E641="","",VLOOKUP(E641,'Guide'!$A$7:$C$10,3,FALSE))</x:f>
        <x:v>72</x:v>
      </x:c>
      <x:c r="L641" s="10" t="n">
        <x:f>('Guide'!$B$4-B641)*24</x:f>
        <x:v>164.6500000000815</x:v>
      </x:c>
      <x:c r="M641" s="10" t="n">
        <x:f>IF(C641="","",ROUND((C641-B641)*24,6))</x:f>
        <x:v>8.03</x:v>
      </x:c>
      <x:c r="N641" s="10" t="n">
        <x:f>IF(D641="","",ROUND((D641-B641)*24,6))</x:f>
        <x:v>40.32</x:v>
      </x:c>
      <x:c r="O641" s="1" t="n">
        <x:f>IF(D641="",1,0)</x:f>
        <x:v>0</x:v>
      </x:c>
      <x:c r="P641" s="1" t="n">
        <x:f>IF(E641="",0,IF(OR(C641&lt;&gt;"",L641&gt;=J641),1,0))</x:f>
        <x:v>1</x:v>
      </x:c>
      <x:c r="Q641" s="1" t="n">
        <x:f>IF(AND(E641&lt;&gt;"",C641&lt;&gt;"",M641&lt;=J641),1,0)</x:f>
        <x:v>1</x:v>
      </x:c>
      <x:c r="R641" s="1" t="n">
        <x:f>P641-Q641</x:f>
        <x:v>0</x:v>
      </x:c>
      <x:c r="S641" s="1" t="n">
        <x:f>IF(E641="",0,IF(OR(D641&lt;&gt;"",L641&gt;=K641),1,0))</x:f>
        <x:v>1</x:v>
      </x:c>
      <x:c r="T641" s="1" t="n">
        <x:f>IF(AND(E641&lt;&gt;"",D641&lt;&gt;"",N641&lt;=K641),1,0)</x:f>
        <x:v>1</x:v>
      </x:c>
      <x:c r="U641" s="1" t="n">
        <x:f>S641-T641</x:f>
        <x:v>0</x:v>
      </x:c>
      <x:c r="V641" s="1" t="n">
        <x:f>IF(I641="",0,1)</x:f>
        <x:v>0</x:v>
      </x:c>
      <x:c r="W641" s="1" t="n">
        <x:f>IF(I641&gt;=4,1,0)</x:f>
        <x:v>0</x:v>
      </x:c>
      <x:c r="X641" s="1" t="n">
        <x:f>1-O641</x:f>
        <x:v>1</x:v>
      </x:c>
      <x:c r="Y641" s="1" t="n">
        <x:f>IF(AND(O641=1,L641&gt;168),1,0)</x:f>
        <x:v>0</x:v>
      </x:c>
    </x:row>
    <x:row r="642">
      <x:c r="A642" s="1" t="str">
        <x:v>T00637</x:v>
      </x:c>
      <x:c r="B642" s="9" t="n">
        <x:v>45791.01180555556</x:v>
      </x:c>
      <x:c r="C642" s="9" t="n">
        <x:v>45791.61638888889</x:v>
      </x:c>
      <x:c r="D642" s="9" t="n">
        <x:v>45792.78013888889</x:v>
      </x:c>
      <x:c r="E642" s="1" t="str">
        <x:v>Normal</x:v>
      </x:c>
      <x:c r="F642" s="1" t="str">
        <x:v>Email</x:v>
      </x:c>
      <x:c r="G642" s="1" t="str">
        <x:v>Product information</x:v>
      </x:c>
      <x:c r="H642" s="1" t="n">
        <x:v>0</x:v>
      </x:c>
      <x:c r="I642" s="1" t="n">
        <x:v>5</x:v>
      </x:c>
      <x:c r="J642" s="1" t="n">
        <x:f>IF(E642="","",VLOOKUP(E642,'Guide'!$A$7:$C$10,2,FALSE))</x:f>
        <x:v>12</x:v>
      </x:c>
      <x:c r="K642" s="1" t="n">
        <x:f>IF(E642="","",VLOOKUP(E642,'Guide'!$A$7:$C$10,3,FALSE))</x:f>
        <x:v>72</x:v>
      </x:c>
      <x:c r="L642" s="10" t="n">
        <x:f>('Guide'!$B$4-B642)*24</x:f>
        <x:v>1151.7166666666162</x:v>
      </x:c>
      <x:c r="M642" s="10" t="n">
        <x:f>IF(C642="","",ROUND((C642-B642)*24,6))</x:f>
        <x:v>14.51</x:v>
      </x:c>
      <x:c r="N642" s="10" t="n">
        <x:f>IF(D642="","",ROUND((D642-B642)*24,6))</x:f>
        <x:v>42.44</x:v>
      </x:c>
      <x:c r="O642" s="1" t="n">
        <x:f>IF(D642="",1,0)</x:f>
        <x:v>0</x:v>
      </x:c>
      <x:c r="P642" s="1" t="n">
        <x:f>IF(E642="",0,IF(OR(C642&lt;&gt;"",L642&gt;=J642),1,0))</x:f>
        <x:v>1</x:v>
      </x:c>
      <x:c r="Q642" s="1" t="n">
        <x:f>IF(AND(E642&lt;&gt;"",C642&lt;&gt;"",M642&lt;=J642),1,0)</x:f>
        <x:v>0</x:v>
      </x:c>
      <x:c r="R642" s="1" t="n">
        <x:f>P642-Q642</x:f>
        <x:v>1</x:v>
      </x:c>
      <x:c r="S642" s="1" t="n">
        <x:f>IF(E642="",0,IF(OR(D642&lt;&gt;"",L642&gt;=K642),1,0))</x:f>
        <x:v>1</x:v>
      </x:c>
      <x:c r="T642" s="1" t="n">
        <x:f>IF(AND(E642&lt;&gt;"",D642&lt;&gt;"",N642&lt;=K642),1,0)</x:f>
        <x:v>1</x:v>
      </x:c>
      <x:c r="U642" s="1" t="n">
        <x:f>S642-T642</x:f>
        <x:v>0</x:v>
      </x:c>
      <x:c r="V642" s="1" t="n">
        <x:f>IF(I642="",0,1)</x:f>
        <x:v>1</x:v>
      </x:c>
      <x:c r="W642" s="1" t="n">
        <x:f>IF(I642&gt;=4,1,0)</x:f>
        <x:v>1</x:v>
      </x:c>
      <x:c r="X642" s="1" t="n">
        <x:f>1-O642</x:f>
        <x:v>1</x:v>
      </x:c>
      <x:c r="Y642" s="1" t="n">
        <x:f>IF(AND(O642=1,L642&gt;168),1,0)</x:f>
        <x:v>0</x:v>
      </x:c>
    </x:row>
    <x:row r="643">
      <x:c r="A643" s="1" t="str">
        <x:v>T00638</x:v>
      </x:c>
      <x:c r="B643" s="9" t="n">
        <x:v>45783.35138888889</x:v>
      </x:c>
      <x:c r="C643" s="9" t="n">
        <x:v>45783.95097222222</x:v>
      </x:c>
      <x:c r="D643" s="9" t="n">
        <x:v>45787.58472222222</x:v>
      </x:c>
      <x:c r="E643" s="1" t="str">
        <x:v>Normal</x:v>
      </x:c>
      <x:c r="F643" s="1" t="str">
        <x:v>Email</x:v>
      </x:c>
      <x:c r="G643" s="1" t="str">
        <x:v>Delivery</x:v>
      </x:c>
      <x:c r="H643" s="1" t="n">
        <x:v>0</x:v>
      </x:c>
      <x:c r="I643" s="1" t="n">
        <x:v>2</x:v>
      </x:c>
      <x:c r="J643" s="1" t="n">
        <x:f>IF(E643="","",VLOOKUP(E643,'Guide'!$A$7:$C$10,2,FALSE))</x:f>
        <x:v>12</x:v>
      </x:c>
      <x:c r="K643" s="1" t="n">
        <x:f>IF(E643="","",VLOOKUP(E643,'Guide'!$A$7:$C$10,3,FALSE))</x:f>
        <x:v>72</x:v>
      </x:c>
      <x:c r="L643" s="10" t="n">
        <x:f>('Guide'!$B$4-B643)*24</x:f>
        <x:v>1335.566666666593</x:v>
      </x:c>
      <x:c r="M643" s="10" t="n">
        <x:f>IF(C643="","",ROUND((C643-B643)*24,6))</x:f>
        <x:v>14.39</x:v>
      </x:c>
      <x:c r="N643" s="10" t="n">
        <x:f>IF(D643="","",ROUND((D643-B643)*24,6))</x:f>
        <x:v>101.6</x:v>
      </x:c>
      <x:c r="O643" s="1" t="n">
        <x:f>IF(D643="",1,0)</x:f>
        <x:v>0</x:v>
      </x:c>
      <x:c r="P643" s="1" t="n">
        <x:f>IF(E643="",0,IF(OR(C643&lt;&gt;"",L643&gt;=J643),1,0))</x:f>
        <x:v>1</x:v>
      </x:c>
      <x:c r="Q643" s="1" t="n">
        <x:f>IF(AND(E643&lt;&gt;"",C643&lt;&gt;"",M643&lt;=J643),1,0)</x:f>
        <x:v>0</x:v>
      </x:c>
      <x:c r="R643" s="1" t="n">
        <x:f>P643-Q643</x:f>
        <x:v>1</x:v>
      </x:c>
      <x:c r="S643" s="1" t="n">
        <x:f>IF(E643="",0,IF(OR(D643&lt;&gt;"",L643&gt;=K643),1,0))</x:f>
        <x:v>1</x:v>
      </x:c>
      <x:c r="T643" s="1" t="n">
        <x:f>IF(AND(E643&lt;&gt;"",D643&lt;&gt;"",N643&lt;=K643),1,0)</x:f>
        <x:v>0</x:v>
      </x:c>
      <x:c r="U643" s="1" t="n">
        <x:f>S643-T643</x:f>
        <x:v>1</x:v>
      </x:c>
      <x:c r="V643" s="1" t="n">
        <x:f>IF(I643="",0,1)</x:f>
        <x:v>1</x:v>
      </x:c>
      <x:c r="W643" s="1" t="n">
        <x:f>IF(I643&gt;=4,1,0)</x:f>
        <x:v>0</x:v>
      </x:c>
      <x:c r="X643" s="1" t="n">
        <x:f>1-O643</x:f>
        <x:v>1</x:v>
      </x:c>
      <x:c r="Y643" s="1" t="n">
        <x:f>IF(AND(O643=1,L643&gt;168),1,0)</x:f>
        <x:v>0</x:v>
      </x:c>
    </x:row>
    <x:row r="644">
      <x:c r="A644" s="1" t="str">
        <x:v>T00639</x:v>
      </x:c>
      <x:c r="B644" s="9" t="n">
        <x:v>45837.77361111111</x:v>
      </x:c>
      <x:c r="C644" s="9" t="n">
        <x:v>45838.07402777778</x:v>
      </x:c>
      <x:c r="D644" s="9" t="n">
        <x:v>45838.764027777775</x:v>
      </x:c>
      <x:c r="E644" s="1" t="str">
        <x:v>Normal</x:v>
      </x:c>
      <x:c r="F644" s="1" t="str">
        <x:v>Web chat</x:v>
      </x:c>
      <x:c r="G644" s="1" t="str">
        <x:v>Billing</x:v>
      </x:c>
      <x:c r="H644" s="1" t="n">
        <x:v>0</x:v>
      </x:c>
      <x:c r="I644" s="1"/>
      <x:c r="J644" s="1" t="n">
        <x:f>IF(E644="","",VLOOKUP(E644,'Guide'!$A$7:$C$10,2,FALSE))</x:f>
        <x:v>12</x:v>
      </x:c>
      <x:c r="K644" s="1" t="n">
        <x:f>IF(E644="","",VLOOKUP(E644,'Guide'!$A$7:$C$10,3,FALSE))</x:f>
        <x:v>72</x:v>
      </x:c>
      <x:c r="L644" s="10" t="n">
        <x:f>('Guide'!$B$4-B644)*24</x:f>
        <x:v>29.433333333407063</x:v>
      </x:c>
      <x:c r="M644" s="10" t="n">
        <x:f>IF(C644="","",ROUND((C644-B644)*24,6))</x:f>
        <x:v>7.21</x:v>
      </x:c>
      <x:c r="N644" s="10" t="n">
        <x:f>IF(D644="","",ROUND((D644-B644)*24,6))</x:f>
        <x:v>23.77</x:v>
      </x:c>
      <x:c r="O644" s="1" t="n">
        <x:f>IF(D644="",1,0)</x:f>
        <x:v>0</x:v>
      </x:c>
      <x:c r="P644" s="1" t="n">
        <x:f>IF(E644="",0,IF(OR(C644&lt;&gt;"",L644&gt;=J644),1,0))</x:f>
        <x:v>1</x:v>
      </x:c>
      <x:c r="Q644" s="1" t="n">
        <x:f>IF(AND(E644&lt;&gt;"",C644&lt;&gt;"",M644&lt;=J644),1,0)</x:f>
        <x:v>1</x:v>
      </x:c>
      <x:c r="R644" s="1" t="n">
        <x:f>P644-Q644</x:f>
        <x:v>0</x:v>
      </x:c>
      <x:c r="S644" s="1" t="n">
        <x:f>IF(E644="",0,IF(OR(D644&lt;&gt;"",L644&gt;=K644),1,0))</x:f>
        <x:v>1</x:v>
      </x:c>
      <x:c r="T644" s="1" t="n">
        <x:f>IF(AND(E644&lt;&gt;"",D644&lt;&gt;"",N644&lt;=K644),1,0)</x:f>
        <x:v>1</x:v>
      </x:c>
      <x:c r="U644" s="1" t="n">
        <x:f>S644-T644</x:f>
        <x:v>0</x:v>
      </x:c>
      <x:c r="V644" s="1" t="n">
        <x:f>IF(I644="",0,1)</x:f>
        <x:v>0</x:v>
      </x:c>
      <x:c r="W644" s="1" t="n">
        <x:f>IF(I644&gt;=4,1,0)</x:f>
        <x:v>0</x:v>
      </x:c>
      <x:c r="X644" s="1" t="n">
        <x:f>1-O644</x:f>
        <x:v>1</x:v>
      </x:c>
      <x:c r="Y644" s="1" t="n">
        <x:f>IF(AND(O644=1,L644&gt;168),1,0)</x:f>
        <x:v>0</x:v>
      </x:c>
    </x:row>
    <x:row r="645">
      <x:c r="A645" s="1" t="str">
        <x:v>T00640</x:v>
      </x:c>
      <x:c r="B645" s="9" t="n">
        <x:v>45805.01944444444</x:v>
      </x:c>
      <x:c r="C645" s="9" t="n">
        <x:v>45805.51902777778</x:v>
      </x:c>
      <x:c r="D645" s="9" t="n">
        <x:v>45807.76944444444</x:v>
      </x:c>
      <x:c r="E645" s="1" t="str">
        <x:v>Normal</x:v>
      </x:c>
      <x:c r="F645" s="1" t="str">
        <x:v>Email</x:v>
      </x:c>
      <x:c r="G645" s="1" t="str">
        <x:v>Product information</x:v>
      </x:c>
      <x:c r="H645" s="1" t="n">
        <x:v>0</x:v>
      </x:c>
      <x:c r="I645" s="1" t="n">
        <x:v>4</x:v>
      </x:c>
      <x:c r="J645" s="1" t="n">
        <x:f>IF(E645="","",VLOOKUP(E645,'Guide'!$A$7:$C$10,2,FALSE))</x:f>
        <x:v>12</x:v>
      </x:c>
      <x:c r="K645" s="1" t="n">
        <x:f>IF(E645="","",VLOOKUP(E645,'Guide'!$A$7:$C$10,3,FALSE))</x:f>
        <x:v>72</x:v>
      </x:c>
      <x:c r="L645" s="10" t="n">
        <x:f>('Guide'!$B$4-B645)*24</x:f>
        <x:v>815.5333333333838</x:v>
      </x:c>
      <x:c r="M645" s="10" t="n">
        <x:f>IF(C645="","",ROUND((C645-B645)*24,6))</x:f>
        <x:v>11.99</x:v>
      </x:c>
      <x:c r="N645" s="10" t="n">
        <x:f>IF(D645="","",ROUND((D645-B645)*24,6))</x:f>
        <x:v>66</x:v>
      </x:c>
      <x:c r="O645" s="1" t="n">
        <x:f>IF(D645="",1,0)</x:f>
        <x:v>0</x:v>
      </x:c>
      <x:c r="P645" s="1" t="n">
        <x:f>IF(E645="",0,IF(OR(C645&lt;&gt;"",L645&gt;=J645),1,0))</x:f>
        <x:v>1</x:v>
      </x:c>
      <x:c r="Q645" s="1" t="n">
        <x:f>IF(AND(E645&lt;&gt;"",C645&lt;&gt;"",M645&lt;=J645),1,0)</x:f>
        <x:v>1</x:v>
      </x:c>
      <x:c r="R645" s="1" t="n">
        <x:f>P645-Q645</x:f>
        <x:v>0</x:v>
      </x:c>
      <x:c r="S645" s="1" t="n">
        <x:f>IF(E645="",0,IF(OR(D645&lt;&gt;"",L645&gt;=K645),1,0))</x:f>
        <x:v>1</x:v>
      </x:c>
      <x:c r="T645" s="1" t="n">
        <x:f>IF(AND(E645&lt;&gt;"",D645&lt;&gt;"",N645&lt;=K645),1,0)</x:f>
        <x:v>1</x:v>
      </x:c>
      <x:c r="U645" s="1" t="n">
        <x:f>S645-T645</x:f>
        <x:v>0</x:v>
      </x:c>
      <x:c r="V645" s="1" t="n">
        <x:f>IF(I645="",0,1)</x:f>
        <x:v>1</x:v>
      </x:c>
      <x:c r="W645" s="1" t="n">
        <x:f>IF(I645&gt;=4,1,0)</x:f>
        <x:v>1</x:v>
      </x:c>
      <x:c r="X645" s="1" t="n">
        <x:f>1-O645</x:f>
        <x:v>1</x:v>
      </x:c>
      <x:c r="Y645" s="1" t="n">
        <x:f>IF(AND(O645=1,L645&gt;168),1,0)</x:f>
        <x:v>0</x:v>
      </x:c>
    </x:row>
    <x:row r="646">
      <x:c r="A646" s="1" t="str">
        <x:v>T00641</x:v>
      </x:c>
      <x:c r="B646" s="9" t="n">
        <x:v>45703.15</x:v>
      </x:c>
      <x:c r="C646" s="9" t="n">
        <x:v>45703.42916666667</x:v>
      </x:c>
      <x:c r="D646" s="9"/>
      <x:c r="E646" s="1" t="str">
        <x:v>Normal</x:v>
      </x:c>
      <x:c r="F646" s="1" t="str">
        <x:v>Email</x:v>
      </x:c>
      <x:c r="G646" s="1" t="str">
        <x:v>Delivery</x:v>
      </x:c>
      <x:c r="H646" s="1" t="n">
        <x:v>0</x:v>
      </x:c>
      <x:c r="I646" s="1"/>
      <x:c r="J646" s="1" t="n">
        <x:f>IF(E646="","",VLOOKUP(E646,'Guide'!$A$7:$C$10,2,FALSE))</x:f>
        <x:v>12</x:v>
      </x:c>
      <x:c r="K646" s="1" t="n">
        <x:f>IF(E646="","",VLOOKUP(E646,'Guide'!$A$7:$C$10,3,FALSE))</x:f>
        <x:v>72</x:v>
      </x:c>
      <x:c r="L646" s="10" t="n">
        <x:f>('Guide'!$B$4-B646)*24</x:f>
        <x:v>3260.399999999965</x:v>
      </x:c>
      <x:c r="M646" s="10" t="n">
        <x:f>IF(C646="","",ROUND((C646-B646)*24,6))</x:f>
        <x:v>6.7</x:v>
      </x:c>
      <x:c r="N646" s="10" t="str">
        <x:f>IF(D646="","",ROUND((D646-B646)*24,6))</x:f>
      </x:c>
      <x:c r="O646" s="1" t="n">
        <x:f>IF(D646="",1,0)</x:f>
        <x:v>1</x:v>
      </x:c>
      <x:c r="P646" s="1" t="n">
        <x:f>IF(E646="",0,IF(OR(C646&lt;&gt;"",L646&gt;=J646),1,0))</x:f>
        <x:v>1</x:v>
      </x:c>
      <x:c r="Q646" s="1" t="n">
        <x:f>IF(AND(E646&lt;&gt;"",C646&lt;&gt;"",M646&lt;=J646),1,0)</x:f>
        <x:v>1</x:v>
      </x:c>
      <x:c r="R646" s="1" t="n">
        <x:f>P646-Q646</x:f>
        <x:v>0</x:v>
      </x:c>
      <x:c r="S646" s="1" t="n">
        <x:f>IF(E646="",0,IF(OR(D646&lt;&gt;"",L646&gt;=K646),1,0))</x:f>
        <x:v>1</x:v>
      </x:c>
      <x:c r="T646" s="1" t="n">
        <x:f>IF(AND(E646&lt;&gt;"",D646&lt;&gt;"",N646&lt;=K646),1,0)</x:f>
        <x:v>0</x:v>
      </x:c>
      <x:c r="U646" s="1" t="n">
        <x:f>S646-T646</x:f>
        <x:v>1</x:v>
      </x:c>
      <x:c r="V646" s="1" t="n">
        <x:f>IF(I646="",0,1)</x:f>
        <x:v>0</x:v>
      </x:c>
      <x:c r="W646" s="1" t="n">
        <x:f>IF(I646&gt;=4,1,0)</x:f>
        <x:v>0</x:v>
      </x:c>
      <x:c r="X646" s="1" t="n">
        <x:f>1-O646</x:f>
        <x:v>0</x:v>
      </x:c>
      <x:c r="Y646" s="1" t="n">
        <x:f>IF(AND(O646=1,L646&gt;168),1,0)</x:f>
        <x:v>1</x:v>
      </x:c>
    </x:row>
    <x:row r="647">
      <x:c r="A647" s="1" t="str">
        <x:v>T00642</x:v>
      </x:c>
      <x:c r="B647" s="9" t="n">
        <x:v>45772.74930555555</x:v>
      </x:c>
      <x:c r="C647" s="9" t="n">
        <x:v>45772.790138888886</x:v>
      </x:c>
      <x:c r="D647" s="9" t="n">
        <x:v>45773.164305555554</x:v>
      </x:c>
      <x:c r="E647" s="1" t="str">
        <x:v>Urgent</x:v>
      </x:c>
      <x:c r="F647" s="1" t="str">
        <x:v>WhatsApp</x:v>
      </x:c>
      <x:c r="G647" s="1" t="str">
        <x:v>Billing</x:v>
      </x:c>
      <x:c r="H647" s="1" t="n">
        <x:v>0</x:v>
      </x:c>
      <x:c r="I647" s="1"/>
      <x:c r="J647" s="1" t="n">
        <x:f>IF(E647="","",VLOOKUP(E647,'Guide'!$A$7:$C$10,2,FALSE))</x:f>
        <x:v>1</x:v>
      </x:c>
      <x:c r="K647" s="1" t="n">
        <x:f>IF(E647="","",VLOOKUP(E647,'Guide'!$A$7:$C$10,3,FALSE))</x:f>
        <x:v>8</x:v>
      </x:c>
      <x:c r="L647" s="10" t="n">
        <x:f>('Guide'!$B$4-B647)*24</x:f>
        <x:v>1590.016666666721</x:v>
      </x:c>
      <x:c r="M647" s="10" t="n">
        <x:f>IF(C647="","",ROUND((C647-B647)*24,6))</x:f>
        <x:v>0.98</x:v>
      </x:c>
      <x:c r="N647" s="10" t="n">
        <x:f>IF(D647="","",ROUND((D647-B647)*24,6))</x:f>
        <x:v>9.96</x:v>
      </x:c>
      <x:c r="O647" s="1" t="n">
        <x:f>IF(D647="",1,0)</x:f>
        <x:v>0</x:v>
      </x:c>
      <x:c r="P647" s="1" t="n">
        <x:f>IF(E647="",0,IF(OR(C647&lt;&gt;"",L647&gt;=J647),1,0))</x:f>
        <x:v>1</x:v>
      </x:c>
      <x:c r="Q647" s="1" t="n">
        <x:f>IF(AND(E647&lt;&gt;"",C647&lt;&gt;"",M647&lt;=J647),1,0)</x:f>
        <x:v>1</x:v>
      </x:c>
      <x:c r="R647" s="1" t="n">
        <x:f>P647-Q647</x:f>
        <x:v>0</x:v>
      </x:c>
      <x:c r="S647" s="1" t="n">
        <x:f>IF(E647="",0,IF(OR(D647&lt;&gt;"",L647&gt;=K647),1,0))</x:f>
        <x:v>1</x:v>
      </x:c>
      <x:c r="T647" s="1" t="n">
        <x:f>IF(AND(E647&lt;&gt;"",D647&lt;&gt;"",N647&lt;=K647),1,0)</x:f>
        <x:v>0</x:v>
      </x:c>
      <x:c r="U647" s="1" t="n">
        <x:f>S647-T647</x:f>
        <x:v>1</x:v>
      </x:c>
      <x:c r="V647" s="1" t="n">
        <x:f>IF(I647="",0,1)</x:f>
        <x:v>0</x:v>
      </x:c>
      <x:c r="W647" s="1" t="n">
        <x:f>IF(I647&gt;=4,1,0)</x:f>
        <x:v>0</x:v>
      </x:c>
      <x:c r="X647" s="1" t="n">
        <x:f>1-O647</x:f>
        <x:v>1</x:v>
      </x:c>
      <x:c r="Y647" s="1" t="n">
        <x:f>IF(AND(O647=1,L647&gt;168),1,0)</x:f>
        <x:v>0</x:v>
      </x:c>
    </x:row>
    <x:row r="648">
      <x:c r="A648" s="1" t="str">
        <x:v>T00643</x:v>
      </x:c>
      <x:c r="B648" s="9" t="n">
        <x:v>45835.865277777775</x:v>
      </x:c>
      <x:c r="C648" s="9" t="n">
        <x:v>45836.07611111111</x:v>
      </x:c>
      <x:c r="D648" s="9" t="n">
        <x:v>45836.960277777776</x:v>
      </x:c>
      <x:c r="E648" s="1" t="str">
        <x:v>Normal</x:v>
      </x:c>
      <x:c r="F648" s="1" t="str">
        <x:v>WhatsApp</x:v>
      </x:c>
      <x:c r="G648" s="1" t="str">
        <x:v>Billing</x:v>
      </x:c>
      <x:c r="H648" s="1" t="n">
        <x:v>0</x:v>
      </x:c>
      <x:c r="I648" s="1" t="n">
        <x:v>3</x:v>
      </x:c>
      <x:c r="J648" s="1" t="n">
        <x:f>IF(E648="","",VLOOKUP(E648,'Guide'!$A$7:$C$10,2,FALSE))</x:f>
        <x:v>12</x:v>
      </x:c>
      <x:c r="K648" s="1" t="n">
        <x:f>IF(E648="","",VLOOKUP(E648,'Guide'!$A$7:$C$10,3,FALSE))</x:f>
        <x:v>72</x:v>
      </x:c>
      <x:c r="L648" s="10" t="n">
        <x:f>('Guide'!$B$4-B648)*24</x:f>
        <x:v>75.23333333339542</x:v>
      </x:c>
      <x:c r="M648" s="10" t="n">
        <x:f>IF(C648="","",ROUND((C648-B648)*24,6))</x:f>
        <x:v>5.06</x:v>
      </x:c>
      <x:c r="N648" s="10" t="n">
        <x:f>IF(D648="","",ROUND((D648-B648)*24,6))</x:f>
        <x:v>26.28</x:v>
      </x:c>
      <x:c r="O648" s="1" t="n">
        <x:f>IF(D648="",1,0)</x:f>
        <x:v>0</x:v>
      </x:c>
      <x:c r="P648" s="1" t="n">
        <x:f>IF(E648="",0,IF(OR(C648&lt;&gt;"",L648&gt;=J648),1,0))</x:f>
        <x:v>1</x:v>
      </x:c>
      <x:c r="Q648" s="1" t="n">
        <x:f>IF(AND(E648&lt;&gt;"",C648&lt;&gt;"",M648&lt;=J648),1,0)</x:f>
        <x:v>1</x:v>
      </x:c>
      <x:c r="R648" s="1" t="n">
        <x:f>P648-Q648</x:f>
        <x:v>0</x:v>
      </x:c>
      <x:c r="S648" s="1" t="n">
        <x:f>IF(E648="",0,IF(OR(D648&lt;&gt;"",L648&gt;=K648),1,0))</x:f>
        <x:v>1</x:v>
      </x:c>
      <x:c r="T648" s="1" t="n">
        <x:f>IF(AND(E648&lt;&gt;"",D648&lt;&gt;"",N648&lt;=K648),1,0)</x:f>
        <x:v>1</x:v>
      </x:c>
      <x:c r="U648" s="1" t="n">
        <x:f>S648-T648</x:f>
        <x:v>0</x:v>
      </x:c>
      <x:c r="V648" s="1" t="n">
        <x:f>IF(I648="",0,1)</x:f>
        <x:v>1</x:v>
      </x:c>
      <x:c r="W648" s="1" t="n">
        <x:f>IF(I648&gt;=4,1,0)</x:f>
        <x:v>0</x:v>
      </x:c>
      <x:c r="X648" s="1" t="n">
        <x:f>1-O648</x:f>
        <x:v>1</x:v>
      </x:c>
      <x:c r="Y648" s="1" t="n">
        <x:f>IF(AND(O648=1,L648&gt;168),1,0)</x:f>
        <x:v>0</x:v>
      </x:c>
    </x:row>
    <x:row r="649">
      <x:c r="A649" s="1" t="str">
        <x:v>T00644</x:v>
      </x:c>
      <x:c r="B649" s="9" t="n">
        <x:v>45722.81319444445</x:v>
      </x:c>
      <x:c r="C649" s="9" t="n">
        <x:v>45723.25986111111</x:v>
      </x:c>
      <x:c r="D649" s="9" t="n">
        <x:v>45724.59486111111</x:v>
      </x:c>
      <x:c r="E649" s="1" t="str">
        <x:v>Normal</x:v>
      </x:c>
      <x:c r="F649" s="1" t="str">
        <x:v>WhatsApp</x:v>
      </x:c>
      <x:c r="G649" s="1" t="str">
        <x:v>Account access</x:v>
      </x:c>
      <x:c r="H649" s="1" t="n">
        <x:v>1</x:v>
      </x:c>
      <x:c r="I649" s="1" t="n">
        <x:v>4</x:v>
      </x:c>
      <x:c r="J649" s="1" t="n">
        <x:f>IF(E649="","",VLOOKUP(E649,'Guide'!$A$7:$C$10,2,FALSE))</x:f>
        <x:v>12</x:v>
      </x:c>
      <x:c r="K649" s="1" t="n">
        <x:f>IF(E649="","",VLOOKUP(E649,'Guide'!$A$7:$C$10,3,FALSE))</x:f>
        <x:v>72</x:v>
      </x:c>
      <x:c r="L649" s="10" t="n">
        <x:f>('Guide'!$B$4-B649)*24</x:f>
        <x:v>2788.483333333279</x:v>
      </x:c>
      <x:c r="M649" s="10" t="n">
        <x:f>IF(C649="","",ROUND((C649-B649)*24,6))</x:f>
        <x:v>10.72</x:v>
      </x:c>
      <x:c r="N649" s="10" t="n">
        <x:f>IF(D649="","",ROUND((D649-B649)*24,6))</x:f>
        <x:v>42.76</x:v>
      </x:c>
      <x:c r="O649" s="1" t="n">
        <x:f>IF(D649="",1,0)</x:f>
        <x:v>0</x:v>
      </x:c>
      <x:c r="P649" s="1" t="n">
        <x:f>IF(E649="",0,IF(OR(C649&lt;&gt;"",L649&gt;=J649),1,0))</x:f>
        <x:v>1</x:v>
      </x:c>
      <x:c r="Q649" s="1" t="n">
        <x:f>IF(AND(E649&lt;&gt;"",C649&lt;&gt;"",M649&lt;=J649),1,0)</x:f>
        <x:v>1</x:v>
      </x:c>
      <x:c r="R649" s="1" t="n">
        <x:f>P649-Q649</x:f>
        <x:v>0</x:v>
      </x:c>
      <x:c r="S649" s="1" t="n">
        <x:f>IF(E649="",0,IF(OR(D649&lt;&gt;"",L649&gt;=K649),1,0))</x:f>
        <x:v>1</x:v>
      </x:c>
      <x:c r="T649" s="1" t="n">
        <x:f>IF(AND(E649&lt;&gt;"",D649&lt;&gt;"",N649&lt;=K649),1,0)</x:f>
        <x:v>1</x:v>
      </x:c>
      <x:c r="U649" s="1" t="n">
        <x:f>S649-T649</x:f>
        <x:v>0</x:v>
      </x:c>
      <x:c r="V649" s="1" t="n">
        <x:f>IF(I649="",0,1)</x:f>
        <x:v>1</x:v>
      </x:c>
      <x:c r="W649" s="1" t="n">
        <x:f>IF(I649&gt;=4,1,0)</x:f>
        <x:v>1</x:v>
      </x:c>
      <x:c r="X649" s="1" t="n">
        <x:f>1-O649</x:f>
        <x:v>1</x:v>
      </x:c>
      <x:c r="Y649" s="1" t="n">
        <x:f>IF(AND(O649=1,L649&gt;168),1,0)</x:f>
        <x:v>0</x:v>
      </x:c>
    </x:row>
    <x:row r="650">
      <x:c r="A650" s="1" t="str">
        <x:v>T00645</x:v>
      </x:c>
      <x:c r="B650" s="9" t="n">
        <x:v>45659.72638888889</x:v>
      </x:c>
      <x:c r="C650" s="9" t="n">
        <x:v>45660.00430555556</x:v>
      </x:c>
      <x:c r="D650" s="9" t="n">
        <x:v>45662.711388888885</x:v>
      </x:c>
      <x:c r="E650" s="1" t="str">
        <x:v>Normal</x:v>
      </x:c>
      <x:c r="F650" s="1" t="str">
        <x:v>Email</x:v>
      </x:c>
      <x:c r="G650" s="1" t="str">
        <x:v>Refund</x:v>
      </x:c>
      <x:c r="H650" s="1" t="n">
        <x:v>0</x:v>
      </x:c>
      <x:c r="I650" s="1" t="n">
        <x:v>5</x:v>
      </x:c>
      <x:c r="J650" s="1" t="n">
        <x:f>IF(E650="","",VLOOKUP(E650,'Guide'!$A$7:$C$10,2,FALSE))</x:f>
        <x:v>12</x:v>
      </x:c>
      <x:c r="K650" s="1" t="n">
        <x:f>IF(E650="","",VLOOKUP(E650,'Guide'!$A$7:$C$10,3,FALSE))</x:f>
        <x:v>72</x:v>
      </x:c>
      <x:c r="L650" s="10" t="n">
        <x:f>('Guide'!$B$4-B650)*24</x:f>
        <x:v>4302.566666666593</x:v>
      </x:c>
      <x:c r="M650" s="10" t="n">
        <x:f>IF(C650="","",ROUND((C650-B650)*24,6))</x:f>
        <x:v>6.67</x:v>
      </x:c>
      <x:c r="N650" s="10" t="n">
        <x:f>IF(D650="","",ROUND((D650-B650)*24,6))</x:f>
        <x:v>71.64</x:v>
      </x:c>
      <x:c r="O650" s="1" t="n">
        <x:f>IF(D650="",1,0)</x:f>
        <x:v>0</x:v>
      </x:c>
      <x:c r="P650" s="1" t="n">
        <x:f>IF(E650="",0,IF(OR(C650&lt;&gt;"",L650&gt;=J650),1,0))</x:f>
        <x:v>1</x:v>
      </x:c>
      <x:c r="Q650" s="1" t="n">
        <x:f>IF(AND(E650&lt;&gt;"",C650&lt;&gt;"",M650&lt;=J650),1,0)</x:f>
        <x:v>1</x:v>
      </x:c>
      <x:c r="R650" s="1" t="n">
        <x:f>P650-Q650</x:f>
        <x:v>0</x:v>
      </x:c>
      <x:c r="S650" s="1" t="n">
        <x:f>IF(E650="",0,IF(OR(D650&lt;&gt;"",L650&gt;=K650),1,0))</x:f>
        <x:v>1</x:v>
      </x:c>
      <x:c r="T650" s="1" t="n">
        <x:f>IF(AND(E650&lt;&gt;"",D650&lt;&gt;"",N650&lt;=K650),1,0)</x:f>
        <x:v>1</x:v>
      </x:c>
      <x:c r="U650" s="1" t="n">
        <x:f>S650-T650</x:f>
        <x:v>0</x:v>
      </x:c>
      <x:c r="V650" s="1" t="n">
        <x:f>IF(I650="",0,1)</x:f>
        <x:v>1</x:v>
      </x:c>
      <x:c r="W650" s="1" t="n">
        <x:f>IF(I650&gt;=4,1,0)</x:f>
        <x:v>1</x:v>
      </x:c>
      <x:c r="X650" s="1" t="n">
        <x:f>1-O650</x:f>
        <x:v>1</x:v>
      </x:c>
      <x:c r="Y650" s="1" t="n">
        <x:f>IF(AND(O650=1,L650&gt;168),1,0)</x:f>
        <x:v>0</x:v>
      </x:c>
    </x:row>
    <x:row r="651">
      <x:c r="A651" s="1" t="str">
        <x:v>T00646</x:v>
      </x:c>
      <x:c r="B651" s="9" t="n">
        <x:v>45754.38888888889</x:v>
      </x:c>
      <x:c r="C651" s="9" t="n">
        <x:v>45754.55888888889</x:v>
      </x:c>
      <x:c r="D651" s="9" t="n">
        <x:v>45758.61680555555</x:v>
      </x:c>
      <x:c r="E651" s="1" t="str">
        <x:v>Normal</x:v>
      </x:c>
      <x:c r="F651" s="1" t="str">
        <x:v>Web chat</x:v>
      </x:c>
      <x:c r="G651" s="1" t="str">
        <x:v>Account access</x:v>
      </x:c>
      <x:c r="H651" s="1" t="n">
        <x:v>0</x:v>
      </x:c>
      <x:c r="I651" s="1"/>
      <x:c r="J651" s="1" t="n">
        <x:f>IF(E651="","",VLOOKUP(E651,'Guide'!$A$7:$C$10,2,FALSE))</x:f>
        <x:v>12</x:v>
      </x:c>
      <x:c r="K651" s="1" t="n">
        <x:f>IF(E651="","",VLOOKUP(E651,'Guide'!$A$7:$C$10,3,FALSE))</x:f>
        <x:v>72</x:v>
      </x:c>
      <x:c r="L651" s="10" t="n">
        <x:f>('Guide'!$B$4-B651)*24</x:f>
        <x:v>2030.6666666666279</x:v>
      </x:c>
      <x:c r="M651" s="10" t="n">
        <x:f>IF(C651="","",ROUND((C651-B651)*24,6))</x:f>
        <x:v>4.08</x:v>
      </x:c>
      <x:c r="N651" s="10" t="n">
        <x:f>IF(D651="","",ROUND((D651-B651)*24,6))</x:f>
        <x:v>101.47</x:v>
      </x:c>
      <x:c r="O651" s="1" t="n">
        <x:f>IF(D651="",1,0)</x:f>
        <x:v>0</x:v>
      </x:c>
      <x:c r="P651" s="1" t="n">
        <x:f>IF(E651="",0,IF(OR(C651&lt;&gt;"",L651&gt;=J651),1,0))</x:f>
        <x:v>1</x:v>
      </x:c>
      <x:c r="Q651" s="1" t="n">
        <x:f>IF(AND(E651&lt;&gt;"",C651&lt;&gt;"",M651&lt;=J651),1,0)</x:f>
        <x:v>1</x:v>
      </x:c>
      <x:c r="R651" s="1" t="n">
        <x:f>P651-Q651</x:f>
        <x:v>0</x:v>
      </x:c>
      <x:c r="S651" s="1" t="n">
        <x:f>IF(E651="",0,IF(OR(D651&lt;&gt;"",L651&gt;=K651),1,0))</x:f>
        <x:v>1</x:v>
      </x:c>
      <x:c r="T651" s="1" t="n">
        <x:f>IF(AND(E651&lt;&gt;"",D651&lt;&gt;"",N651&lt;=K651),1,0)</x:f>
        <x:v>0</x:v>
      </x:c>
      <x:c r="U651" s="1" t="n">
        <x:f>S651-T651</x:f>
        <x:v>1</x:v>
      </x:c>
      <x:c r="V651" s="1" t="n">
        <x:f>IF(I651="",0,1)</x:f>
        <x:v>0</x:v>
      </x:c>
      <x:c r="W651" s="1" t="n">
        <x:f>IF(I651&gt;=4,1,0)</x:f>
        <x:v>0</x:v>
      </x:c>
      <x:c r="X651" s="1" t="n">
        <x:f>1-O651</x:f>
        <x:v>1</x:v>
      </x:c>
      <x:c r="Y651" s="1" t="n">
        <x:f>IF(AND(O651=1,L651&gt;168),1,0)</x:f>
        <x:v>0</x:v>
      </x:c>
    </x:row>
    <x:row r="652">
      <x:c r="A652" s="1" t="str">
        <x:v>T00647</x:v>
      </x:c>
      <x:c r="B652" s="9" t="n">
        <x:v>45783.302777777775</x:v>
      </x:c>
      <x:c r="C652" s="9" t="n">
        <x:v>45785.10569444444</x:v>
      </x:c>
      <x:c r="D652" s="9" t="n">
        <x:v>45789.33277777778</x:v>
      </x:c>
      <x:c r="E652" s="1" t="str">
        <x:v>Low</x:v>
      </x:c>
      <x:c r="F652" s="1" t="str">
        <x:v>Email</x:v>
      </x:c>
      <x:c r="G652" s="1" t="str">
        <x:v>Delivery</x:v>
      </x:c>
      <x:c r="H652" s="1" t="n">
        <x:v>0</x:v>
      </x:c>
      <x:c r="I652" s="1"/>
      <x:c r="J652" s="1" t="n">
        <x:f>IF(E652="","",VLOOKUP(E652,'Guide'!$A$7:$C$10,2,FALSE))</x:f>
        <x:v>24</x:v>
      </x:c>
      <x:c r="K652" s="1" t="n">
        <x:f>IF(E652="","",VLOOKUP(E652,'Guide'!$A$7:$C$10,3,FALSE))</x:f>
        <x:v>120</x:v>
      </x:c>
      <x:c r="L652" s="10" t="n">
        <x:f>('Guide'!$B$4-B652)*24</x:f>
        <x:v>1336.7333333333954</x:v>
      </x:c>
      <x:c r="M652" s="10" t="n">
        <x:f>IF(C652="","",ROUND((C652-B652)*24,6))</x:f>
        <x:v>43.27</x:v>
      </x:c>
      <x:c r="N652" s="10" t="n">
        <x:f>IF(D652="","",ROUND((D652-B652)*24,6))</x:f>
        <x:v>144.72</x:v>
      </x:c>
      <x:c r="O652" s="1" t="n">
        <x:f>IF(D652="",1,0)</x:f>
        <x:v>0</x:v>
      </x:c>
      <x:c r="P652" s="1" t="n">
        <x:f>IF(E652="",0,IF(OR(C652&lt;&gt;"",L652&gt;=J652),1,0))</x:f>
        <x:v>1</x:v>
      </x:c>
      <x:c r="Q652" s="1" t="n">
        <x:f>IF(AND(E652&lt;&gt;"",C652&lt;&gt;"",M652&lt;=J652),1,0)</x:f>
        <x:v>0</x:v>
      </x:c>
      <x:c r="R652" s="1" t="n">
        <x:f>P652-Q652</x:f>
        <x:v>1</x:v>
      </x:c>
      <x:c r="S652" s="1" t="n">
        <x:f>IF(E652="",0,IF(OR(D652&lt;&gt;"",L652&gt;=K652),1,0))</x:f>
        <x:v>1</x:v>
      </x:c>
      <x:c r="T652" s="1" t="n">
        <x:f>IF(AND(E652&lt;&gt;"",D652&lt;&gt;"",N652&lt;=K652),1,0)</x:f>
        <x:v>0</x:v>
      </x:c>
      <x:c r="U652" s="1" t="n">
        <x:f>S652-T652</x:f>
        <x:v>1</x:v>
      </x:c>
      <x:c r="V652" s="1" t="n">
        <x:f>IF(I652="",0,1)</x:f>
        <x:v>0</x:v>
      </x:c>
      <x:c r="W652" s="1" t="n">
        <x:f>IF(I652&gt;=4,1,0)</x:f>
        <x:v>0</x:v>
      </x:c>
      <x:c r="X652" s="1" t="n">
        <x:f>1-O652</x:f>
        <x:v>1</x:v>
      </x:c>
      <x:c r="Y652" s="1" t="n">
        <x:f>IF(AND(O652=1,L652&gt;168),1,0)</x:f>
        <x:v>0</x:v>
      </x:c>
    </x:row>
    <x:row r="653">
      <x:c r="A653" s="1" t="str">
        <x:v>T00648</x:v>
      </x:c>
      <x:c r="B653" s="9" t="n">
        <x:v>45719.35486111111</x:v>
      </x:c>
      <x:c r="C653" s="9" t="n">
        <x:v>45719.53194444445</x:v>
      </x:c>
      <x:c r="D653" s="9" t="n">
        <x:v>45719.841527777775</x:v>
      </x:c>
      <x:c r="E653" s="1" t="str">
        <x:v>High</x:v>
      </x:c>
      <x:c r="F653" s="1" t="str">
        <x:v>WhatsApp</x:v>
      </x:c>
      <x:c r="G653" s="1" t="str">
        <x:v>Product information</x:v>
      </x:c>
      <x:c r="H653" s="1" t="n">
        <x:v>0</x:v>
      </x:c>
      <x:c r="I653" s="1" t="n">
        <x:v>4</x:v>
      </x:c>
      <x:c r="J653" s="1" t="n">
        <x:f>IF(E653="","",VLOOKUP(E653,'Guide'!$A$7:$C$10,2,FALSE))</x:f>
        <x:v>4</x:v>
      </x:c>
      <x:c r="K653" s="1" t="n">
        <x:f>IF(E653="","",VLOOKUP(E653,'Guide'!$A$7:$C$10,3,FALSE))</x:f>
        <x:v>24</x:v>
      </x:c>
      <x:c r="L653" s="10" t="n">
        <x:f>('Guide'!$B$4-B653)*24</x:f>
        <x:v>2871.483333333337</x:v>
      </x:c>
      <x:c r="M653" s="10" t="n">
        <x:f>IF(C653="","",ROUND((C653-B653)*24,6))</x:f>
        <x:v>4.25</x:v>
      </x:c>
      <x:c r="N653" s="10" t="n">
        <x:f>IF(D653="","",ROUND((D653-B653)*24,6))</x:f>
        <x:v>11.68</x:v>
      </x:c>
      <x:c r="O653" s="1" t="n">
        <x:f>IF(D653="",1,0)</x:f>
        <x:v>0</x:v>
      </x:c>
      <x:c r="P653" s="1" t="n">
        <x:f>IF(E653="",0,IF(OR(C653&lt;&gt;"",L653&gt;=J653),1,0))</x:f>
        <x:v>1</x:v>
      </x:c>
      <x:c r="Q653" s="1" t="n">
        <x:f>IF(AND(E653&lt;&gt;"",C653&lt;&gt;"",M653&lt;=J653),1,0)</x:f>
        <x:v>0</x:v>
      </x:c>
      <x:c r="R653" s="1" t="n">
        <x:f>P653-Q653</x:f>
        <x:v>1</x:v>
      </x:c>
      <x:c r="S653" s="1" t="n">
        <x:f>IF(E653="",0,IF(OR(D653&lt;&gt;"",L653&gt;=K653),1,0))</x:f>
        <x:v>1</x:v>
      </x:c>
      <x:c r="T653" s="1" t="n">
        <x:f>IF(AND(E653&lt;&gt;"",D653&lt;&gt;"",N653&lt;=K653),1,0)</x:f>
        <x:v>1</x:v>
      </x:c>
      <x:c r="U653" s="1" t="n">
        <x:f>S653-T653</x:f>
        <x:v>0</x:v>
      </x:c>
      <x:c r="V653" s="1" t="n">
        <x:f>IF(I653="",0,1)</x:f>
        <x:v>1</x:v>
      </x:c>
      <x:c r="W653" s="1" t="n">
        <x:f>IF(I653&gt;=4,1,0)</x:f>
        <x:v>1</x:v>
      </x:c>
      <x:c r="X653" s="1" t="n">
        <x:f>1-O653</x:f>
        <x:v>1</x:v>
      </x:c>
      <x:c r="Y653" s="1" t="n">
        <x:f>IF(AND(O653=1,L653&gt;168),1,0)</x:f>
        <x:v>0</x:v>
      </x:c>
    </x:row>
    <x:row r="654">
      <x:c r="A654" s="1" t="str">
        <x:v>T00649</x:v>
      </x:c>
      <x:c r="B654" s="9" t="n">
        <x:v>45713.65138888889</x:v>
      </x:c>
      <x:c r="C654" s="9" t="n">
        <x:v>45713.908055555556</x:v>
      </x:c>
      <x:c r="D654" s="9" t="n">
        <x:v>45721.99972222222</x:v>
      </x:c>
      <x:c r="E654" s="1" t="str">
        <x:v>Normal</x:v>
      </x:c>
      <x:c r="F654" s="1" t="str">
        <x:v>WhatsApp</x:v>
      </x:c>
      <x:c r="G654" s="1" t="str">
        <x:v>Billing</x:v>
      </x:c>
      <x:c r="H654" s="1" t="n">
        <x:v>1</x:v>
      </x:c>
      <x:c r="I654" s="1"/>
      <x:c r="J654" s="1" t="n">
        <x:f>IF(E654="","",VLOOKUP(E654,'Guide'!$A$7:$C$10,2,FALSE))</x:f>
        <x:v>12</x:v>
      </x:c>
      <x:c r="K654" s="1" t="n">
        <x:f>IF(E654="","",VLOOKUP(E654,'Guide'!$A$7:$C$10,3,FALSE))</x:f>
        <x:v>72</x:v>
      </x:c>
      <x:c r="L654" s="10" t="n">
        <x:f>('Guide'!$B$4-B654)*24</x:f>
        <x:v>3008.3666666666977</x:v>
      </x:c>
      <x:c r="M654" s="10" t="n">
        <x:f>IF(C654="","",ROUND((C654-B654)*24,6))</x:f>
        <x:v>6.16</x:v>
      </x:c>
      <x:c r="N654" s="10" t="n">
        <x:f>IF(D654="","",ROUND((D654-B654)*24,6))</x:f>
        <x:v>200.36</x:v>
      </x:c>
      <x:c r="O654" s="1" t="n">
        <x:f>IF(D654="",1,0)</x:f>
        <x:v>0</x:v>
      </x:c>
      <x:c r="P654" s="1" t="n">
        <x:f>IF(E654="",0,IF(OR(C654&lt;&gt;"",L654&gt;=J654),1,0))</x:f>
        <x:v>1</x:v>
      </x:c>
      <x:c r="Q654" s="1" t="n">
        <x:f>IF(AND(E654&lt;&gt;"",C654&lt;&gt;"",M654&lt;=J654),1,0)</x:f>
        <x:v>1</x:v>
      </x:c>
      <x:c r="R654" s="1" t="n">
        <x:f>P654-Q654</x:f>
        <x:v>0</x:v>
      </x:c>
      <x:c r="S654" s="1" t="n">
        <x:f>IF(E654="",0,IF(OR(D654&lt;&gt;"",L654&gt;=K654),1,0))</x:f>
        <x:v>1</x:v>
      </x:c>
      <x:c r="T654" s="1" t="n">
        <x:f>IF(AND(E654&lt;&gt;"",D654&lt;&gt;"",N654&lt;=K654),1,0)</x:f>
        <x:v>0</x:v>
      </x:c>
      <x:c r="U654" s="1" t="n">
        <x:f>S654-T654</x:f>
        <x:v>1</x:v>
      </x:c>
      <x:c r="V654" s="1" t="n">
        <x:f>IF(I654="",0,1)</x:f>
        <x:v>0</x:v>
      </x:c>
      <x:c r="W654" s="1" t="n">
        <x:f>IF(I654&gt;=4,1,0)</x:f>
        <x:v>0</x:v>
      </x:c>
      <x:c r="X654" s="1" t="n">
        <x:f>1-O654</x:f>
        <x:v>1</x:v>
      </x:c>
      <x:c r="Y654" s="1" t="n">
        <x:f>IF(AND(O654=1,L654&gt;168),1,0)</x:f>
        <x:v>0</x:v>
      </x:c>
    </x:row>
    <x:row r="655">
      <x:c r="A655" s="1" t="str">
        <x:v>T00650</x:v>
      </x:c>
      <x:c r="B655" s="9" t="n">
        <x:v>45834.236805555556</x:v>
      </x:c>
      <x:c r="C655" s="9" t="n">
        <x:v>45835.10972222222</x:v>
      </x:c>
      <x:c r="D655" s="9"/>
      <x:c r="E655" s="1" t="str">
        <x:v>Low</x:v>
      </x:c>
      <x:c r="F655" s="1" t="str">
        <x:v>Web chat</x:v>
      </x:c>
      <x:c r="G655" s="1" t="str">
        <x:v>Refund</x:v>
      </x:c>
      <x:c r="H655" s="1" t="n">
        <x:v>0</x:v>
      </x:c>
      <x:c r="I655" s="1"/>
      <x:c r="J655" s="1" t="n">
        <x:f>IF(E655="","",VLOOKUP(E655,'Guide'!$A$7:$C$10,2,FALSE))</x:f>
        <x:v>24</x:v>
      </x:c>
      <x:c r="K655" s="1" t="n">
        <x:f>IF(E655="","",VLOOKUP(E655,'Guide'!$A$7:$C$10,3,FALSE))</x:f>
        <x:v>120</x:v>
      </x:c>
      <x:c r="L655" s="10" t="n">
        <x:f>('Guide'!$B$4-B655)*24</x:f>
        <x:v>114.31666666665114</x:v>
      </x:c>
      <x:c r="M655" s="10" t="n">
        <x:f>IF(C655="","",ROUND((C655-B655)*24,6))</x:f>
        <x:v>20.95</x:v>
      </x:c>
      <x:c r="N655" s="10" t="str">
        <x:f>IF(D655="","",ROUND((D655-B655)*24,6))</x:f>
      </x:c>
      <x:c r="O655" s="1" t="n">
        <x:f>IF(D655="",1,0)</x:f>
        <x:v>1</x:v>
      </x:c>
      <x:c r="P655" s="1" t="n">
        <x:f>IF(E655="",0,IF(OR(C655&lt;&gt;"",L655&gt;=J655),1,0))</x:f>
        <x:v>1</x:v>
      </x:c>
      <x:c r="Q655" s="1" t="n">
        <x:f>IF(AND(E655&lt;&gt;"",C655&lt;&gt;"",M655&lt;=J655),1,0)</x:f>
        <x:v>1</x:v>
      </x:c>
      <x:c r="R655" s="1" t="n">
        <x:f>P655-Q655</x:f>
        <x:v>0</x:v>
      </x:c>
      <x:c r="S655" s="1" t="n">
        <x:f>IF(E655="",0,IF(OR(D655&lt;&gt;"",L655&gt;=K655),1,0))</x:f>
        <x:v>0</x:v>
      </x:c>
      <x:c r="T655" s="1" t="n">
        <x:f>IF(AND(E655&lt;&gt;"",D655&lt;&gt;"",N655&lt;=K655),1,0)</x:f>
        <x:v>0</x:v>
      </x:c>
      <x:c r="U655" s="1" t="n">
        <x:f>S655-T655</x:f>
        <x:v>0</x:v>
      </x:c>
      <x:c r="V655" s="1" t="n">
        <x:f>IF(I655="",0,1)</x:f>
        <x:v>0</x:v>
      </x:c>
      <x:c r="W655" s="1" t="n">
        <x:f>IF(I655&gt;=4,1,0)</x:f>
        <x:v>0</x:v>
      </x:c>
      <x:c r="X655" s="1" t="n">
        <x:f>1-O655</x:f>
        <x:v>0</x:v>
      </x:c>
      <x:c r="Y655" s="1" t="n">
        <x:f>IF(AND(O655=1,L655&gt;168),1,0)</x:f>
        <x:v>0</x:v>
      </x:c>
    </x:row>
    <x:row r="656">
      <x:c r="A656" s="1" t="str">
        <x:v>T00651</x:v>
      </x:c>
      <x:c r="B656" s="9" t="n">
        <x:v>45818.55138888889</x:v>
      </x:c>
      <x:c r="C656" s="9" t="n">
        <x:v>45819.188055555554</x:v>
      </x:c>
      <x:c r="D656" s="9" t="n">
        <x:v>45819.399722222224</x:v>
      </x:c>
      <x:c r="E656" s="1" t="str">
        <x:v>Normal</x:v>
      </x:c>
      <x:c r="F656" s="1" t="str">
        <x:v>Email</x:v>
      </x:c>
      <x:c r="G656" s="1" t="str">
        <x:v>Billing</x:v>
      </x:c>
      <x:c r="H656" s="1" t="n">
        <x:v>0</x:v>
      </x:c>
      <x:c r="I656" s="1" t="n">
        <x:v>4</x:v>
      </x:c>
      <x:c r="J656" s="1" t="n">
        <x:f>IF(E656="","",VLOOKUP(E656,'Guide'!$A$7:$C$10,2,FALSE))</x:f>
        <x:v>12</x:v>
      </x:c>
      <x:c r="K656" s="1" t="n">
        <x:f>IF(E656="","",VLOOKUP(E656,'Guide'!$A$7:$C$10,3,FALSE))</x:f>
        <x:v>72</x:v>
      </x:c>
      <x:c r="L656" s="10" t="n">
        <x:f>('Guide'!$B$4-B656)*24</x:f>
        <x:v>490.7666666666628</x:v>
      </x:c>
      <x:c r="M656" s="10" t="n">
        <x:f>IF(C656="","",ROUND((C656-B656)*24,6))</x:f>
        <x:v>15.28</x:v>
      </x:c>
      <x:c r="N656" s="10" t="n">
        <x:f>IF(D656="","",ROUND((D656-B656)*24,6))</x:f>
        <x:v>20.36</x:v>
      </x:c>
      <x:c r="O656" s="1" t="n">
        <x:f>IF(D656="",1,0)</x:f>
        <x:v>0</x:v>
      </x:c>
      <x:c r="P656" s="1" t="n">
        <x:f>IF(E656="",0,IF(OR(C656&lt;&gt;"",L656&gt;=J656),1,0))</x:f>
        <x:v>1</x:v>
      </x:c>
      <x:c r="Q656" s="1" t="n">
        <x:f>IF(AND(E656&lt;&gt;"",C656&lt;&gt;"",M656&lt;=J656),1,0)</x:f>
        <x:v>0</x:v>
      </x:c>
      <x:c r="R656" s="1" t="n">
        <x:f>P656-Q656</x:f>
        <x:v>1</x:v>
      </x:c>
      <x:c r="S656" s="1" t="n">
        <x:f>IF(E656="",0,IF(OR(D656&lt;&gt;"",L656&gt;=K656),1,0))</x:f>
        <x:v>1</x:v>
      </x:c>
      <x:c r="T656" s="1" t="n">
        <x:f>IF(AND(E656&lt;&gt;"",D656&lt;&gt;"",N656&lt;=K656),1,0)</x:f>
        <x:v>1</x:v>
      </x:c>
      <x:c r="U656" s="1" t="n">
        <x:f>S656-T656</x:f>
        <x:v>0</x:v>
      </x:c>
      <x:c r="V656" s="1" t="n">
        <x:f>IF(I656="",0,1)</x:f>
        <x:v>1</x:v>
      </x:c>
      <x:c r="W656" s="1" t="n">
        <x:f>IF(I656&gt;=4,1,0)</x:f>
        <x:v>1</x:v>
      </x:c>
      <x:c r="X656" s="1" t="n">
        <x:f>1-O656</x:f>
        <x:v>1</x:v>
      </x:c>
      <x:c r="Y656" s="1" t="n">
        <x:f>IF(AND(O656=1,L656&gt;168),1,0)</x:f>
        <x:v>0</x:v>
      </x:c>
    </x:row>
    <x:row r="657">
      <x:c r="A657" s="1" t="str">
        <x:v>T00652</x:v>
      </x:c>
      <x:c r="B657" s="9" t="n">
        <x:v>45770.72777777778</x:v>
      </x:c>
      <x:c r="C657" s="9" t="n">
        <x:v>45770.80986111111</x:v>
      </x:c>
      <x:c r="D657" s="9" t="n">
        <x:v>45777.419444444444</x:v>
      </x:c>
      <x:c r="E657" s="1" t="str">
        <x:v>High</x:v>
      </x:c>
      <x:c r="F657" s="1" t="str">
        <x:v>WhatsApp</x:v>
      </x:c>
      <x:c r="G657" s="1" t="str">
        <x:v>Refund</x:v>
      </x:c>
      <x:c r="H657" s="1" t="n">
        <x:v>0</x:v>
      </x:c>
      <x:c r="I657" s="1" t="n">
        <x:v>3</x:v>
      </x:c>
      <x:c r="J657" s="1" t="n">
        <x:f>IF(E657="","",VLOOKUP(E657,'Guide'!$A$7:$C$10,2,FALSE))</x:f>
        <x:v>4</x:v>
      </x:c>
      <x:c r="K657" s="1" t="n">
        <x:f>IF(E657="","",VLOOKUP(E657,'Guide'!$A$7:$C$10,3,FALSE))</x:f>
        <x:v>24</x:v>
      </x:c>
      <x:c r="L657" s="10" t="n">
        <x:f>('Guide'!$B$4-B657)*24</x:f>
        <x:v>1638.5333333333256</x:v>
      </x:c>
      <x:c r="M657" s="10" t="n">
        <x:f>IF(C657="","",ROUND((C657-B657)*24,6))</x:f>
        <x:v>1.97</x:v>
      </x:c>
      <x:c r="N657" s="10" t="n">
        <x:f>IF(D657="","",ROUND((D657-B657)*24,6))</x:f>
        <x:v>160.6</x:v>
      </x:c>
      <x:c r="O657" s="1" t="n">
        <x:f>IF(D657="",1,0)</x:f>
        <x:v>0</x:v>
      </x:c>
      <x:c r="P657" s="1" t="n">
        <x:f>IF(E657="",0,IF(OR(C657&lt;&gt;"",L657&gt;=J657),1,0))</x:f>
        <x:v>1</x:v>
      </x:c>
      <x:c r="Q657" s="1" t="n">
        <x:f>IF(AND(E657&lt;&gt;"",C657&lt;&gt;"",M657&lt;=J657),1,0)</x:f>
        <x:v>1</x:v>
      </x:c>
      <x:c r="R657" s="1" t="n">
        <x:f>P657-Q657</x:f>
        <x:v>0</x:v>
      </x:c>
      <x:c r="S657" s="1" t="n">
        <x:f>IF(E657="",0,IF(OR(D657&lt;&gt;"",L657&gt;=K657),1,0))</x:f>
        <x:v>1</x:v>
      </x:c>
      <x:c r="T657" s="1" t="n">
        <x:f>IF(AND(E657&lt;&gt;"",D657&lt;&gt;"",N657&lt;=K657),1,0)</x:f>
        <x:v>0</x:v>
      </x:c>
      <x:c r="U657" s="1" t="n">
        <x:f>S657-T657</x:f>
        <x:v>1</x:v>
      </x:c>
      <x:c r="V657" s="1" t="n">
        <x:f>IF(I657="",0,1)</x:f>
        <x:v>1</x:v>
      </x:c>
      <x:c r="W657" s="1" t="n">
        <x:f>IF(I657&gt;=4,1,0)</x:f>
        <x:v>0</x:v>
      </x:c>
      <x:c r="X657" s="1" t="n">
        <x:f>1-O657</x:f>
        <x:v>1</x:v>
      </x:c>
      <x:c r="Y657" s="1" t="n">
        <x:f>IF(AND(O657=1,L657&gt;168),1,0)</x:f>
        <x:v>0</x:v>
      </x:c>
    </x:row>
    <x:row r="658">
      <x:c r="A658" s="1" t="str">
        <x:v>T00653</x:v>
      </x:c>
      <x:c r="B658" s="9" t="n">
        <x:v>45763.64027777778</x:v>
      </x:c>
      <x:c r="C658" s="9" t="n">
        <x:v>45763.97361111111</x:v>
      </x:c>
      <x:c r="D658" s="9" t="n">
        <x:v>45765.42652777778</x:v>
      </x:c>
      <x:c r="E658" s="1" t="str">
        <x:v>Normal</x:v>
      </x:c>
      <x:c r="F658" s="1" t="str">
        <x:v>Email</x:v>
      </x:c>
      <x:c r="G658" s="1" t="str">
        <x:v>Account access</x:v>
      </x:c>
      <x:c r="H658" s="1" t="n">
        <x:v>0</x:v>
      </x:c>
      <x:c r="I658" s="1"/>
      <x:c r="J658" s="1" t="n">
        <x:f>IF(E658="","",VLOOKUP(E658,'Guide'!$A$7:$C$10,2,FALSE))</x:f>
        <x:v>12</x:v>
      </x:c>
      <x:c r="K658" s="1" t="n">
        <x:f>IF(E658="","",VLOOKUP(E658,'Guide'!$A$7:$C$10,3,FALSE))</x:f>
        <x:v>72</x:v>
      </x:c>
      <x:c r="L658" s="10" t="n">
        <x:f>('Guide'!$B$4-B658)*24</x:f>
        <x:v>1808.6333333333605</x:v>
      </x:c>
      <x:c r="M658" s="10" t="n">
        <x:f>IF(C658="","",ROUND((C658-B658)*24,6))</x:f>
        <x:v>8</x:v>
      </x:c>
      <x:c r="N658" s="10" t="n">
        <x:f>IF(D658="","",ROUND((D658-B658)*24,6))</x:f>
        <x:v>42.87</x:v>
      </x:c>
      <x:c r="O658" s="1" t="n">
        <x:f>IF(D658="",1,0)</x:f>
        <x:v>0</x:v>
      </x:c>
      <x:c r="P658" s="1" t="n">
        <x:f>IF(E658="",0,IF(OR(C658&lt;&gt;"",L658&gt;=J658),1,0))</x:f>
        <x:v>1</x:v>
      </x:c>
      <x:c r="Q658" s="1" t="n">
        <x:f>IF(AND(E658&lt;&gt;"",C658&lt;&gt;"",M658&lt;=J658),1,0)</x:f>
        <x:v>1</x:v>
      </x:c>
      <x:c r="R658" s="1" t="n">
        <x:f>P658-Q658</x:f>
        <x:v>0</x:v>
      </x:c>
      <x:c r="S658" s="1" t="n">
        <x:f>IF(E658="",0,IF(OR(D658&lt;&gt;"",L658&gt;=K658),1,0))</x:f>
        <x:v>1</x:v>
      </x:c>
      <x:c r="T658" s="1" t="n">
        <x:f>IF(AND(E658&lt;&gt;"",D658&lt;&gt;"",N658&lt;=K658),1,0)</x:f>
        <x:v>1</x:v>
      </x:c>
      <x:c r="U658" s="1" t="n">
        <x:f>S658-T658</x:f>
        <x:v>0</x:v>
      </x:c>
      <x:c r="V658" s="1" t="n">
        <x:f>IF(I658="",0,1)</x:f>
        <x:v>0</x:v>
      </x:c>
      <x:c r="W658" s="1" t="n">
        <x:f>IF(I658&gt;=4,1,0)</x:f>
        <x:v>0</x:v>
      </x:c>
      <x:c r="X658" s="1" t="n">
        <x:f>1-O658</x:f>
        <x:v>1</x:v>
      </x:c>
      <x:c r="Y658" s="1" t="n">
        <x:f>IF(AND(O658=1,L658&gt;168),1,0)</x:f>
        <x:v>0</x:v>
      </x:c>
    </x:row>
    <x:row r="659">
      <x:c r="A659" s="1" t="str">
        <x:v>T00654</x:v>
      </x:c>
      <x:c r="B659" s="9" t="n">
        <x:v>45720.54305555556</x:v>
      </x:c>
      <x:c r="C659" s="9" t="n">
        <x:v>45720.95888888889</x:v>
      </x:c>
      <x:c r="D659" s="9" t="n">
        <x:v>45721.978472222225</x:v>
      </x:c>
      <x:c r="E659" s="1" t="str">
        <x:v>High</x:v>
      </x:c>
      <x:c r="F659" s="1" t="str">
        <x:v>Email</x:v>
      </x:c>
      <x:c r="G659" s="1" t="str">
        <x:v>Delivery</x:v>
      </x:c>
      <x:c r="H659" s="1" t="n">
        <x:v>0</x:v>
      </x:c>
      <x:c r="I659" s="1"/>
      <x:c r="J659" s="1" t="n">
        <x:f>IF(E659="","",VLOOKUP(E659,'Guide'!$A$7:$C$10,2,FALSE))</x:f>
        <x:v>4</x:v>
      </x:c>
      <x:c r="K659" s="1" t="n">
        <x:f>IF(E659="","",VLOOKUP(E659,'Guide'!$A$7:$C$10,3,FALSE))</x:f>
        <x:v>24</x:v>
      </x:c>
      <x:c r="L659" s="10" t="n">
        <x:f>('Guide'!$B$4-B659)*24</x:f>
        <x:v>2842.966666666616</x:v>
      </x:c>
      <x:c r="M659" s="10" t="n">
        <x:f>IF(C659="","",ROUND((C659-B659)*24,6))</x:f>
        <x:v>9.98</x:v>
      </x:c>
      <x:c r="N659" s="10" t="n">
        <x:f>IF(D659="","",ROUND((D659-B659)*24,6))</x:f>
        <x:v>34.45</x:v>
      </x:c>
      <x:c r="O659" s="1" t="n">
        <x:f>IF(D659="",1,0)</x:f>
        <x:v>0</x:v>
      </x:c>
      <x:c r="P659" s="1" t="n">
        <x:f>IF(E659="",0,IF(OR(C659&lt;&gt;"",L659&gt;=J659),1,0))</x:f>
        <x:v>1</x:v>
      </x:c>
      <x:c r="Q659" s="1" t="n">
        <x:f>IF(AND(E659&lt;&gt;"",C659&lt;&gt;"",M659&lt;=J659),1,0)</x:f>
        <x:v>0</x:v>
      </x:c>
      <x:c r="R659" s="1" t="n">
        <x:f>P659-Q659</x:f>
        <x:v>1</x:v>
      </x:c>
      <x:c r="S659" s="1" t="n">
        <x:f>IF(E659="",0,IF(OR(D659&lt;&gt;"",L659&gt;=K659),1,0))</x:f>
        <x:v>1</x:v>
      </x:c>
      <x:c r="T659" s="1" t="n">
        <x:f>IF(AND(E659&lt;&gt;"",D659&lt;&gt;"",N659&lt;=K659),1,0)</x:f>
        <x:v>0</x:v>
      </x:c>
      <x:c r="U659" s="1" t="n">
        <x:f>S659-T659</x:f>
        <x:v>1</x:v>
      </x:c>
      <x:c r="V659" s="1" t="n">
        <x:f>IF(I659="",0,1)</x:f>
        <x:v>0</x:v>
      </x:c>
      <x:c r="W659" s="1" t="n">
        <x:f>IF(I659&gt;=4,1,0)</x:f>
        <x:v>0</x:v>
      </x:c>
      <x:c r="X659" s="1" t="n">
        <x:f>1-O659</x:f>
        <x:v>1</x:v>
      </x:c>
      <x:c r="Y659" s="1" t="n">
        <x:f>IF(AND(O659=1,L659&gt;168),1,0)</x:f>
        <x:v>0</x:v>
      </x:c>
    </x:row>
    <x:row r="660">
      <x:c r="A660" s="1" t="str">
        <x:v>T00655</x:v>
      </x:c>
      <x:c r="B660" s="9" t="n">
        <x:v>45774.57013888889</x:v>
      </x:c>
      <x:c r="C660" s="9" t="n">
        <x:v>45774.860555555555</x:v>
      </x:c>
      <x:c r="D660" s="9" t="n">
        <x:v>45776.19888888889</x:v>
      </x:c>
      <x:c r="E660" s="1" t="str">
        <x:v>High</x:v>
      </x:c>
      <x:c r="F660" s="1" t="str">
        <x:v>Email</x:v>
      </x:c>
      <x:c r="G660" s="1" t="str">
        <x:v>Refund</x:v>
      </x:c>
      <x:c r="H660" s="1" t="n">
        <x:v>1</x:v>
      </x:c>
      <x:c r="I660" s="1" t="n">
        <x:v>5</x:v>
      </x:c>
      <x:c r="J660" s="1" t="n">
        <x:f>IF(E660="","",VLOOKUP(E660,'Guide'!$A$7:$C$10,2,FALSE))</x:f>
        <x:v>4</x:v>
      </x:c>
      <x:c r="K660" s="1" t="n">
        <x:f>IF(E660="","",VLOOKUP(E660,'Guide'!$A$7:$C$10,3,FALSE))</x:f>
        <x:v>24</x:v>
      </x:c>
      <x:c r="L660" s="10" t="n">
        <x:f>('Guide'!$B$4-B660)*24</x:f>
        <x:v>1546.316666666593</x:v>
      </x:c>
      <x:c r="M660" s="10" t="n">
        <x:f>IF(C660="","",ROUND((C660-B660)*24,6))</x:f>
        <x:v>6.97</x:v>
      </x:c>
      <x:c r="N660" s="10" t="n">
        <x:f>IF(D660="","",ROUND((D660-B660)*24,6))</x:f>
        <x:v>39.09</x:v>
      </x:c>
      <x:c r="O660" s="1" t="n">
        <x:f>IF(D660="",1,0)</x:f>
        <x:v>0</x:v>
      </x:c>
      <x:c r="P660" s="1" t="n">
        <x:f>IF(E660="",0,IF(OR(C660&lt;&gt;"",L660&gt;=J660),1,0))</x:f>
        <x:v>1</x:v>
      </x:c>
      <x:c r="Q660" s="1" t="n">
        <x:f>IF(AND(E660&lt;&gt;"",C660&lt;&gt;"",M660&lt;=J660),1,0)</x:f>
        <x:v>0</x:v>
      </x:c>
      <x:c r="R660" s="1" t="n">
        <x:f>P660-Q660</x:f>
        <x:v>1</x:v>
      </x:c>
      <x:c r="S660" s="1" t="n">
        <x:f>IF(E660="",0,IF(OR(D660&lt;&gt;"",L660&gt;=K660),1,0))</x:f>
        <x:v>1</x:v>
      </x:c>
      <x:c r="T660" s="1" t="n">
        <x:f>IF(AND(E660&lt;&gt;"",D660&lt;&gt;"",N660&lt;=K660),1,0)</x:f>
        <x:v>0</x:v>
      </x:c>
      <x:c r="U660" s="1" t="n">
        <x:f>S660-T660</x:f>
        <x:v>1</x:v>
      </x:c>
      <x:c r="V660" s="1" t="n">
        <x:f>IF(I660="",0,1)</x:f>
        <x:v>1</x:v>
      </x:c>
      <x:c r="W660" s="1" t="n">
        <x:f>IF(I660&gt;=4,1,0)</x:f>
        <x:v>1</x:v>
      </x:c>
      <x:c r="X660" s="1" t="n">
        <x:f>1-O660</x:f>
        <x:v>1</x:v>
      </x:c>
      <x:c r="Y660" s="1" t="n">
        <x:f>IF(AND(O660=1,L660&gt;168),1,0)</x:f>
        <x:v>0</x:v>
      </x:c>
    </x:row>
    <x:row r="661">
      <x:c r="A661" s="1" t="str">
        <x:v>T00656</x:v>
      </x:c>
      <x:c r="B661" s="9" t="n">
        <x:v>45792.69305555556</x:v>
      </x:c>
      <x:c r="C661" s="9" t="n">
        <x:v>45793.22180555556</x:v>
      </x:c>
      <x:c r="D661" s="9" t="n">
        <x:v>45799.963055555556</x:v>
      </x:c>
      <x:c r="E661" s="1" t="str">
        <x:v>Normal</x:v>
      </x:c>
      <x:c r="F661" s="1" t="str">
        <x:v>Email</x:v>
      </x:c>
      <x:c r="G661" s="1" t="str">
        <x:v>Account access</x:v>
      </x:c>
      <x:c r="H661" s="1" t="n">
        <x:v>0</x:v>
      </x:c>
      <x:c r="I661" s="1" t="n">
        <x:v>5</x:v>
      </x:c>
      <x:c r="J661" s="1" t="n">
        <x:f>IF(E661="","",VLOOKUP(E661,'Guide'!$A$7:$C$10,2,FALSE))</x:f>
        <x:v>12</x:v>
      </x:c>
      <x:c r="K661" s="1" t="n">
        <x:f>IF(E661="","",VLOOKUP(E661,'Guide'!$A$7:$C$10,3,FALSE))</x:f>
        <x:v>72</x:v>
      </x:c>
      <x:c r="L661" s="10" t="n">
        <x:f>('Guide'!$B$4-B661)*24</x:f>
        <x:v>1111.3666666665813</x:v>
      </x:c>
      <x:c r="M661" s="10" t="n">
        <x:f>IF(C661="","",ROUND((C661-B661)*24,6))</x:f>
        <x:v>12.69</x:v>
      </x:c>
      <x:c r="N661" s="10" t="n">
        <x:f>IF(D661="","",ROUND((D661-B661)*24,6))</x:f>
        <x:v>174.48</x:v>
      </x:c>
      <x:c r="O661" s="1" t="n">
        <x:f>IF(D661="",1,0)</x:f>
        <x:v>0</x:v>
      </x:c>
      <x:c r="P661" s="1" t="n">
        <x:f>IF(E661="",0,IF(OR(C661&lt;&gt;"",L661&gt;=J661),1,0))</x:f>
        <x:v>1</x:v>
      </x:c>
      <x:c r="Q661" s="1" t="n">
        <x:f>IF(AND(E661&lt;&gt;"",C661&lt;&gt;"",M661&lt;=J661),1,0)</x:f>
        <x:v>0</x:v>
      </x:c>
      <x:c r="R661" s="1" t="n">
        <x:f>P661-Q661</x:f>
        <x:v>1</x:v>
      </x:c>
      <x:c r="S661" s="1" t="n">
        <x:f>IF(E661="",0,IF(OR(D661&lt;&gt;"",L661&gt;=K661),1,0))</x:f>
        <x:v>1</x:v>
      </x:c>
      <x:c r="T661" s="1" t="n">
        <x:f>IF(AND(E661&lt;&gt;"",D661&lt;&gt;"",N661&lt;=K661),1,0)</x:f>
        <x:v>0</x:v>
      </x:c>
      <x:c r="U661" s="1" t="n">
        <x:f>S661-T661</x:f>
        <x:v>1</x:v>
      </x:c>
      <x:c r="V661" s="1" t="n">
        <x:f>IF(I661="",0,1)</x:f>
        <x:v>1</x:v>
      </x:c>
      <x:c r="W661" s="1" t="n">
        <x:f>IF(I661&gt;=4,1,0)</x:f>
        <x:v>1</x:v>
      </x:c>
      <x:c r="X661" s="1" t="n">
        <x:f>1-O661</x:f>
        <x:v>1</x:v>
      </x:c>
      <x:c r="Y661" s="1" t="n">
        <x:f>IF(AND(O661=1,L661&gt;168),1,0)</x:f>
        <x:v>0</x:v>
      </x:c>
    </x:row>
    <x:row r="662">
      <x:c r="A662" s="1" t="str">
        <x:v>T00657</x:v>
      </x:c>
      <x:c r="B662" s="9" t="n">
        <x:v>45729.646527777775</x:v>
      </x:c>
      <x:c r="C662" s="9" t="n">
        <x:v>45729.90111111111</x:v>
      </x:c>
      <x:c r="D662" s="9"/>
      <x:c r="E662" s="1" t="str">
        <x:v>Normal</x:v>
      </x:c>
      <x:c r="F662" s="1" t="str">
        <x:v>WhatsApp</x:v>
      </x:c>
      <x:c r="G662" s="1" t="str">
        <x:v>Refund</x:v>
      </x:c>
      <x:c r="H662" s="1" t="n">
        <x:v>0</x:v>
      </x:c>
      <x:c r="I662" s="1"/>
      <x:c r="J662" s="1" t="n">
        <x:f>IF(E662="","",VLOOKUP(E662,'Guide'!$A$7:$C$10,2,FALSE))</x:f>
        <x:v>12</x:v>
      </x:c>
      <x:c r="K662" s="1" t="n">
        <x:f>IF(E662="","",VLOOKUP(E662,'Guide'!$A$7:$C$10,3,FALSE))</x:f>
        <x:v>72</x:v>
      </x:c>
      <x:c r="L662" s="10" t="n">
        <x:f>('Guide'!$B$4-B662)*24</x:f>
        <x:v>2624.4833333333954</x:v>
      </x:c>
      <x:c r="M662" s="10" t="n">
        <x:f>IF(C662="","",ROUND((C662-B662)*24,6))</x:f>
        <x:v>6.11</x:v>
      </x:c>
      <x:c r="N662" s="10" t="str">
        <x:f>IF(D662="","",ROUND((D662-B662)*24,6))</x:f>
      </x:c>
      <x:c r="O662" s="1" t="n">
        <x:f>IF(D662="",1,0)</x:f>
        <x:v>1</x:v>
      </x:c>
      <x:c r="P662" s="1" t="n">
        <x:f>IF(E662="",0,IF(OR(C662&lt;&gt;"",L662&gt;=J662),1,0))</x:f>
        <x:v>1</x:v>
      </x:c>
      <x:c r="Q662" s="1" t="n">
        <x:f>IF(AND(E662&lt;&gt;"",C662&lt;&gt;"",M662&lt;=J662),1,0)</x:f>
        <x:v>1</x:v>
      </x:c>
      <x:c r="R662" s="1" t="n">
        <x:f>P662-Q662</x:f>
        <x:v>0</x:v>
      </x:c>
      <x:c r="S662" s="1" t="n">
        <x:f>IF(E662="",0,IF(OR(D662&lt;&gt;"",L662&gt;=K662),1,0))</x:f>
        <x:v>1</x:v>
      </x:c>
      <x:c r="T662" s="1" t="n">
        <x:f>IF(AND(E662&lt;&gt;"",D662&lt;&gt;"",N662&lt;=K662),1,0)</x:f>
        <x:v>0</x:v>
      </x:c>
      <x:c r="U662" s="1" t="n">
        <x:f>S662-T662</x:f>
        <x:v>1</x:v>
      </x:c>
      <x:c r="V662" s="1" t="n">
        <x:f>IF(I662="",0,1)</x:f>
        <x:v>0</x:v>
      </x:c>
      <x:c r="W662" s="1" t="n">
        <x:f>IF(I662&gt;=4,1,0)</x:f>
        <x:v>0</x:v>
      </x:c>
      <x:c r="X662" s="1" t="n">
        <x:f>1-O662</x:f>
        <x:v>0</x:v>
      </x:c>
      <x:c r="Y662" s="1" t="n">
        <x:f>IF(AND(O662=1,L662&gt;168),1,0)</x:f>
        <x:v>1</x:v>
      </x:c>
    </x:row>
    <x:row r="663">
      <x:c r="A663" s="1" t="str">
        <x:v>T00658</x:v>
      </x:c>
      <x:c r="B663" s="9" t="n">
        <x:v>45806.652083333334</x:v>
      </x:c>
      <x:c r="C663" s="9" t="n">
        <x:v>45806.7</x:v>
      </x:c>
      <x:c r="D663" s="9" t="n">
        <x:v>45806.87708333333</x:v>
      </x:c>
      <x:c r="E663" s="1" t="str">
        <x:v>Urgent</x:v>
      </x:c>
      <x:c r="F663" s="1" t="str">
        <x:v>WhatsApp</x:v>
      </x:c>
      <x:c r="G663" s="1" t="str">
        <x:v>Billing</x:v>
      </x:c>
      <x:c r="H663" s="1" t="n">
        <x:v>0</x:v>
      </x:c>
      <x:c r="I663" s="1"/>
      <x:c r="J663" s="1" t="n">
        <x:f>IF(E663="","",VLOOKUP(E663,'Guide'!$A$7:$C$10,2,FALSE))</x:f>
        <x:v>1</x:v>
      </x:c>
      <x:c r="K663" s="1" t="n">
        <x:f>IF(E663="","",VLOOKUP(E663,'Guide'!$A$7:$C$10,3,FALSE))</x:f>
        <x:v>8</x:v>
      </x:c>
      <x:c r="L663" s="10" t="n">
        <x:f>('Guide'!$B$4-B663)*24</x:f>
        <x:v>776.3499999999767</x:v>
      </x:c>
      <x:c r="M663" s="10" t="n">
        <x:f>IF(C663="","",ROUND((C663-B663)*24,6))</x:f>
        <x:v>1.15</x:v>
      </x:c>
      <x:c r="N663" s="10" t="n">
        <x:f>IF(D663="","",ROUND((D663-B663)*24,6))</x:f>
        <x:v>5.4</x:v>
      </x:c>
      <x:c r="O663" s="1" t="n">
        <x:f>IF(D663="",1,0)</x:f>
        <x:v>0</x:v>
      </x:c>
      <x:c r="P663" s="1" t="n">
        <x:f>IF(E663="",0,IF(OR(C663&lt;&gt;"",L663&gt;=J663),1,0))</x:f>
        <x:v>1</x:v>
      </x:c>
      <x:c r="Q663" s="1" t="n">
        <x:f>IF(AND(E663&lt;&gt;"",C663&lt;&gt;"",M663&lt;=J663),1,0)</x:f>
        <x:v>0</x:v>
      </x:c>
      <x:c r="R663" s="1" t="n">
        <x:f>P663-Q663</x:f>
        <x:v>1</x:v>
      </x:c>
      <x:c r="S663" s="1" t="n">
        <x:f>IF(E663="",0,IF(OR(D663&lt;&gt;"",L663&gt;=K663),1,0))</x:f>
        <x:v>1</x:v>
      </x:c>
      <x:c r="T663" s="1" t="n">
        <x:f>IF(AND(E663&lt;&gt;"",D663&lt;&gt;"",N663&lt;=K663),1,0)</x:f>
        <x:v>1</x:v>
      </x:c>
      <x:c r="U663" s="1" t="n">
        <x:f>S663-T663</x:f>
        <x:v>0</x:v>
      </x:c>
      <x:c r="V663" s="1" t="n">
        <x:f>IF(I663="",0,1)</x:f>
        <x:v>0</x:v>
      </x:c>
      <x:c r="W663" s="1" t="n">
        <x:f>IF(I663&gt;=4,1,0)</x:f>
        <x:v>0</x:v>
      </x:c>
      <x:c r="X663" s="1" t="n">
        <x:f>1-O663</x:f>
        <x:v>1</x:v>
      </x:c>
      <x:c r="Y663" s="1" t="n">
        <x:f>IF(AND(O663=1,L663&gt;168),1,0)</x:f>
        <x:v>0</x:v>
      </x:c>
    </x:row>
    <x:row r="664">
      <x:c r="A664" s="1" t="str">
        <x:v>T00659</x:v>
      </x:c>
      <x:c r="B664" s="9" t="n">
        <x:v>45769.48263888889</x:v>
      </x:c>
      <x:c r="C664" s="9" t="n">
        <x:v>45769.87888888889</x:v>
      </x:c>
      <x:c r="D664" s="9" t="n">
        <x:v>45771.73180555556</x:v>
      </x:c>
      <x:c r="E664" s="1" t="str">
        <x:v>Normal</x:v>
      </x:c>
      <x:c r="F664" s="1" t="str">
        <x:v>Email</x:v>
      </x:c>
      <x:c r="G664" s="1" t="str">
        <x:v>Product information</x:v>
      </x:c>
      <x:c r="H664" s="1" t="n">
        <x:v>0</x:v>
      </x:c>
      <x:c r="I664" s="1" t="n">
        <x:v>2</x:v>
      </x:c>
      <x:c r="J664" s="1" t="n">
        <x:f>IF(E664="","",VLOOKUP(E664,'Guide'!$A$7:$C$10,2,FALSE))</x:f>
        <x:v>12</x:v>
      </x:c>
      <x:c r="K664" s="1" t="n">
        <x:f>IF(E664="","",VLOOKUP(E664,'Guide'!$A$7:$C$10,3,FALSE))</x:f>
        <x:v>72</x:v>
      </x:c>
      <x:c r="L664" s="10" t="n">
        <x:f>('Guide'!$B$4-B664)*24</x:f>
        <x:v>1668.4166666666279</x:v>
      </x:c>
      <x:c r="M664" s="10" t="n">
        <x:f>IF(C664="","",ROUND((C664-B664)*24,6))</x:f>
        <x:v>9.51</x:v>
      </x:c>
      <x:c r="N664" s="10" t="n">
        <x:f>IF(D664="","",ROUND((D664-B664)*24,6))</x:f>
        <x:v>53.98</x:v>
      </x:c>
      <x:c r="O664" s="1" t="n">
        <x:f>IF(D664="",1,0)</x:f>
        <x:v>0</x:v>
      </x:c>
      <x:c r="P664" s="1" t="n">
        <x:f>IF(E664="",0,IF(OR(C664&lt;&gt;"",L664&gt;=J664),1,0))</x:f>
        <x:v>1</x:v>
      </x:c>
      <x:c r="Q664" s="1" t="n">
        <x:f>IF(AND(E664&lt;&gt;"",C664&lt;&gt;"",M664&lt;=J664),1,0)</x:f>
        <x:v>1</x:v>
      </x:c>
      <x:c r="R664" s="1" t="n">
        <x:f>P664-Q664</x:f>
        <x:v>0</x:v>
      </x:c>
      <x:c r="S664" s="1" t="n">
        <x:f>IF(E664="",0,IF(OR(D664&lt;&gt;"",L664&gt;=K664),1,0))</x:f>
        <x:v>1</x:v>
      </x:c>
      <x:c r="T664" s="1" t="n">
        <x:f>IF(AND(E664&lt;&gt;"",D664&lt;&gt;"",N664&lt;=K664),1,0)</x:f>
        <x:v>1</x:v>
      </x:c>
      <x:c r="U664" s="1" t="n">
        <x:f>S664-T664</x:f>
        <x:v>0</x:v>
      </x:c>
      <x:c r="V664" s="1" t="n">
        <x:f>IF(I664="",0,1)</x:f>
        <x:v>1</x:v>
      </x:c>
      <x:c r="W664" s="1" t="n">
        <x:f>IF(I664&gt;=4,1,0)</x:f>
        <x:v>0</x:v>
      </x:c>
      <x:c r="X664" s="1" t="n">
        <x:f>1-O664</x:f>
        <x:v>1</x:v>
      </x:c>
      <x:c r="Y664" s="1" t="n">
        <x:f>IF(AND(O664=1,L664&gt;168),1,0)</x:f>
        <x:v>0</x:v>
      </x:c>
    </x:row>
    <x:row r="665">
      <x:c r="A665" s="1" t="str">
        <x:v>T00660</x:v>
      </x:c>
      <x:c r="B665" s="9" t="n">
        <x:v>45680.94930555556</x:v>
      </x:c>
      <x:c r="C665" s="9" t="n">
        <x:v>45682.711388888885</x:v>
      </x:c>
      <x:c r="D665" s="9" t="n">
        <x:v>45682.71555555556</x:v>
      </x:c>
      <x:c r="E665" s="1" t="str">
        <x:v>Normal</x:v>
      </x:c>
      <x:c r="F665" s="1" t="str">
        <x:v>Email</x:v>
      </x:c>
      <x:c r="G665" s="1" t="str">
        <x:v>Refund</x:v>
      </x:c>
      <x:c r="H665" s="1" t="n">
        <x:v>1</x:v>
      </x:c>
      <x:c r="I665" s="1"/>
      <x:c r="J665" s="1" t="n">
        <x:f>IF(E665="","",VLOOKUP(E665,'Guide'!$A$7:$C$10,2,FALSE))</x:f>
        <x:v>12</x:v>
      </x:c>
      <x:c r="K665" s="1" t="n">
        <x:f>IF(E665="","",VLOOKUP(E665,'Guide'!$A$7:$C$10,3,FALSE))</x:f>
        <x:v>72</x:v>
      </x:c>
      <x:c r="L665" s="10" t="n">
        <x:f>('Guide'!$B$4-B665)*24</x:f>
        <x:v>3793.216666666616</x:v>
      </x:c>
      <x:c r="M665" s="10" t="n">
        <x:f>IF(C665="","",ROUND((C665-B665)*24,6))</x:f>
        <x:v>42.29</x:v>
      </x:c>
      <x:c r="N665" s="10" t="n">
        <x:f>IF(D665="","",ROUND((D665-B665)*24,6))</x:f>
        <x:v>42.39</x:v>
      </x:c>
      <x:c r="O665" s="1" t="n">
        <x:f>IF(D665="",1,0)</x:f>
        <x:v>0</x:v>
      </x:c>
      <x:c r="P665" s="1" t="n">
        <x:f>IF(E665="",0,IF(OR(C665&lt;&gt;"",L665&gt;=J665),1,0))</x:f>
        <x:v>1</x:v>
      </x:c>
      <x:c r="Q665" s="1" t="n">
        <x:f>IF(AND(E665&lt;&gt;"",C665&lt;&gt;"",M665&lt;=J665),1,0)</x:f>
        <x:v>0</x:v>
      </x:c>
      <x:c r="R665" s="1" t="n">
        <x:f>P665-Q665</x:f>
        <x:v>1</x:v>
      </x:c>
      <x:c r="S665" s="1" t="n">
        <x:f>IF(E665="",0,IF(OR(D665&lt;&gt;"",L665&gt;=K665),1,0))</x:f>
        <x:v>1</x:v>
      </x:c>
      <x:c r="T665" s="1" t="n">
        <x:f>IF(AND(E665&lt;&gt;"",D665&lt;&gt;"",N665&lt;=K665),1,0)</x:f>
        <x:v>1</x:v>
      </x:c>
      <x:c r="U665" s="1" t="n">
        <x:f>S665-T665</x:f>
        <x:v>0</x:v>
      </x:c>
      <x:c r="V665" s="1" t="n">
        <x:f>IF(I665="",0,1)</x:f>
        <x:v>0</x:v>
      </x:c>
      <x:c r="W665" s="1" t="n">
        <x:f>IF(I665&gt;=4,1,0)</x:f>
        <x:v>0</x:v>
      </x:c>
      <x:c r="X665" s="1" t="n">
        <x:f>1-O665</x:f>
        <x:v>1</x:v>
      </x:c>
      <x:c r="Y665" s="1" t="n">
        <x:f>IF(AND(O665=1,L665&gt;168),1,0)</x:f>
        <x:v>0</x:v>
      </x:c>
    </x:row>
    <x:row r="666">
      <x:c r="A666" s="1" t="str">
        <x:v>T00661</x:v>
      </x:c>
      <x:c r="B666" s="9" t="n">
        <x:v>45674.48541666667</x:v>
      </x:c>
      <x:c r="C666" s="9" t="n">
        <x:v>45674.831666666665</x:v>
      </x:c>
      <x:c r="D666" s="9" t="n">
        <x:v>45675.45916666667</x:v>
      </x:c>
      <x:c r="E666" s="1" t="str">
        <x:v>High</x:v>
      </x:c>
      <x:c r="F666" s="1" t="str">
        <x:v>WhatsApp</x:v>
      </x:c>
      <x:c r="G666" s="1" t="str">
        <x:v>Delivery</x:v>
      </x:c>
      <x:c r="H666" s="1" t="n">
        <x:v>0</x:v>
      </x:c>
      <x:c r="I666" s="1"/>
      <x:c r="J666" s="1" t="n">
        <x:f>IF(E666="","",VLOOKUP(E666,'Guide'!$A$7:$C$10,2,FALSE))</x:f>
        <x:v>4</x:v>
      </x:c>
      <x:c r="K666" s="1" t="n">
        <x:f>IF(E666="","",VLOOKUP(E666,'Guide'!$A$7:$C$10,3,FALSE))</x:f>
        <x:v>24</x:v>
      </x:c>
      <x:c r="L666" s="10" t="n">
        <x:f>('Guide'!$B$4-B666)*24</x:f>
        <x:v>3948.3499999999185</x:v>
      </x:c>
      <x:c r="M666" s="10" t="n">
        <x:f>IF(C666="","",ROUND((C666-B666)*24,6))</x:f>
        <x:v>8.31</x:v>
      </x:c>
      <x:c r="N666" s="10" t="n">
        <x:f>IF(D666="","",ROUND((D666-B666)*24,6))</x:f>
        <x:v>23.37</x:v>
      </x:c>
      <x:c r="O666" s="1" t="n">
        <x:f>IF(D666="",1,0)</x:f>
        <x:v>0</x:v>
      </x:c>
      <x:c r="P666" s="1" t="n">
        <x:f>IF(E666="",0,IF(OR(C666&lt;&gt;"",L666&gt;=J666),1,0))</x:f>
        <x:v>1</x:v>
      </x:c>
      <x:c r="Q666" s="1" t="n">
        <x:f>IF(AND(E666&lt;&gt;"",C666&lt;&gt;"",M666&lt;=J666),1,0)</x:f>
        <x:v>0</x:v>
      </x:c>
      <x:c r="R666" s="1" t="n">
        <x:f>P666-Q666</x:f>
        <x:v>1</x:v>
      </x:c>
      <x:c r="S666" s="1" t="n">
        <x:f>IF(E666="",0,IF(OR(D666&lt;&gt;"",L666&gt;=K666),1,0))</x:f>
        <x:v>1</x:v>
      </x:c>
      <x:c r="T666" s="1" t="n">
        <x:f>IF(AND(E666&lt;&gt;"",D666&lt;&gt;"",N666&lt;=K666),1,0)</x:f>
        <x:v>1</x:v>
      </x:c>
      <x:c r="U666" s="1" t="n">
        <x:f>S666-T666</x:f>
        <x:v>0</x:v>
      </x:c>
      <x:c r="V666" s="1" t="n">
        <x:f>IF(I666="",0,1)</x:f>
        <x:v>0</x:v>
      </x:c>
      <x:c r="W666" s="1" t="n">
        <x:f>IF(I666&gt;=4,1,0)</x:f>
        <x:v>0</x:v>
      </x:c>
      <x:c r="X666" s="1" t="n">
        <x:f>1-O666</x:f>
        <x:v>1</x:v>
      </x:c>
      <x:c r="Y666" s="1" t="n">
        <x:f>IF(AND(O666=1,L666&gt;168),1,0)</x:f>
        <x:v>0</x:v>
      </x:c>
    </x:row>
    <x:row r="667">
      <x:c r="A667" s="1" t="str">
        <x:v>T00662</x:v>
      </x:c>
      <x:c r="B667" s="9" t="n">
        <x:v>45706.396527777775</x:v>
      </x:c>
      <x:c r="C667" s="9" t="n">
        <x:v>45706.420277777775</x:v>
      </x:c>
      <x:c r="D667" s="9" t="n">
        <x:v>45706.77611111111</x:v>
      </x:c>
      <x:c r="E667" s="1" t="str">
        <x:v>Urgent</x:v>
      </x:c>
      <x:c r="F667" s="1" t="str">
        <x:v>Web chat</x:v>
      </x:c>
      <x:c r="G667" s="1" t="str">
        <x:v>Account access</x:v>
      </x:c>
      <x:c r="H667" s="1" t="n">
        <x:v>0</x:v>
      </x:c>
      <x:c r="I667" s="1" t="n">
        <x:v>4</x:v>
      </x:c>
      <x:c r="J667" s="1" t="n">
        <x:f>IF(E667="","",VLOOKUP(E667,'Guide'!$A$7:$C$10,2,FALSE))</x:f>
        <x:v>1</x:v>
      </x:c>
      <x:c r="K667" s="1" t="n">
        <x:f>IF(E667="","",VLOOKUP(E667,'Guide'!$A$7:$C$10,3,FALSE))</x:f>
        <x:v>8</x:v>
      </x:c>
      <x:c r="L667" s="10" t="n">
        <x:f>('Guide'!$B$4-B667)*24</x:f>
        <x:v>3182.4833333333954</x:v>
      </x:c>
      <x:c r="M667" s="10" t="n">
        <x:f>IF(C667="","",ROUND((C667-B667)*24,6))</x:f>
        <x:v>0.57</x:v>
      </x:c>
      <x:c r="N667" s="10" t="n">
        <x:f>IF(D667="","",ROUND((D667-B667)*24,6))</x:f>
        <x:v>9.11</x:v>
      </x:c>
      <x:c r="O667" s="1" t="n">
        <x:f>IF(D667="",1,0)</x:f>
        <x:v>0</x:v>
      </x:c>
      <x:c r="P667" s="1" t="n">
        <x:f>IF(E667="",0,IF(OR(C667&lt;&gt;"",L667&gt;=J667),1,0))</x:f>
        <x:v>1</x:v>
      </x:c>
      <x:c r="Q667" s="1" t="n">
        <x:f>IF(AND(E667&lt;&gt;"",C667&lt;&gt;"",M667&lt;=J667),1,0)</x:f>
        <x:v>1</x:v>
      </x:c>
      <x:c r="R667" s="1" t="n">
        <x:f>P667-Q667</x:f>
        <x:v>0</x:v>
      </x:c>
      <x:c r="S667" s="1" t="n">
        <x:f>IF(E667="",0,IF(OR(D667&lt;&gt;"",L667&gt;=K667),1,0))</x:f>
        <x:v>1</x:v>
      </x:c>
      <x:c r="T667" s="1" t="n">
        <x:f>IF(AND(E667&lt;&gt;"",D667&lt;&gt;"",N667&lt;=K667),1,0)</x:f>
        <x:v>0</x:v>
      </x:c>
      <x:c r="U667" s="1" t="n">
        <x:f>S667-T667</x:f>
        <x:v>1</x:v>
      </x:c>
      <x:c r="V667" s="1" t="n">
        <x:f>IF(I667="",0,1)</x:f>
        <x:v>1</x:v>
      </x:c>
      <x:c r="W667" s="1" t="n">
        <x:f>IF(I667&gt;=4,1,0)</x:f>
        <x:v>1</x:v>
      </x:c>
      <x:c r="X667" s="1" t="n">
        <x:f>1-O667</x:f>
        <x:v>1</x:v>
      </x:c>
      <x:c r="Y667" s="1" t="n">
        <x:f>IF(AND(O667=1,L667&gt;168),1,0)</x:f>
        <x:v>0</x:v>
      </x:c>
    </x:row>
    <x:row r="668">
      <x:c r="A668" s="1" t="str">
        <x:v>T00663</x:v>
      </x:c>
      <x:c r="B668" s="9" t="n">
        <x:v>45795.529861111114</x:v>
      </x:c>
      <x:c r="C668" s="9" t="n">
        <x:v>45795.881944444445</x:v>
      </x:c>
      <x:c r="D668" s="9" t="n">
        <x:v>45800.10277777778</x:v>
      </x:c>
      <x:c r="E668" s="1" t="str">
        <x:v>Normal</x:v>
      </x:c>
      <x:c r="F668" s="1" t="str">
        <x:v>Email</x:v>
      </x:c>
      <x:c r="G668" s="1" t="str">
        <x:v>Refund</x:v>
      </x:c>
      <x:c r="H668" s="1" t="n">
        <x:v>0</x:v>
      </x:c>
      <x:c r="I668" s="1" t="n">
        <x:v>3</x:v>
      </x:c>
      <x:c r="J668" s="1" t="n">
        <x:f>IF(E668="","",VLOOKUP(E668,'Guide'!$A$7:$C$10,2,FALSE))</x:f>
        <x:v>12</x:v>
      </x:c>
      <x:c r="K668" s="1" t="n">
        <x:f>IF(E668="","",VLOOKUP(E668,'Guide'!$A$7:$C$10,3,FALSE))</x:f>
        <x:v>72</x:v>
      </x:c>
      <x:c r="L668" s="10" t="n">
        <x:f>('Guide'!$B$4-B668)*24</x:f>
        <x:v>1043.2833333332674</x:v>
      </x:c>
      <x:c r="M668" s="10" t="n">
        <x:f>IF(C668="","",ROUND((C668-B668)*24,6))</x:f>
        <x:v>8.45</x:v>
      </x:c>
      <x:c r="N668" s="10" t="n">
        <x:f>IF(D668="","",ROUND((D668-B668)*24,6))</x:f>
        <x:v>109.75</x:v>
      </x:c>
      <x:c r="O668" s="1" t="n">
        <x:f>IF(D668="",1,0)</x:f>
        <x:v>0</x:v>
      </x:c>
      <x:c r="P668" s="1" t="n">
        <x:f>IF(E668="",0,IF(OR(C668&lt;&gt;"",L668&gt;=J668),1,0))</x:f>
        <x:v>1</x:v>
      </x:c>
      <x:c r="Q668" s="1" t="n">
        <x:f>IF(AND(E668&lt;&gt;"",C668&lt;&gt;"",M668&lt;=J668),1,0)</x:f>
        <x:v>1</x:v>
      </x:c>
      <x:c r="R668" s="1" t="n">
        <x:f>P668-Q668</x:f>
        <x:v>0</x:v>
      </x:c>
      <x:c r="S668" s="1" t="n">
        <x:f>IF(E668="",0,IF(OR(D668&lt;&gt;"",L668&gt;=K668),1,0))</x:f>
        <x:v>1</x:v>
      </x:c>
      <x:c r="T668" s="1" t="n">
        <x:f>IF(AND(E668&lt;&gt;"",D668&lt;&gt;"",N668&lt;=K668),1,0)</x:f>
        <x:v>0</x:v>
      </x:c>
      <x:c r="U668" s="1" t="n">
        <x:f>S668-T668</x:f>
        <x:v>1</x:v>
      </x:c>
      <x:c r="V668" s="1" t="n">
        <x:f>IF(I668="",0,1)</x:f>
        <x:v>1</x:v>
      </x:c>
      <x:c r="W668" s="1" t="n">
        <x:f>IF(I668&gt;=4,1,0)</x:f>
        <x:v>0</x:v>
      </x:c>
      <x:c r="X668" s="1" t="n">
        <x:f>1-O668</x:f>
        <x:v>1</x:v>
      </x:c>
      <x:c r="Y668" s="1" t="n">
        <x:f>IF(AND(O668=1,L668&gt;168),1,0)</x:f>
        <x:v>0</x:v>
      </x:c>
    </x:row>
    <x:row r="669">
      <x:c r="A669" s="1" t="str">
        <x:v>T00664</x:v>
      </x:c>
      <x:c r="B669" s="9" t="n">
        <x:v>45751.43194444444</x:v>
      </x:c>
      <x:c r="C669" s="9" t="n">
        <x:v>45751.536527777775</x:v>
      </x:c>
      <x:c r="D669" s="9" t="n">
        <x:v>45752.04319444444</x:v>
      </x:c>
      <x:c r="E669" s="1" t="str">
        <x:v>High</x:v>
      </x:c>
      <x:c r="F669" s="1" t="str">
        <x:v>WhatsApp</x:v>
      </x:c>
      <x:c r="G669" s="1" t="str">
        <x:v>Refund</x:v>
      </x:c>
      <x:c r="H669" s="1" t="n">
        <x:v>1</x:v>
      </x:c>
      <x:c r="I669" s="1"/>
      <x:c r="J669" s="1" t="n">
        <x:f>IF(E669="","",VLOOKUP(E669,'Guide'!$A$7:$C$10,2,FALSE))</x:f>
        <x:v>4</x:v>
      </x:c>
      <x:c r="K669" s="1" t="n">
        <x:f>IF(E669="","",VLOOKUP(E669,'Guide'!$A$7:$C$10,3,FALSE))</x:f>
        <x:v>24</x:v>
      </x:c>
      <x:c r="L669" s="10" t="n">
        <x:f>('Guide'!$B$4-B669)*24</x:f>
        <x:v>2101.6333333334187</x:v>
      </x:c>
      <x:c r="M669" s="10" t="n">
        <x:f>IF(C669="","",ROUND((C669-B669)*24,6))</x:f>
        <x:v>2.51</x:v>
      </x:c>
      <x:c r="N669" s="10" t="n">
        <x:f>IF(D669="","",ROUND((D669-B669)*24,6))</x:f>
        <x:v>14.67</x:v>
      </x:c>
      <x:c r="O669" s="1" t="n">
        <x:f>IF(D669="",1,0)</x:f>
        <x:v>0</x:v>
      </x:c>
      <x:c r="P669" s="1" t="n">
        <x:f>IF(E669="",0,IF(OR(C669&lt;&gt;"",L669&gt;=J669),1,0))</x:f>
        <x:v>1</x:v>
      </x:c>
      <x:c r="Q669" s="1" t="n">
        <x:f>IF(AND(E669&lt;&gt;"",C669&lt;&gt;"",M669&lt;=J669),1,0)</x:f>
        <x:v>1</x:v>
      </x:c>
      <x:c r="R669" s="1" t="n">
        <x:f>P669-Q669</x:f>
        <x:v>0</x:v>
      </x:c>
      <x:c r="S669" s="1" t="n">
        <x:f>IF(E669="",0,IF(OR(D669&lt;&gt;"",L669&gt;=K669),1,0))</x:f>
        <x:v>1</x:v>
      </x:c>
      <x:c r="T669" s="1" t="n">
        <x:f>IF(AND(E669&lt;&gt;"",D669&lt;&gt;"",N669&lt;=K669),1,0)</x:f>
        <x:v>1</x:v>
      </x:c>
      <x:c r="U669" s="1" t="n">
        <x:f>S669-T669</x:f>
        <x:v>0</x:v>
      </x:c>
      <x:c r="V669" s="1" t="n">
        <x:f>IF(I669="",0,1)</x:f>
        <x:v>0</x:v>
      </x:c>
      <x:c r="W669" s="1" t="n">
        <x:f>IF(I669&gt;=4,1,0)</x:f>
        <x:v>0</x:v>
      </x:c>
      <x:c r="X669" s="1" t="n">
        <x:f>1-O669</x:f>
        <x:v>1</x:v>
      </x:c>
      <x:c r="Y669" s="1" t="n">
        <x:f>IF(AND(O669=1,L669&gt;168),1,0)</x:f>
        <x:v>0</x:v>
      </x:c>
    </x:row>
    <x:row r="670">
      <x:c r="A670" s="1" t="str">
        <x:v>T00665</x:v>
      </x:c>
      <x:c r="B670" s="9" t="n">
        <x:v>45775.94513888889</x:v>
      </x:c>
      <x:c r="C670" s="9" t="n">
        <x:v>45776.07763888889</x:v>
      </x:c>
      <x:c r="D670" s="9" t="n">
        <x:v>45782.851805555554</x:v>
      </x:c>
      <x:c r="E670" s="1" t="str">
        <x:v>Low</x:v>
      </x:c>
      <x:c r="F670" s="1" t="str">
        <x:v>Web chat</x:v>
      </x:c>
      <x:c r="G670" s="1" t="str">
        <x:v>Product information</x:v>
      </x:c>
      <x:c r="H670" s="1" t="n">
        <x:v>0</x:v>
      </x:c>
      <x:c r="I670" s="1" t="n">
        <x:v>4</x:v>
      </x:c>
      <x:c r="J670" s="1" t="n">
        <x:f>IF(E670="","",VLOOKUP(E670,'Guide'!$A$7:$C$10,2,FALSE))</x:f>
        <x:v>24</x:v>
      </x:c>
      <x:c r="K670" s="1" t="n">
        <x:f>IF(E670="","",VLOOKUP(E670,'Guide'!$A$7:$C$10,3,FALSE))</x:f>
        <x:v>120</x:v>
      </x:c>
      <x:c r="L670" s="10" t="n">
        <x:f>('Guide'!$B$4-B670)*24</x:f>
        <x:v>1513.316666666593</x:v>
      </x:c>
      <x:c r="M670" s="10" t="n">
        <x:f>IF(C670="","",ROUND((C670-B670)*24,6))</x:f>
        <x:v>3.18</x:v>
      </x:c>
      <x:c r="N670" s="10" t="n">
        <x:f>IF(D670="","",ROUND((D670-B670)*24,6))</x:f>
        <x:v>165.76</x:v>
      </x:c>
      <x:c r="O670" s="1" t="n">
        <x:f>IF(D670="",1,0)</x:f>
        <x:v>0</x:v>
      </x:c>
      <x:c r="P670" s="1" t="n">
        <x:f>IF(E670="",0,IF(OR(C670&lt;&gt;"",L670&gt;=J670),1,0))</x:f>
        <x:v>1</x:v>
      </x:c>
      <x:c r="Q670" s="1" t="n">
        <x:f>IF(AND(E670&lt;&gt;"",C670&lt;&gt;"",M670&lt;=J670),1,0)</x:f>
        <x:v>1</x:v>
      </x:c>
      <x:c r="R670" s="1" t="n">
        <x:f>P670-Q670</x:f>
        <x:v>0</x:v>
      </x:c>
      <x:c r="S670" s="1" t="n">
        <x:f>IF(E670="",0,IF(OR(D670&lt;&gt;"",L670&gt;=K670),1,0))</x:f>
        <x:v>1</x:v>
      </x:c>
      <x:c r="T670" s="1" t="n">
        <x:f>IF(AND(E670&lt;&gt;"",D670&lt;&gt;"",N670&lt;=K670),1,0)</x:f>
        <x:v>0</x:v>
      </x:c>
      <x:c r="U670" s="1" t="n">
        <x:f>S670-T670</x:f>
        <x:v>1</x:v>
      </x:c>
      <x:c r="V670" s="1" t="n">
        <x:f>IF(I670="",0,1)</x:f>
        <x:v>1</x:v>
      </x:c>
      <x:c r="W670" s="1" t="n">
        <x:f>IF(I670&gt;=4,1,0)</x:f>
        <x:v>1</x:v>
      </x:c>
      <x:c r="X670" s="1" t="n">
        <x:f>1-O670</x:f>
        <x:v>1</x:v>
      </x:c>
      <x:c r="Y670" s="1" t="n">
        <x:f>IF(AND(O670=1,L670&gt;168),1,0)</x:f>
        <x:v>0</x:v>
      </x:c>
    </x:row>
    <x:row r="671">
      <x:c r="A671" s="1" t="str">
        <x:v>T00666</x:v>
      </x:c>
      <x:c r="B671" s="9" t="n">
        <x:v>45765.68472222222</x:v>
      </x:c>
      <x:c r="C671" s="9" t="n">
        <x:v>45765.84388888889</x:v>
      </x:c>
      <x:c r="D671" s="9" t="n">
        <x:v>45767.26180555556</x:v>
      </x:c>
      <x:c r="E671" s="1" t="str">
        <x:v>High</x:v>
      </x:c>
      <x:c r="F671" s="1" t="str">
        <x:v>WhatsApp</x:v>
      </x:c>
      <x:c r="G671" s="1" t="str">
        <x:v>Account access</x:v>
      </x:c>
      <x:c r="H671" s="1" t="n">
        <x:v>0</x:v>
      </x:c>
      <x:c r="I671" s="1" t="n">
        <x:v>5</x:v>
      </x:c>
      <x:c r="J671" s="1" t="n">
        <x:f>IF(E671="","",VLOOKUP(E671,'Guide'!$A$7:$C$10,2,FALSE))</x:f>
        <x:v>4</x:v>
      </x:c>
      <x:c r="K671" s="1" t="n">
        <x:f>IF(E671="","",VLOOKUP(E671,'Guide'!$A$7:$C$10,3,FALSE))</x:f>
        <x:v>24</x:v>
      </x:c>
      <x:c r="L671" s="10" t="n">
        <x:f>('Guide'!$B$4-B671)*24</x:f>
        <x:v>1759.5666666667094</x:v>
      </x:c>
      <x:c r="M671" s="10" t="n">
        <x:f>IF(C671="","",ROUND((C671-B671)*24,6))</x:f>
        <x:v>3.82</x:v>
      </x:c>
      <x:c r="N671" s="10" t="n">
        <x:f>IF(D671="","",ROUND((D671-B671)*24,6))</x:f>
        <x:v>37.85</x:v>
      </x:c>
      <x:c r="O671" s="1" t="n">
        <x:f>IF(D671="",1,0)</x:f>
        <x:v>0</x:v>
      </x:c>
      <x:c r="P671" s="1" t="n">
        <x:f>IF(E671="",0,IF(OR(C671&lt;&gt;"",L671&gt;=J671),1,0))</x:f>
        <x:v>1</x:v>
      </x:c>
      <x:c r="Q671" s="1" t="n">
        <x:f>IF(AND(E671&lt;&gt;"",C671&lt;&gt;"",M671&lt;=J671),1,0)</x:f>
        <x:v>1</x:v>
      </x:c>
      <x:c r="R671" s="1" t="n">
        <x:f>P671-Q671</x:f>
        <x:v>0</x:v>
      </x:c>
      <x:c r="S671" s="1" t="n">
        <x:f>IF(E671="",0,IF(OR(D671&lt;&gt;"",L671&gt;=K671),1,0))</x:f>
        <x:v>1</x:v>
      </x:c>
      <x:c r="T671" s="1" t="n">
        <x:f>IF(AND(E671&lt;&gt;"",D671&lt;&gt;"",N671&lt;=K671),1,0)</x:f>
        <x:v>0</x:v>
      </x:c>
      <x:c r="U671" s="1" t="n">
        <x:f>S671-T671</x:f>
        <x:v>1</x:v>
      </x:c>
      <x:c r="V671" s="1" t="n">
        <x:f>IF(I671="",0,1)</x:f>
        <x:v>1</x:v>
      </x:c>
      <x:c r="W671" s="1" t="n">
        <x:f>IF(I671&gt;=4,1,0)</x:f>
        <x:v>1</x:v>
      </x:c>
      <x:c r="X671" s="1" t="n">
        <x:f>1-O671</x:f>
        <x:v>1</x:v>
      </x:c>
      <x:c r="Y671" s="1" t="n">
        <x:f>IF(AND(O671=1,L671&gt;168),1,0)</x:f>
        <x:v>0</x:v>
      </x:c>
    </x:row>
    <x:row r="672">
      <x:c r="A672" s="1" t="str">
        <x:v>T00667</x:v>
      </x:c>
      <x:c r="B672" s="9" t="n">
        <x:v>45751.50347222222</x:v>
      </x:c>
      <x:c r="C672" s="9" t="n">
        <x:v>45751.602222222224</x:v>
      </x:c>
      <x:c r="D672" s="9" t="n">
        <x:v>45751.87180555556</x:v>
      </x:c>
      <x:c r="E672" s="1" t="str">
        <x:v>High</x:v>
      </x:c>
      <x:c r="F672" s="1" t="str">
        <x:v>WhatsApp</x:v>
      </x:c>
      <x:c r="G672" s="1" t="str">
        <x:v>Billing</x:v>
      </x:c>
      <x:c r="H672" s="1" t="n">
        <x:v>0</x:v>
      </x:c>
      <x:c r="I672" s="1"/>
      <x:c r="J672" s="1" t="n">
        <x:f>IF(E672="","",VLOOKUP(E672,'Guide'!$A$7:$C$10,2,FALSE))</x:f>
        <x:v>4</x:v>
      </x:c>
      <x:c r="K672" s="1" t="n">
        <x:f>IF(E672="","",VLOOKUP(E672,'Guide'!$A$7:$C$10,3,FALSE))</x:f>
        <x:v>24</x:v>
      </x:c>
      <x:c r="L672" s="10" t="n">
        <x:f>('Guide'!$B$4-B672)*24</x:f>
        <x:v>2099.9166666667443</x:v>
      </x:c>
      <x:c r="M672" s="10" t="n">
        <x:f>IF(C672="","",ROUND((C672-B672)*24,6))</x:f>
        <x:v>2.37</x:v>
      </x:c>
      <x:c r="N672" s="10" t="n">
        <x:f>IF(D672="","",ROUND((D672-B672)*24,6))</x:f>
        <x:v>8.84</x:v>
      </x:c>
      <x:c r="O672" s="1" t="n">
        <x:f>IF(D672="",1,0)</x:f>
        <x:v>0</x:v>
      </x:c>
      <x:c r="P672" s="1" t="n">
        <x:f>IF(E672="",0,IF(OR(C672&lt;&gt;"",L672&gt;=J672),1,0))</x:f>
        <x:v>1</x:v>
      </x:c>
      <x:c r="Q672" s="1" t="n">
        <x:f>IF(AND(E672&lt;&gt;"",C672&lt;&gt;"",M672&lt;=J672),1,0)</x:f>
        <x:v>1</x:v>
      </x:c>
      <x:c r="R672" s="1" t="n">
        <x:f>P672-Q672</x:f>
        <x:v>0</x:v>
      </x:c>
      <x:c r="S672" s="1" t="n">
        <x:f>IF(E672="",0,IF(OR(D672&lt;&gt;"",L672&gt;=K672),1,0))</x:f>
        <x:v>1</x:v>
      </x:c>
      <x:c r="T672" s="1" t="n">
        <x:f>IF(AND(E672&lt;&gt;"",D672&lt;&gt;"",N672&lt;=K672),1,0)</x:f>
        <x:v>1</x:v>
      </x:c>
      <x:c r="U672" s="1" t="n">
        <x:f>S672-T672</x:f>
        <x:v>0</x:v>
      </x:c>
      <x:c r="V672" s="1" t="n">
        <x:f>IF(I672="",0,1)</x:f>
        <x:v>0</x:v>
      </x:c>
      <x:c r="W672" s="1" t="n">
        <x:f>IF(I672&gt;=4,1,0)</x:f>
        <x:v>0</x:v>
      </x:c>
      <x:c r="X672" s="1" t="n">
        <x:f>1-O672</x:f>
        <x:v>1</x:v>
      </x:c>
      <x:c r="Y672" s="1" t="n">
        <x:f>IF(AND(O672=1,L672&gt;168),1,0)</x:f>
        <x:v>0</x:v>
      </x:c>
    </x:row>
    <x:row r="673">
      <x:c r="A673" s="1" t="str">
        <x:v>T00668</x:v>
      </x:c>
      <x:c r="B673" s="9" t="n">
        <x:v>45807.967361111114</x:v>
      </x:c>
      <x:c r="C673" s="9" t="n">
        <x:v>45808.765694444446</x:v>
      </x:c>
      <x:c r="D673" s="9" t="n">
        <x:v>45809.21861111111</x:v>
      </x:c>
      <x:c r="E673" s="1" t="str">
        <x:v>Normal</x:v>
      </x:c>
      <x:c r="F673" s="1" t="str">
        <x:v>Email</x:v>
      </x:c>
      <x:c r="G673" s="1" t="str">
        <x:v>Delivery</x:v>
      </x:c>
      <x:c r="H673" s="1" t="n">
        <x:v>0</x:v>
      </x:c>
      <x:c r="I673" s="1" t="n">
        <x:v>4</x:v>
      </x:c>
      <x:c r="J673" s="1" t="n">
        <x:f>IF(E673="","",VLOOKUP(E673,'Guide'!$A$7:$C$10,2,FALSE))</x:f>
        <x:v>12</x:v>
      </x:c>
      <x:c r="K673" s="1" t="n">
        <x:f>IF(E673="","",VLOOKUP(E673,'Guide'!$A$7:$C$10,3,FALSE))</x:f>
        <x:v>72</x:v>
      </x:c>
      <x:c r="L673" s="10" t="n">
        <x:f>('Guide'!$B$4-B673)*24</x:f>
        <x:v>744.7833333332674</x:v>
      </x:c>
      <x:c r="M673" s="10" t="n">
        <x:f>IF(C673="","",ROUND((C673-B673)*24,6))</x:f>
        <x:v>19.16</x:v>
      </x:c>
      <x:c r="N673" s="10" t="n">
        <x:f>IF(D673="","",ROUND((D673-B673)*24,6))</x:f>
        <x:v>30.03</x:v>
      </x:c>
      <x:c r="O673" s="1" t="n">
        <x:f>IF(D673="",1,0)</x:f>
        <x:v>0</x:v>
      </x:c>
      <x:c r="P673" s="1" t="n">
        <x:f>IF(E673="",0,IF(OR(C673&lt;&gt;"",L673&gt;=J673),1,0))</x:f>
        <x:v>1</x:v>
      </x:c>
      <x:c r="Q673" s="1" t="n">
        <x:f>IF(AND(E673&lt;&gt;"",C673&lt;&gt;"",M673&lt;=J673),1,0)</x:f>
        <x:v>0</x:v>
      </x:c>
      <x:c r="R673" s="1" t="n">
        <x:f>P673-Q673</x:f>
        <x:v>1</x:v>
      </x:c>
      <x:c r="S673" s="1" t="n">
        <x:f>IF(E673="",0,IF(OR(D673&lt;&gt;"",L673&gt;=K673),1,0))</x:f>
        <x:v>1</x:v>
      </x:c>
      <x:c r="T673" s="1" t="n">
        <x:f>IF(AND(E673&lt;&gt;"",D673&lt;&gt;"",N673&lt;=K673),1,0)</x:f>
        <x:v>1</x:v>
      </x:c>
      <x:c r="U673" s="1" t="n">
        <x:f>S673-T673</x:f>
        <x:v>0</x:v>
      </x:c>
      <x:c r="V673" s="1" t="n">
        <x:f>IF(I673="",0,1)</x:f>
        <x:v>1</x:v>
      </x:c>
      <x:c r="W673" s="1" t="n">
        <x:f>IF(I673&gt;=4,1,0)</x:f>
        <x:v>1</x:v>
      </x:c>
      <x:c r="X673" s="1" t="n">
        <x:f>1-O673</x:f>
        <x:v>1</x:v>
      </x:c>
      <x:c r="Y673" s="1" t="n">
        <x:f>IF(AND(O673=1,L673&gt;168),1,0)</x:f>
        <x:v>0</x:v>
      </x:c>
    </x:row>
    <x:row r="674">
      <x:c r="A674" s="1" t="str">
        <x:v>T00669</x:v>
      </x:c>
      <x:c r="B674" s="9" t="n">
        <x:v>45829.771527777775</x:v>
      </x:c>
      <x:c r="C674" s="9" t="n">
        <x:v>45830.14027777778</x:v>
      </x:c>
      <x:c r="D674" s="9" t="n">
        <x:v>45833.459444444445</x:v>
      </x:c>
      <x:c r="E674" s="1" t="str">
        <x:v>Normal</x:v>
      </x:c>
      <x:c r="F674" s="1" t="str">
        <x:v>Email</x:v>
      </x:c>
      <x:c r="G674" s="1" t="str">
        <x:v>Delivery</x:v>
      </x:c>
      <x:c r="H674" s="1" t="n">
        <x:v>0</x:v>
      </x:c>
      <x:c r="I674" s="1" t="n">
        <x:v>2</x:v>
      </x:c>
      <x:c r="J674" s="1" t="n">
        <x:f>IF(E674="","",VLOOKUP(E674,'Guide'!$A$7:$C$10,2,FALSE))</x:f>
        <x:v>12</x:v>
      </x:c>
      <x:c r="K674" s="1" t="n">
        <x:f>IF(E674="","",VLOOKUP(E674,'Guide'!$A$7:$C$10,3,FALSE))</x:f>
        <x:v>72</x:v>
      </x:c>
      <x:c r="L674" s="10" t="n">
        <x:f>('Guide'!$B$4-B674)*24</x:f>
        <x:v>221.48333333339542</x:v>
      </x:c>
      <x:c r="M674" s="10" t="n">
        <x:f>IF(C674="","",ROUND((C674-B674)*24,6))</x:f>
        <x:v>8.85</x:v>
      </x:c>
      <x:c r="N674" s="10" t="n">
        <x:f>IF(D674="","",ROUND((D674-B674)*24,6))</x:f>
        <x:v>88.51</x:v>
      </x:c>
      <x:c r="O674" s="1" t="n">
        <x:f>IF(D674="",1,0)</x:f>
        <x:v>0</x:v>
      </x:c>
      <x:c r="P674" s="1" t="n">
        <x:f>IF(E674="",0,IF(OR(C674&lt;&gt;"",L674&gt;=J674),1,0))</x:f>
        <x:v>1</x:v>
      </x:c>
      <x:c r="Q674" s="1" t="n">
        <x:f>IF(AND(E674&lt;&gt;"",C674&lt;&gt;"",M674&lt;=J674),1,0)</x:f>
        <x:v>1</x:v>
      </x:c>
      <x:c r="R674" s="1" t="n">
        <x:f>P674-Q674</x:f>
        <x:v>0</x:v>
      </x:c>
      <x:c r="S674" s="1" t="n">
        <x:f>IF(E674="",0,IF(OR(D674&lt;&gt;"",L674&gt;=K674),1,0))</x:f>
        <x:v>1</x:v>
      </x:c>
      <x:c r="T674" s="1" t="n">
        <x:f>IF(AND(E674&lt;&gt;"",D674&lt;&gt;"",N674&lt;=K674),1,0)</x:f>
        <x:v>0</x:v>
      </x:c>
      <x:c r="U674" s="1" t="n">
        <x:f>S674-T674</x:f>
        <x:v>1</x:v>
      </x:c>
      <x:c r="V674" s="1" t="n">
        <x:f>IF(I674="",0,1)</x:f>
        <x:v>1</x:v>
      </x:c>
      <x:c r="W674" s="1" t="n">
        <x:f>IF(I674&gt;=4,1,0)</x:f>
        <x:v>0</x:v>
      </x:c>
      <x:c r="X674" s="1" t="n">
        <x:f>1-O674</x:f>
        <x:v>1</x:v>
      </x:c>
      <x:c r="Y674" s="1" t="n">
        <x:f>IF(AND(O674=1,L674&gt;168),1,0)</x:f>
        <x:v>0</x:v>
      </x:c>
    </x:row>
    <x:row r="675">
      <x:c r="A675" s="1" t="str">
        <x:v>T00670</x:v>
      </x:c>
      <x:c r="B675" s="9" t="n">
        <x:v>45801.65416666667</x:v>
      </x:c>
      <x:c r="C675" s="9" t="n">
        <x:v>45802.20625</x:v>
      </x:c>
      <x:c r="D675" s="9" t="n">
        <x:v>45807.63166666667</x:v>
      </x:c>
      <x:c r="E675" s="1" t="str">
        <x:v>Low</x:v>
      </x:c>
      <x:c r="F675" s="1" t="str">
        <x:v>WhatsApp</x:v>
      </x:c>
      <x:c r="G675" s="1" t="str">
        <x:v>Product information</x:v>
      </x:c>
      <x:c r="H675" s="1" t="n">
        <x:v>0</x:v>
      </x:c>
      <x:c r="I675" s="1"/>
      <x:c r="J675" s="1" t="n">
        <x:f>IF(E675="","",VLOOKUP(E675,'Guide'!$A$7:$C$10,2,FALSE))</x:f>
        <x:v>24</x:v>
      </x:c>
      <x:c r="K675" s="1" t="n">
        <x:f>IF(E675="","",VLOOKUP(E675,'Guide'!$A$7:$C$10,3,FALSE))</x:f>
        <x:v>120</x:v>
      </x:c>
      <x:c r="L675" s="10" t="n">
        <x:f>('Guide'!$B$4-B675)*24</x:f>
        <x:v>896.2999999999884</x:v>
      </x:c>
      <x:c r="M675" s="10" t="n">
        <x:f>IF(C675="","",ROUND((C675-B675)*24,6))</x:f>
        <x:v>13.25</x:v>
      </x:c>
      <x:c r="N675" s="10" t="n">
        <x:f>IF(D675="","",ROUND((D675-B675)*24,6))</x:f>
        <x:v>143.46</x:v>
      </x:c>
      <x:c r="O675" s="1" t="n">
        <x:f>IF(D675="",1,0)</x:f>
        <x:v>0</x:v>
      </x:c>
      <x:c r="P675" s="1" t="n">
        <x:f>IF(E675="",0,IF(OR(C675&lt;&gt;"",L675&gt;=J675),1,0))</x:f>
        <x:v>1</x:v>
      </x:c>
      <x:c r="Q675" s="1" t="n">
        <x:f>IF(AND(E675&lt;&gt;"",C675&lt;&gt;"",M675&lt;=J675),1,0)</x:f>
        <x:v>1</x:v>
      </x:c>
      <x:c r="R675" s="1" t="n">
        <x:f>P675-Q675</x:f>
        <x:v>0</x:v>
      </x:c>
      <x:c r="S675" s="1" t="n">
        <x:f>IF(E675="",0,IF(OR(D675&lt;&gt;"",L675&gt;=K675),1,0))</x:f>
        <x:v>1</x:v>
      </x:c>
      <x:c r="T675" s="1" t="n">
        <x:f>IF(AND(E675&lt;&gt;"",D675&lt;&gt;"",N675&lt;=K675),1,0)</x:f>
        <x:v>0</x:v>
      </x:c>
      <x:c r="U675" s="1" t="n">
        <x:f>S675-T675</x:f>
        <x:v>1</x:v>
      </x:c>
      <x:c r="V675" s="1" t="n">
        <x:f>IF(I675="",0,1)</x:f>
        <x:v>0</x:v>
      </x:c>
      <x:c r="W675" s="1" t="n">
        <x:f>IF(I675&gt;=4,1,0)</x:f>
        <x:v>0</x:v>
      </x:c>
      <x:c r="X675" s="1" t="n">
        <x:f>1-O675</x:f>
        <x:v>1</x:v>
      </x:c>
      <x:c r="Y675" s="1" t="n">
        <x:f>IF(AND(O675=1,L675&gt;168),1,0)</x:f>
        <x:v>0</x:v>
      </x:c>
    </x:row>
    <x:row r="676">
      <x:c r="A676" s="1" t="str">
        <x:v>T00671</x:v>
      </x:c>
      <x:c r="B676" s="9" t="n">
        <x:v>45699.896527777775</x:v>
      </x:c>
      <x:c r="C676" s="9" t="n">
        <x:v>45700.162777777776</x:v>
      </x:c>
      <x:c r="D676" s="9" t="n">
        <x:v>45700.16694444444</x:v>
      </x:c>
      <x:c r="E676" s="1" t="str">
        <x:v>High</x:v>
      </x:c>
      <x:c r="F676" s="1" t="str">
        <x:v>Email</x:v>
      </x:c>
      <x:c r="G676" s="1" t="str">
        <x:v>Product information</x:v>
      </x:c>
      <x:c r="H676" s="1" t="n">
        <x:v>0</x:v>
      </x:c>
      <x:c r="I676" s="1" t="n">
        <x:v>3</x:v>
      </x:c>
      <x:c r="J676" s="1" t="n">
        <x:f>IF(E676="","",VLOOKUP(E676,'Guide'!$A$7:$C$10,2,FALSE))</x:f>
        <x:v>4</x:v>
      </x:c>
      <x:c r="K676" s="1" t="n">
        <x:f>IF(E676="","",VLOOKUP(E676,'Guide'!$A$7:$C$10,3,FALSE))</x:f>
        <x:v>24</x:v>
      </x:c>
      <x:c r="L676" s="10" t="n">
        <x:f>('Guide'!$B$4-B676)*24</x:f>
        <x:v>3338.4833333333954</x:v>
      </x:c>
      <x:c r="M676" s="10" t="n">
        <x:f>IF(C676="","",ROUND((C676-B676)*24,6))</x:f>
        <x:v>6.39</x:v>
      </x:c>
      <x:c r="N676" s="10" t="n">
        <x:f>IF(D676="","",ROUND((D676-B676)*24,6))</x:f>
        <x:v>6.49</x:v>
      </x:c>
      <x:c r="O676" s="1" t="n">
        <x:f>IF(D676="",1,0)</x:f>
        <x:v>0</x:v>
      </x:c>
      <x:c r="P676" s="1" t="n">
        <x:f>IF(E676="",0,IF(OR(C676&lt;&gt;"",L676&gt;=J676),1,0))</x:f>
        <x:v>1</x:v>
      </x:c>
      <x:c r="Q676" s="1" t="n">
        <x:f>IF(AND(E676&lt;&gt;"",C676&lt;&gt;"",M676&lt;=J676),1,0)</x:f>
        <x:v>0</x:v>
      </x:c>
      <x:c r="R676" s="1" t="n">
        <x:f>P676-Q676</x:f>
        <x:v>1</x:v>
      </x:c>
      <x:c r="S676" s="1" t="n">
        <x:f>IF(E676="",0,IF(OR(D676&lt;&gt;"",L676&gt;=K676),1,0))</x:f>
        <x:v>1</x:v>
      </x:c>
      <x:c r="T676" s="1" t="n">
        <x:f>IF(AND(E676&lt;&gt;"",D676&lt;&gt;"",N676&lt;=K676),1,0)</x:f>
        <x:v>1</x:v>
      </x:c>
      <x:c r="U676" s="1" t="n">
        <x:f>S676-T676</x:f>
        <x:v>0</x:v>
      </x:c>
      <x:c r="V676" s="1" t="n">
        <x:f>IF(I676="",0,1)</x:f>
        <x:v>1</x:v>
      </x:c>
      <x:c r="W676" s="1" t="n">
        <x:f>IF(I676&gt;=4,1,0)</x:f>
        <x:v>0</x:v>
      </x:c>
      <x:c r="X676" s="1" t="n">
        <x:f>1-O676</x:f>
        <x:v>1</x:v>
      </x:c>
      <x:c r="Y676" s="1" t="n">
        <x:f>IF(AND(O676=1,L676&gt;168),1,0)</x:f>
        <x:v>0</x:v>
      </x:c>
    </x:row>
    <x:row r="677">
      <x:c r="A677" s="1" t="str">
        <x:v>T00672</x:v>
      </x:c>
      <x:c r="B677" s="9" t="n">
        <x:v>45747.229166666664</x:v>
      </x:c>
      <x:c r="C677" s="9" t="n">
        <x:v>45747.630833333336</x:v>
      </x:c>
      <x:c r="D677" s="9" t="n">
        <x:v>45749.56791666667</x:v>
      </x:c>
      <x:c r="E677" s="1" t="str">
        <x:v>Normal</x:v>
      </x:c>
      <x:c r="F677" s="1" t="str">
        <x:v>WhatsApp</x:v>
      </x:c>
      <x:c r="G677" s="1" t="str">
        <x:v>Delivery</x:v>
      </x:c>
      <x:c r="H677" s="1" t="n">
        <x:v>0</x:v>
      </x:c>
      <x:c r="I677" s="1" t="n">
        <x:v>4</x:v>
      </x:c>
      <x:c r="J677" s="1" t="n">
        <x:f>IF(E677="","",VLOOKUP(E677,'Guide'!$A$7:$C$10,2,FALSE))</x:f>
        <x:v>12</x:v>
      </x:c>
      <x:c r="K677" s="1" t="n">
        <x:f>IF(E677="","",VLOOKUP(E677,'Guide'!$A$7:$C$10,3,FALSE))</x:f>
        <x:v>72</x:v>
      </x:c>
      <x:c r="L677" s="10" t="n">
        <x:f>('Guide'!$B$4-B677)*24</x:f>
        <x:v>2202.500000000058</x:v>
      </x:c>
      <x:c r="M677" s="10" t="n">
        <x:f>IF(C677="","",ROUND((C677-B677)*24,6))</x:f>
        <x:v>9.64</x:v>
      </x:c>
      <x:c r="N677" s="10" t="n">
        <x:f>IF(D677="","",ROUND((D677-B677)*24,6))</x:f>
        <x:v>56.13</x:v>
      </x:c>
      <x:c r="O677" s="1" t="n">
        <x:f>IF(D677="",1,0)</x:f>
        <x:v>0</x:v>
      </x:c>
      <x:c r="P677" s="1" t="n">
        <x:f>IF(E677="",0,IF(OR(C677&lt;&gt;"",L677&gt;=J677),1,0))</x:f>
        <x:v>1</x:v>
      </x:c>
      <x:c r="Q677" s="1" t="n">
        <x:f>IF(AND(E677&lt;&gt;"",C677&lt;&gt;"",M677&lt;=J677),1,0)</x:f>
        <x:v>1</x:v>
      </x:c>
      <x:c r="R677" s="1" t="n">
        <x:f>P677-Q677</x:f>
        <x:v>0</x:v>
      </x:c>
      <x:c r="S677" s="1" t="n">
        <x:f>IF(E677="",0,IF(OR(D677&lt;&gt;"",L677&gt;=K677),1,0))</x:f>
        <x:v>1</x:v>
      </x:c>
      <x:c r="T677" s="1" t="n">
        <x:f>IF(AND(E677&lt;&gt;"",D677&lt;&gt;"",N677&lt;=K677),1,0)</x:f>
        <x:v>1</x:v>
      </x:c>
      <x:c r="U677" s="1" t="n">
        <x:f>S677-T677</x:f>
        <x:v>0</x:v>
      </x:c>
      <x:c r="V677" s="1" t="n">
        <x:f>IF(I677="",0,1)</x:f>
        <x:v>1</x:v>
      </x:c>
      <x:c r="W677" s="1" t="n">
        <x:f>IF(I677&gt;=4,1,0)</x:f>
        <x:v>1</x:v>
      </x:c>
      <x:c r="X677" s="1" t="n">
        <x:f>1-O677</x:f>
        <x:v>1</x:v>
      </x:c>
      <x:c r="Y677" s="1" t="n">
        <x:f>IF(AND(O677=1,L677&gt;168),1,0)</x:f>
        <x:v>0</x:v>
      </x:c>
    </x:row>
    <x:row r="678">
      <x:c r="A678" s="1" t="str">
        <x:v>T00673</x:v>
      </x:c>
      <x:c r="B678" s="9" t="n">
        <x:v>45673.075</x:v>
      </x:c>
      <x:c r="C678" s="9" t="n">
        <x:v>45673.21333333333</x:v>
      </x:c>
      <x:c r="D678" s="9" t="n">
        <x:v>45678.105</x:v>
      </x:c>
      <x:c r="E678" s="1" t="str">
        <x:v>Normal</x:v>
      </x:c>
      <x:c r="F678" s="1" t="str">
        <x:v>WhatsApp</x:v>
      </x:c>
      <x:c r="G678" s="1" t="str">
        <x:v>Refund</x:v>
      </x:c>
      <x:c r="H678" s="1" t="n">
        <x:v>0</x:v>
      </x:c>
      <x:c r="I678" s="1" t="n">
        <x:v>3</x:v>
      </x:c>
      <x:c r="J678" s="1" t="n">
        <x:f>IF(E678="","",VLOOKUP(E678,'Guide'!$A$7:$C$10,2,FALSE))</x:f>
        <x:v>12</x:v>
      </x:c>
      <x:c r="K678" s="1" t="n">
        <x:f>IF(E678="","",VLOOKUP(E678,'Guide'!$A$7:$C$10,3,FALSE))</x:f>
        <x:v>72</x:v>
      </x:c>
      <x:c r="L678" s="10" t="n">
        <x:f>('Guide'!$B$4-B678)*24</x:f>
        <x:v>3982.20000000007</x:v>
      </x:c>
      <x:c r="M678" s="10" t="n">
        <x:f>IF(C678="","",ROUND((C678-B678)*24,6))</x:f>
        <x:v>3.32</x:v>
      </x:c>
      <x:c r="N678" s="10" t="n">
        <x:f>IF(D678="","",ROUND((D678-B678)*24,6))</x:f>
        <x:v>120.72</x:v>
      </x:c>
      <x:c r="O678" s="1" t="n">
        <x:f>IF(D678="",1,0)</x:f>
        <x:v>0</x:v>
      </x:c>
      <x:c r="P678" s="1" t="n">
        <x:f>IF(E678="",0,IF(OR(C678&lt;&gt;"",L678&gt;=J678),1,0))</x:f>
        <x:v>1</x:v>
      </x:c>
      <x:c r="Q678" s="1" t="n">
        <x:f>IF(AND(E678&lt;&gt;"",C678&lt;&gt;"",M678&lt;=J678),1,0)</x:f>
        <x:v>1</x:v>
      </x:c>
      <x:c r="R678" s="1" t="n">
        <x:f>P678-Q678</x:f>
        <x:v>0</x:v>
      </x:c>
      <x:c r="S678" s="1" t="n">
        <x:f>IF(E678="",0,IF(OR(D678&lt;&gt;"",L678&gt;=K678),1,0))</x:f>
        <x:v>1</x:v>
      </x:c>
      <x:c r="T678" s="1" t="n">
        <x:f>IF(AND(E678&lt;&gt;"",D678&lt;&gt;"",N678&lt;=K678),1,0)</x:f>
        <x:v>0</x:v>
      </x:c>
      <x:c r="U678" s="1" t="n">
        <x:f>S678-T678</x:f>
        <x:v>1</x:v>
      </x:c>
      <x:c r="V678" s="1" t="n">
        <x:f>IF(I678="",0,1)</x:f>
        <x:v>1</x:v>
      </x:c>
      <x:c r="W678" s="1" t="n">
        <x:f>IF(I678&gt;=4,1,0)</x:f>
        <x:v>0</x:v>
      </x:c>
      <x:c r="X678" s="1" t="n">
        <x:f>1-O678</x:f>
        <x:v>1</x:v>
      </x:c>
      <x:c r="Y678" s="1" t="n">
        <x:f>IF(AND(O678=1,L678&gt;168),1,0)</x:f>
        <x:v>0</x:v>
      </x:c>
    </x:row>
    <x:row r="679">
      <x:c r="A679" s="1" t="str">
        <x:v>T00674</x:v>
      </x:c>
      <x:c r="B679" s="9" t="n">
        <x:v>45693.961805555555</x:v>
      </x:c>
      <x:c r="C679" s="9" t="n">
        <x:v>45694.063888888886</x:v>
      </x:c>
      <x:c r="D679" s="9"/>
      <x:c r="E679" s="1" t="str">
        <x:v>Urgent</x:v>
      </x:c>
      <x:c r="F679" s="1" t="str">
        <x:v>WhatsApp</x:v>
      </x:c>
      <x:c r="G679" s="1" t="str">
        <x:v>Account access</x:v>
      </x:c>
      <x:c r="H679" s="1" t="n">
        <x:v>0</x:v>
      </x:c>
      <x:c r="I679" s="1"/>
      <x:c r="J679" s="1" t="n">
        <x:f>IF(E679="","",VLOOKUP(E679,'Guide'!$A$7:$C$10,2,FALSE))</x:f>
        <x:v>1</x:v>
      </x:c>
      <x:c r="K679" s="1" t="n">
        <x:f>IF(E679="","",VLOOKUP(E679,'Guide'!$A$7:$C$10,3,FALSE))</x:f>
        <x:v>8</x:v>
      </x:c>
      <x:c r="L679" s="10" t="n">
        <x:f>('Guide'!$B$4-B679)*24</x:f>
        <x:v>3480.916666666686</x:v>
      </x:c>
      <x:c r="M679" s="10" t="n">
        <x:f>IF(C679="","",ROUND((C679-B679)*24,6))</x:f>
        <x:v>2.45</x:v>
      </x:c>
      <x:c r="N679" s="10" t="str">
        <x:f>IF(D679="","",ROUND((D679-B679)*24,6))</x:f>
      </x:c>
      <x:c r="O679" s="1" t="n">
        <x:f>IF(D679="",1,0)</x:f>
        <x:v>1</x:v>
      </x:c>
      <x:c r="P679" s="1" t="n">
        <x:f>IF(E679="",0,IF(OR(C679&lt;&gt;"",L679&gt;=J679),1,0))</x:f>
        <x:v>1</x:v>
      </x:c>
      <x:c r="Q679" s="1" t="n">
        <x:f>IF(AND(E679&lt;&gt;"",C679&lt;&gt;"",M679&lt;=J679),1,0)</x:f>
        <x:v>0</x:v>
      </x:c>
      <x:c r="R679" s="1" t="n">
        <x:f>P679-Q679</x:f>
        <x:v>1</x:v>
      </x:c>
      <x:c r="S679" s="1" t="n">
        <x:f>IF(E679="",0,IF(OR(D679&lt;&gt;"",L679&gt;=K679),1,0))</x:f>
        <x:v>1</x:v>
      </x:c>
      <x:c r="T679" s="1" t="n">
        <x:f>IF(AND(E679&lt;&gt;"",D679&lt;&gt;"",N679&lt;=K679),1,0)</x:f>
        <x:v>0</x:v>
      </x:c>
      <x:c r="U679" s="1" t="n">
        <x:f>S679-T679</x:f>
        <x:v>1</x:v>
      </x:c>
      <x:c r="V679" s="1" t="n">
        <x:f>IF(I679="",0,1)</x:f>
        <x:v>0</x:v>
      </x:c>
      <x:c r="W679" s="1" t="n">
        <x:f>IF(I679&gt;=4,1,0)</x:f>
        <x:v>0</x:v>
      </x:c>
      <x:c r="X679" s="1" t="n">
        <x:f>1-O679</x:f>
        <x:v>0</x:v>
      </x:c>
      <x:c r="Y679" s="1" t="n">
        <x:f>IF(AND(O679=1,L679&gt;168),1,0)</x:f>
        <x:v>1</x:v>
      </x:c>
    </x:row>
    <x:row r="680">
      <x:c r="A680" s="1" t="str">
        <x:v>T00675</x:v>
      </x:c>
      <x:c r="B680" s="9" t="n">
        <x:v>45712.02222222222</x:v>
      </x:c>
      <x:c r="C680" s="9" t="n">
        <x:v>45713.08930555556</x:v>
      </x:c>
      <x:c r="D680" s="9" t="n">
        <x:v>45722.41638888889</x:v>
      </x:c>
      <x:c r="E680" s="1" t="str">
        <x:v>Low</x:v>
      </x:c>
      <x:c r="F680" s="1" t="str">
        <x:v>WhatsApp</x:v>
      </x:c>
      <x:c r="G680" s="1" t="str">
        <x:v>Account access</x:v>
      </x:c>
      <x:c r="H680" s="1" t="n">
        <x:v>0</x:v>
      </x:c>
      <x:c r="I680" s="1"/>
      <x:c r="J680" s="1" t="n">
        <x:f>IF(E680="","",VLOOKUP(E680,'Guide'!$A$7:$C$10,2,FALSE))</x:f>
        <x:v>24</x:v>
      </x:c>
      <x:c r="K680" s="1" t="n">
        <x:f>IF(E680="","",VLOOKUP(E680,'Guide'!$A$7:$C$10,3,FALSE))</x:f>
        <x:v>120</x:v>
      </x:c>
      <x:c r="L680" s="10" t="n">
        <x:f>('Guide'!$B$4-B680)*24</x:f>
        <x:v>3047.4666666666744</x:v>
      </x:c>
      <x:c r="M680" s="10" t="n">
        <x:f>IF(C680="","",ROUND((C680-B680)*24,6))</x:f>
        <x:v>25.61</x:v>
      </x:c>
      <x:c r="N680" s="10" t="n">
        <x:f>IF(D680="","",ROUND((D680-B680)*24,6))</x:f>
        <x:v>249.46</x:v>
      </x:c>
      <x:c r="O680" s="1" t="n">
        <x:f>IF(D680="",1,0)</x:f>
        <x:v>0</x:v>
      </x:c>
      <x:c r="P680" s="1" t="n">
        <x:f>IF(E680="",0,IF(OR(C680&lt;&gt;"",L680&gt;=J680),1,0))</x:f>
        <x:v>1</x:v>
      </x:c>
      <x:c r="Q680" s="1" t="n">
        <x:f>IF(AND(E680&lt;&gt;"",C680&lt;&gt;"",M680&lt;=J680),1,0)</x:f>
        <x:v>0</x:v>
      </x:c>
      <x:c r="R680" s="1" t="n">
        <x:f>P680-Q680</x:f>
        <x:v>1</x:v>
      </x:c>
      <x:c r="S680" s="1" t="n">
        <x:f>IF(E680="",0,IF(OR(D680&lt;&gt;"",L680&gt;=K680),1,0))</x:f>
        <x:v>1</x:v>
      </x:c>
      <x:c r="T680" s="1" t="n">
        <x:f>IF(AND(E680&lt;&gt;"",D680&lt;&gt;"",N680&lt;=K680),1,0)</x:f>
        <x:v>0</x:v>
      </x:c>
      <x:c r="U680" s="1" t="n">
        <x:f>S680-T680</x:f>
        <x:v>1</x:v>
      </x:c>
      <x:c r="V680" s="1" t="n">
        <x:f>IF(I680="",0,1)</x:f>
        <x:v>0</x:v>
      </x:c>
      <x:c r="W680" s="1" t="n">
        <x:f>IF(I680&gt;=4,1,0)</x:f>
        <x:v>0</x:v>
      </x:c>
      <x:c r="X680" s="1" t="n">
        <x:f>1-O680</x:f>
        <x:v>1</x:v>
      </x:c>
      <x:c r="Y680" s="1" t="n">
        <x:f>IF(AND(O680=1,L680&gt;168),1,0)</x:f>
        <x:v>0</x:v>
      </x:c>
    </x:row>
    <x:row r="681">
      <x:c r="A681" s="1" t="str">
        <x:v>T00676</x:v>
      </x:c>
      <x:c r="B681" s="9" t="n">
        <x:v>45749.475694444445</x:v>
      </x:c>
      <x:c r="C681" s="9" t="n">
        <x:v>45751.21986111111</x:v>
      </x:c>
      <x:c r="D681" s="9" t="n">
        <x:v>45752.55111111111</x:v>
      </x:c>
      <x:c r="E681" s="1" t="str">
        <x:v>Low</x:v>
      </x:c>
      <x:c r="F681" s="1" t="str">
        <x:v>Email</x:v>
      </x:c>
      <x:c r="G681" s="1" t="str">
        <x:v>Refund</x:v>
      </x:c>
      <x:c r="H681" s="1" t="n">
        <x:v>0</x:v>
      </x:c>
      <x:c r="I681" s="1" t="n">
        <x:v>4</x:v>
      </x:c>
      <x:c r="J681" s="1" t="n">
        <x:f>IF(E681="","",VLOOKUP(E681,'Guide'!$A$7:$C$10,2,FALSE))</x:f>
        <x:v>24</x:v>
      </x:c>
      <x:c r="K681" s="1" t="n">
        <x:f>IF(E681="","",VLOOKUP(E681,'Guide'!$A$7:$C$10,3,FALSE))</x:f>
        <x:v>120</x:v>
      </x:c>
      <x:c r="L681" s="10" t="n">
        <x:f>('Guide'!$B$4-B681)*24</x:f>
        <x:v>2148.583333333314</x:v>
      </x:c>
      <x:c r="M681" s="10" t="n">
        <x:f>IF(C681="","",ROUND((C681-B681)*24,6))</x:f>
        <x:v>41.86</x:v>
      </x:c>
      <x:c r="N681" s="10" t="n">
        <x:f>IF(D681="","",ROUND((D681-B681)*24,6))</x:f>
        <x:v>73.81</x:v>
      </x:c>
      <x:c r="O681" s="1" t="n">
        <x:f>IF(D681="",1,0)</x:f>
        <x:v>0</x:v>
      </x:c>
      <x:c r="P681" s="1" t="n">
        <x:f>IF(E681="",0,IF(OR(C681&lt;&gt;"",L681&gt;=J681),1,0))</x:f>
        <x:v>1</x:v>
      </x:c>
      <x:c r="Q681" s="1" t="n">
        <x:f>IF(AND(E681&lt;&gt;"",C681&lt;&gt;"",M681&lt;=J681),1,0)</x:f>
        <x:v>0</x:v>
      </x:c>
      <x:c r="R681" s="1" t="n">
        <x:f>P681-Q681</x:f>
        <x:v>1</x:v>
      </x:c>
      <x:c r="S681" s="1" t="n">
        <x:f>IF(E681="",0,IF(OR(D681&lt;&gt;"",L681&gt;=K681),1,0))</x:f>
        <x:v>1</x:v>
      </x:c>
      <x:c r="T681" s="1" t="n">
        <x:f>IF(AND(E681&lt;&gt;"",D681&lt;&gt;"",N681&lt;=K681),1,0)</x:f>
        <x:v>1</x:v>
      </x:c>
      <x:c r="U681" s="1" t="n">
        <x:f>S681-T681</x:f>
        <x:v>0</x:v>
      </x:c>
      <x:c r="V681" s="1" t="n">
        <x:f>IF(I681="",0,1)</x:f>
        <x:v>1</x:v>
      </x:c>
      <x:c r="W681" s="1" t="n">
        <x:f>IF(I681&gt;=4,1,0)</x:f>
        <x:v>1</x:v>
      </x:c>
      <x:c r="X681" s="1" t="n">
        <x:f>1-O681</x:f>
        <x:v>1</x:v>
      </x:c>
      <x:c r="Y681" s="1" t="n">
        <x:f>IF(AND(O681=1,L681&gt;168),1,0)</x:f>
        <x:v>0</x:v>
      </x:c>
    </x:row>
    <x:row r="682">
      <x:c r="A682" s="1" t="str">
        <x:v>T00677</x:v>
      </x:c>
      <x:c r="B682" s="9" t="n">
        <x:v>45770.91875</x:v>
      </x:c>
      <x:c r="C682" s="9" t="n">
        <x:v>45771.325833333336</x:v>
      </x:c>
      <x:c r="D682" s="9" t="n">
        <x:v>45771.57041666667</x:v>
      </x:c>
      <x:c r="E682" s="1" t="str">
        <x:v>High</x:v>
      </x:c>
      <x:c r="F682" s="1" t="str">
        <x:v>Email</x:v>
      </x:c>
      <x:c r="G682" s="1" t="str">
        <x:v>Delivery</x:v>
      </x:c>
      <x:c r="H682" s="1" t="n">
        <x:v>0</x:v>
      </x:c>
      <x:c r="I682" s="1"/>
      <x:c r="J682" s="1" t="n">
        <x:f>IF(E682="","",VLOOKUP(E682,'Guide'!$A$7:$C$10,2,FALSE))</x:f>
        <x:v>4</x:v>
      </x:c>
      <x:c r="K682" s="1" t="n">
        <x:f>IF(E682="","",VLOOKUP(E682,'Guide'!$A$7:$C$10,3,FALSE))</x:f>
        <x:v>24</x:v>
      </x:c>
      <x:c r="L682" s="10" t="n">
        <x:f>('Guide'!$B$4-B682)*24</x:f>
        <x:v>1633.9500000000698</x:v>
      </x:c>
      <x:c r="M682" s="10" t="n">
        <x:f>IF(C682="","",ROUND((C682-B682)*24,6))</x:f>
        <x:v>9.77</x:v>
      </x:c>
      <x:c r="N682" s="10" t="n">
        <x:f>IF(D682="","",ROUND((D682-B682)*24,6))</x:f>
        <x:v>15.64</x:v>
      </x:c>
      <x:c r="O682" s="1" t="n">
        <x:f>IF(D682="",1,0)</x:f>
        <x:v>0</x:v>
      </x:c>
      <x:c r="P682" s="1" t="n">
        <x:f>IF(E682="",0,IF(OR(C682&lt;&gt;"",L682&gt;=J682),1,0))</x:f>
        <x:v>1</x:v>
      </x:c>
      <x:c r="Q682" s="1" t="n">
        <x:f>IF(AND(E682&lt;&gt;"",C682&lt;&gt;"",M682&lt;=J682),1,0)</x:f>
        <x:v>0</x:v>
      </x:c>
      <x:c r="R682" s="1" t="n">
        <x:f>P682-Q682</x:f>
        <x:v>1</x:v>
      </x:c>
      <x:c r="S682" s="1" t="n">
        <x:f>IF(E682="",0,IF(OR(D682&lt;&gt;"",L682&gt;=K682),1,0))</x:f>
        <x:v>1</x:v>
      </x:c>
      <x:c r="T682" s="1" t="n">
        <x:f>IF(AND(E682&lt;&gt;"",D682&lt;&gt;"",N682&lt;=K682),1,0)</x:f>
        <x:v>1</x:v>
      </x:c>
      <x:c r="U682" s="1" t="n">
        <x:f>S682-T682</x:f>
        <x:v>0</x:v>
      </x:c>
      <x:c r="V682" s="1" t="n">
        <x:f>IF(I682="",0,1)</x:f>
        <x:v>0</x:v>
      </x:c>
      <x:c r="W682" s="1" t="n">
        <x:f>IF(I682&gt;=4,1,0)</x:f>
        <x:v>0</x:v>
      </x:c>
      <x:c r="X682" s="1" t="n">
        <x:f>1-O682</x:f>
        <x:v>1</x:v>
      </x:c>
      <x:c r="Y682" s="1" t="n">
        <x:f>IF(AND(O682=1,L682&gt;168),1,0)</x:f>
        <x:v>0</x:v>
      </x:c>
    </x:row>
    <x:row r="683">
      <x:c r="A683" s="1" t="str">
        <x:v>T00678</x:v>
      </x:c>
      <x:c r="B683" s="9" t="n">
        <x:v>45693.529861111114</x:v>
      </x:c>
      <x:c r="C683" s="9" t="n">
        <x:v>45694.054027777776</x:v>
      </x:c>
      <x:c r="D683" s="9" t="n">
        <x:v>45694.24444444444</x:v>
      </x:c>
      <x:c r="E683" s="1" t="str">
        <x:v>Normal</x:v>
      </x:c>
      <x:c r="F683" s="1" t="str">
        <x:v>Email</x:v>
      </x:c>
      <x:c r="G683" s="1" t="str">
        <x:v>Account access</x:v>
      </x:c>
      <x:c r="H683" s="1" t="n">
        <x:v>0</x:v>
      </x:c>
      <x:c r="I683" s="1" t="n">
        <x:v>2</x:v>
      </x:c>
      <x:c r="J683" s="1" t="n">
        <x:f>IF(E683="","",VLOOKUP(E683,'Guide'!$A$7:$C$10,2,FALSE))</x:f>
        <x:v>12</x:v>
      </x:c>
      <x:c r="K683" s="1" t="n">
        <x:f>IF(E683="","",VLOOKUP(E683,'Guide'!$A$7:$C$10,3,FALSE))</x:f>
        <x:v>72</x:v>
      </x:c>
      <x:c r="L683" s="10" t="n">
        <x:f>('Guide'!$B$4-B683)*24</x:f>
        <x:v>3491.2833333332674</x:v>
      </x:c>
      <x:c r="M683" s="10" t="n">
        <x:f>IF(C683="","",ROUND((C683-B683)*24,6))</x:f>
        <x:v>12.58</x:v>
      </x:c>
      <x:c r="N683" s="10" t="n">
        <x:f>IF(D683="","",ROUND((D683-B683)*24,6))</x:f>
        <x:v>17.15</x:v>
      </x:c>
      <x:c r="O683" s="1" t="n">
        <x:f>IF(D683="",1,0)</x:f>
        <x:v>0</x:v>
      </x:c>
      <x:c r="P683" s="1" t="n">
        <x:f>IF(E683="",0,IF(OR(C683&lt;&gt;"",L683&gt;=J683),1,0))</x:f>
        <x:v>1</x:v>
      </x:c>
      <x:c r="Q683" s="1" t="n">
        <x:f>IF(AND(E683&lt;&gt;"",C683&lt;&gt;"",M683&lt;=J683),1,0)</x:f>
        <x:v>0</x:v>
      </x:c>
      <x:c r="R683" s="1" t="n">
        <x:f>P683-Q683</x:f>
        <x:v>1</x:v>
      </x:c>
      <x:c r="S683" s="1" t="n">
        <x:f>IF(E683="",0,IF(OR(D683&lt;&gt;"",L683&gt;=K683),1,0))</x:f>
        <x:v>1</x:v>
      </x:c>
      <x:c r="T683" s="1" t="n">
        <x:f>IF(AND(E683&lt;&gt;"",D683&lt;&gt;"",N683&lt;=K683),1,0)</x:f>
        <x:v>1</x:v>
      </x:c>
      <x:c r="U683" s="1" t="n">
        <x:f>S683-T683</x:f>
        <x:v>0</x:v>
      </x:c>
      <x:c r="V683" s="1" t="n">
        <x:f>IF(I683="",0,1)</x:f>
        <x:v>1</x:v>
      </x:c>
      <x:c r="W683" s="1" t="n">
        <x:f>IF(I683&gt;=4,1,0)</x:f>
        <x:v>0</x:v>
      </x:c>
      <x:c r="X683" s="1" t="n">
        <x:f>1-O683</x:f>
        <x:v>1</x:v>
      </x:c>
      <x:c r="Y683" s="1" t="n">
        <x:f>IF(AND(O683=1,L683&gt;168),1,0)</x:f>
        <x:v>0</x:v>
      </x:c>
    </x:row>
    <x:row r="684">
      <x:c r="A684" s="1" t="str">
        <x:v>T00679</x:v>
      </x:c>
      <x:c r="B684" s="9" t="n">
        <x:v>45693.330555555556</x:v>
      </x:c>
      <x:c r="C684" s="9" t="n">
        <x:v>45693.64013888889</x:v>
      </x:c>
      <x:c r="D684" s="9" t="n">
        <x:v>45693.64430555556</x:v>
      </x:c>
      <x:c r="E684" s="1" t="str">
        <x:v>High</x:v>
      </x:c>
      <x:c r="F684" s="1" t="str">
        <x:v>Email</x:v>
      </x:c>
      <x:c r="G684" s="1" t="str">
        <x:v>Billing</x:v>
      </x:c>
      <x:c r="H684" s="1" t="n">
        <x:v>0</x:v>
      </x:c>
      <x:c r="I684" s="1"/>
      <x:c r="J684" s="1" t="n">
        <x:f>IF(E684="","",VLOOKUP(E684,'Guide'!$A$7:$C$10,2,FALSE))</x:f>
        <x:v>4</x:v>
      </x:c>
      <x:c r="K684" s="1" t="n">
        <x:f>IF(E684="","",VLOOKUP(E684,'Guide'!$A$7:$C$10,3,FALSE))</x:f>
        <x:v>24</x:v>
      </x:c>
      <x:c r="L684" s="10" t="n">
        <x:f>('Guide'!$B$4-B684)*24</x:f>
        <x:v>3496.066666666651</x:v>
      </x:c>
      <x:c r="M684" s="10" t="n">
        <x:f>IF(C684="","",ROUND((C684-B684)*24,6))</x:f>
        <x:v>7.43</x:v>
      </x:c>
      <x:c r="N684" s="10" t="n">
        <x:f>IF(D684="","",ROUND((D684-B684)*24,6))</x:f>
        <x:v>7.53</x:v>
      </x:c>
      <x:c r="O684" s="1" t="n">
        <x:f>IF(D684="",1,0)</x:f>
        <x:v>0</x:v>
      </x:c>
      <x:c r="P684" s="1" t="n">
        <x:f>IF(E684="",0,IF(OR(C684&lt;&gt;"",L684&gt;=J684),1,0))</x:f>
        <x:v>1</x:v>
      </x:c>
      <x:c r="Q684" s="1" t="n">
        <x:f>IF(AND(E684&lt;&gt;"",C684&lt;&gt;"",M684&lt;=J684),1,0)</x:f>
        <x:v>0</x:v>
      </x:c>
      <x:c r="R684" s="1" t="n">
        <x:f>P684-Q684</x:f>
        <x:v>1</x:v>
      </x:c>
      <x:c r="S684" s="1" t="n">
        <x:f>IF(E684="",0,IF(OR(D684&lt;&gt;"",L684&gt;=K684),1,0))</x:f>
        <x:v>1</x:v>
      </x:c>
      <x:c r="T684" s="1" t="n">
        <x:f>IF(AND(E684&lt;&gt;"",D684&lt;&gt;"",N684&lt;=K684),1,0)</x:f>
        <x:v>1</x:v>
      </x:c>
      <x:c r="U684" s="1" t="n">
        <x:f>S684-T684</x:f>
        <x:v>0</x:v>
      </x:c>
      <x:c r="V684" s="1" t="n">
        <x:f>IF(I684="",0,1)</x:f>
        <x:v>0</x:v>
      </x:c>
      <x:c r="W684" s="1" t="n">
        <x:f>IF(I684&gt;=4,1,0)</x:f>
        <x:v>0</x:v>
      </x:c>
      <x:c r="X684" s="1" t="n">
        <x:f>1-O684</x:f>
        <x:v>1</x:v>
      </x:c>
      <x:c r="Y684" s="1" t="n">
        <x:f>IF(AND(O684=1,L684&gt;168),1,0)</x:f>
        <x:v>0</x:v>
      </x:c>
    </x:row>
    <x:row r="685">
      <x:c r="A685" s="1" t="str">
        <x:v>T00680</x:v>
      </x:c>
      <x:c r="B685" s="9" t="n">
        <x:v>45773.677777777775</x:v>
      </x:c>
      <x:c r="C685" s="9" t="n">
        <x:v>45774.73694444444</x:v>
      </x:c>
      <x:c r="D685" s="9" t="n">
        <x:v>45781.85236111111</x:v>
      </x:c>
      <x:c r="E685" s="1" t="str">
        <x:v>Low</x:v>
      </x:c>
      <x:c r="F685" s="1" t="str">
        <x:v>WhatsApp</x:v>
      </x:c>
      <x:c r="G685" s="1" t="str">
        <x:v>Billing</x:v>
      </x:c>
      <x:c r="H685" s="1" t="n">
        <x:v>0</x:v>
      </x:c>
      <x:c r="I685" s="1" t="n">
        <x:v>1</x:v>
      </x:c>
      <x:c r="J685" s="1" t="n">
        <x:f>IF(E685="","",VLOOKUP(E685,'Guide'!$A$7:$C$10,2,FALSE))</x:f>
        <x:v>24</x:v>
      </x:c>
      <x:c r="K685" s="1" t="n">
        <x:f>IF(E685="","",VLOOKUP(E685,'Guide'!$A$7:$C$10,3,FALSE))</x:f>
        <x:v>120</x:v>
      </x:c>
      <x:c r="L685" s="10" t="n">
        <x:f>('Guide'!$B$4-B685)*24</x:f>
        <x:v>1567.7333333333954</x:v>
      </x:c>
      <x:c r="M685" s="10" t="n">
        <x:f>IF(C685="","",ROUND((C685-B685)*24,6))</x:f>
        <x:v>25.42</x:v>
      </x:c>
      <x:c r="N685" s="10" t="n">
        <x:f>IF(D685="","",ROUND((D685-B685)*24,6))</x:f>
        <x:v>196.19</x:v>
      </x:c>
      <x:c r="O685" s="1" t="n">
        <x:f>IF(D685="",1,0)</x:f>
        <x:v>0</x:v>
      </x:c>
      <x:c r="P685" s="1" t="n">
        <x:f>IF(E685="",0,IF(OR(C685&lt;&gt;"",L685&gt;=J685),1,0))</x:f>
        <x:v>1</x:v>
      </x:c>
      <x:c r="Q685" s="1" t="n">
        <x:f>IF(AND(E685&lt;&gt;"",C685&lt;&gt;"",M685&lt;=J685),1,0)</x:f>
        <x:v>0</x:v>
      </x:c>
      <x:c r="R685" s="1" t="n">
        <x:f>P685-Q685</x:f>
        <x:v>1</x:v>
      </x:c>
      <x:c r="S685" s="1" t="n">
        <x:f>IF(E685="",0,IF(OR(D685&lt;&gt;"",L685&gt;=K685),1,0))</x:f>
        <x:v>1</x:v>
      </x:c>
      <x:c r="T685" s="1" t="n">
        <x:f>IF(AND(E685&lt;&gt;"",D685&lt;&gt;"",N685&lt;=K685),1,0)</x:f>
        <x:v>0</x:v>
      </x:c>
      <x:c r="U685" s="1" t="n">
        <x:f>S685-T685</x:f>
        <x:v>1</x:v>
      </x:c>
      <x:c r="V685" s="1" t="n">
        <x:f>IF(I685="",0,1)</x:f>
        <x:v>1</x:v>
      </x:c>
      <x:c r="W685" s="1" t="n">
        <x:f>IF(I685&gt;=4,1,0)</x:f>
        <x:v>0</x:v>
      </x:c>
      <x:c r="X685" s="1" t="n">
        <x:f>1-O685</x:f>
        <x:v>1</x:v>
      </x:c>
      <x:c r="Y685" s="1" t="n">
        <x:f>IF(AND(O685=1,L685&gt;168),1,0)</x:f>
        <x:v>0</x:v>
      </x:c>
    </x:row>
    <x:row r="686">
      <x:c r="A686" s="1" t="str">
        <x:v>T00681</x:v>
      </x:c>
      <x:c r="B686" s="9" t="n">
        <x:v>45674.084027777775</x:v>
      </x:c>
      <x:c r="C686" s="9" t="n">
        <x:v>45674.54486111111</x:v>
      </x:c>
      <x:c r="D686" s="9" t="n">
        <x:v>45679.43444444444</x:v>
      </x:c>
      <x:c r="E686" s="1" t="str">
        <x:v>Normal</x:v>
      </x:c>
      <x:c r="F686" s="1" t="str">
        <x:v>Email</x:v>
      </x:c>
      <x:c r="G686" s="1" t="str">
        <x:v>Product information</x:v>
      </x:c>
      <x:c r="H686" s="1" t="n">
        <x:v>1</x:v>
      </x:c>
      <x:c r="I686" s="1"/>
      <x:c r="J686" s="1" t="n">
        <x:f>IF(E686="","",VLOOKUP(E686,'Guide'!$A$7:$C$10,2,FALSE))</x:f>
        <x:v>12</x:v>
      </x:c>
      <x:c r="K686" s="1" t="n">
        <x:f>IF(E686="","",VLOOKUP(E686,'Guide'!$A$7:$C$10,3,FALSE))</x:f>
        <x:v>72</x:v>
      </x:c>
      <x:c r="L686" s="10" t="n">
        <x:f>('Guide'!$B$4-B686)*24</x:f>
        <x:v>3957.9833333333954</x:v>
      </x:c>
      <x:c r="M686" s="10" t="n">
        <x:f>IF(C686="","",ROUND((C686-B686)*24,6))</x:f>
        <x:v>11.06</x:v>
      </x:c>
      <x:c r="N686" s="10" t="n">
        <x:f>IF(D686="","",ROUND((D686-B686)*24,6))</x:f>
        <x:v>128.41</x:v>
      </x:c>
      <x:c r="O686" s="1" t="n">
        <x:f>IF(D686="",1,0)</x:f>
        <x:v>0</x:v>
      </x:c>
      <x:c r="P686" s="1" t="n">
        <x:f>IF(E686="",0,IF(OR(C686&lt;&gt;"",L686&gt;=J686),1,0))</x:f>
        <x:v>1</x:v>
      </x:c>
      <x:c r="Q686" s="1" t="n">
        <x:f>IF(AND(E686&lt;&gt;"",C686&lt;&gt;"",M686&lt;=J686),1,0)</x:f>
        <x:v>1</x:v>
      </x:c>
      <x:c r="R686" s="1" t="n">
        <x:f>P686-Q686</x:f>
        <x:v>0</x:v>
      </x:c>
      <x:c r="S686" s="1" t="n">
        <x:f>IF(E686="",0,IF(OR(D686&lt;&gt;"",L686&gt;=K686),1,0))</x:f>
        <x:v>1</x:v>
      </x:c>
      <x:c r="T686" s="1" t="n">
        <x:f>IF(AND(E686&lt;&gt;"",D686&lt;&gt;"",N686&lt;=K686),1,0)</x:f>
        <x:v>0</x:v>
      </x:c>
      <x:c r="U686" s="1" t="n">
        <x:f>S686-T686</x:f>
        <x:v>1</x:v>
      </x:c>
      <x:c r="V686" s="1" t="n">
        <x:f>IF(I686="",0,1)</x:f>
        <x:v>0</x:v>
      </x:c>
      <x:c r="W686" s="1" t="n">
        <x:f>IF(I686&gt;=4,1,0)</x:f>
        <x:v>0</x:v>
      </x:c>
      <x:c r="X686" s="1" t="n">
        <x:f>1-O686</x:f>
        <x:v>1</x:v>
      </x:c>
      <x:c r="Y686" s="1" t="n">
        <x:f>IF(AND(O686=1,L686&gt;168),1,0)</x:f>
        <x:v>0</x:v>
      </x:c>
    </x:row>
    <x:row r="687">
      <x:c r="A687" s="1" t="str">
        <x:v>T00682</x:v>
      </x:c>
      <x:c r="B687" s="9" t="n">
        <x:v>45713.910416666666</x:v>
      </x:c>
      <x:c r="C687" s="9" t="n">
        <x:v>45714.01583333333</x:v>
      </x:c>
      <x:c r="D687" s="9" t="n">
        <x:v>45715.06958333333</x:v>
      </x:c>
      <x:c r="E687" s="1" t="str">
        <x:v>Normal</x:v>
      </x:c>
      <x:c r="F687" s="1" t="str">
        <x:v>Web chat</x:v>
      </x:c>
      <x:c r="G687" s="1" t="str">
        <x:v>Refund</x:v>
      </x:c>
      <x:c r="H687" s="1" t="n">
        <x:v>0</x:v>
      </x:c>
      <x:c r="I687" s="1"/>
      <x:c r="J687" s="1" t="n">
        <x:f>IF(E687="","",VLOOKUP(E687,'Guide'!$A$7:$C$10,2,FALSE))</x:f>
        <x:v>12</x:v>
      </x:c>
      <x:c r="K687" s="1" t="n">
        <x:f>IF(E687="","",VLOOKUP(E687,'Guide'!$A$7:$C$10,3,FALSE))</x:f>
        <x:v>72</x:v>
      </x:c>
      <x:c r="L687" s="10" t="n">
        <x:f>('Guide'!$B$4-B687)*24</x:f>
        <x:v>3002.1500000000233</x:v>
      </x:c>
      <x:c r="M687" s="10" t="n">
        <x:f>IF(C687="","",ROUND((C687-B687)*24,6))</x:f>
        <x:v>2.53</x:v>
      </x:c>
      <x:c r="N687" s="10" t="n">
        <x:f>IF(D687="","",ROUND((D687-B687)*24,6))</x:f>
        <x:v>27.82</x:v>
      </x:c>
      <x:c r="O687" s="1" t="n">
        <x:f>IF(D687="",1,0)</x:f>
        <x:v>0</x:v>
      </x:c>
      <x:c r="P687" s="1" t="n">
        <x:f>IF(E687="",0,IF(OR(C687&lt;&gt;"",L687&gt;=J687),1,0))</x:f>
        <x:v>1</x:v>
      </x:c>
      <x:c r="Q687" s="1" t="n">
        <x:f>IF(AND(E687&lt;&gt;"",C687&lt;&gt;"",M687&lt;=J687),1,0)</x:f>
        <x:v>1</x:v>
      </x:c>
      <x:c r="R687" s="1" t="n">
        <x:f>P687-Q687</x:f>
        <x:v>0</x:v>
      </x:c>
      <x:c r="S687" s="1" t="n">
        <x:f>IF(E687="",0,IF(OR(D687&lt;&gt;"",L687&gt;=K687),1,0))</x:f>
        <x:v>1</x:v>
      </x:c>
      <x:c r="T687" s="1" t="n">
        <x:f>IF(AND(E687&lt;&gt;"",D687&lt;&gt;"",N687&lt;=K687),1,0)</x:f>
        <x:v>1</x:v>
      </x:c>
      <x:c r="U687" s="1" t="n">
        <x:f>S687-T687</x:f>
        <x:v>0</x:v>
      </x:c>
      <x:c r="V687" s="1" t="n">
        <x:f>IF(I687="",0,1)</x:f>
        <x:v>0</x:v>
      </x:c>
      <x:c r="W687" s="1" t="n">
        <x:f>IF(I687&gt;=4,1,0)</x:f>
        <x:v>0</x:v>
      </x:c>
      <x:c r="X687" s="1" t="n">
        <x:f>1-O687</x:f>
        <x:v>1</x:v>
      </x:c>
      <x:c r="Y687" s="1" t="n">
        <x:f>IF(AND(O687=1,L687&gt;168),1,0)</x:f>
        <x:v>0</x:v>
      </x:c>
    </x:row>
    <x:row r="688">
      <x:c r="A688" s="1" t="str">
        <x:v>T00683</x:v>
      </x:c>
      <x:c r="B688" s="9" t="n">
        <x:v>45694.32777777778</x:v>
      </x:c>
      <x:c r="C688" s="9" t="n">
        <x:v>45694.58902777778</x:v>
      </x:c>
      <x:c r="D688" s="9"/>
      <x:c r="E688" s="1" t="str">
        <x:v>High</x:v>
      </x:c>
      <x:c r="F688" s="1" t="str">
        <x:v>WhatsApp</x:v>
      </x:c>
      <x:c r="G688" s="1" t="str">
        <x:v>Delivery</x:v>
      </x:c>
      <x:c r="H688" s="1" t="n">
        <x:v>0</x:v>
      </x:c>
      <x:c r="I688" s="1"/>
      <x:c r="J688" s="1" t="n">
        <x:f>IF(E688="","",VLOOKUP(E688,'Guide'!$A$7:$C$10,2,FALSE))</x:f>
        <x:v>4</x:v>
      </x:c>
      <x:c r="K688" s="1" t="n">
        <x:f>IF(E688="","",VLOOKUP(E688,'Guide'!$A$7:$C$10,3,FALSE))</x:f>
        <x:v>24</x:v>
      </x:c>
      <x:c r="L688" s="10" t="n">
        <x:f>('Guide'!$B$4-B688)*24</x:f>
        <x:v>3472.1333333333605</x:v>
      </x:c>
      <x:c r="M688" s="10" t="n">
        <x:f>IF(C688="","",ROUND((C688-B688)*24,6))</x:f>
        <x:v>6.27</x:v>
      </x:c>
      <x:c r="N688" s="10" t="str">
        <x:f>IF(D688="","",ROUND((D688-B688)*24,6))</x:f>
      </x:c>
      <x:c r="O688" s="1" t="n">
        <x:f>IF(D688="",1,0)</x:f>
        <x:v>1</x:v>
      </x:c>
      <x:c r="P688" s="1" t="n">
        <x:f>IF(E688="",0,IF(OR(C688&lt;&gt;"",L688&gt;=J688),1,0))</x:f>
        <x:v>1</x:v>
      </x:c>
      <x:c r="Q688" s="1" t="n">
        <x:f>IF(AND(E688&lt;&gt;"",C688&lt;&gt;"",M688&lt;=J688),1,0)</x:f>
        <x:v>0</x:v>
      </x:c>
      <x:c r="R688" s="1" t="n">
        <x:f>P688-Q688</x:f>
        <x:v>1</x:v>
      </x:c>
      <x:c r="S688" s="1" t="n">
        <x:f>IF(E688="",0,IF(OR(D688&lt;&gt;"",L688&gt;=K688),1,0))</x:f>
        <x:v>1</x:v>
      </x:c>
      <x:c r="T688" s="1" t="n">
        <x:f>IF(AND(E688&lt;&gt;"",D688&lt;&gt;"",N688&lt;=K688),1,0)</x:f>
        <x:v>0</x:v>
      </x:c>
      <x:c r="U688" s="1" t="n">
        <x:f>S688-T688</x:f>
        <x:v>1</x:v>
      </x:c>
      <x:c r="V688" s="1" t="n">
        <x:f>IF(I688="",0,1)</x:f>
        <x:v>0</x:v>
      </x:c>
      <x:c r="W688" s="1" t="n">
        <x:f>IF(I688&gt;=4,1,0)</x:f>
        <x:v>0</x:v>
      </x:c>
      <x:c r="X688" s="1" t="n">
        <x:f>1-O688</x:f>
        <x:v>0</x:v>
      </x:c>
      <x:c r="Y688" s="1" t="n">
        <x:f>IF(AND(O688=1,L688&gt;168),1,0)</x:f>
        <x:v>1</x:v>
      </x:c>
    </x:row>
    <x:row r="689">
      <x:c r="A689" s="1" t="str">
        <x:v>T00684</x:v>
      </x:c>
      <x:c r="B689" s="9" t="n">
        <x:v>45827.07361111111</x:v>
      </x:c>
      <x:c r="C689" s="9" t="n">
        <x:v>45827.63402777778</x:v>
      </x:c>
      <x:c r="D689" s="9" t="n">
        <x:v>45831.89611111111</x:v>
      </x:c>
      <x:c r="E689" s="1" t="str">
        <x:v>Normal</x:v>
      </x:c>
      <x:c r="F689" s="1" t="str">
        <x:v>WhatsApp</x:v>
      </x:c>
      <x:c r="G689" s="1" t="str">
        <x:v>Refund</x:v>
      </x:c>
      <x:c r="H689" s="1" t="n">
        <x:v>1</x:v>
      </x:c>
      <x:c r="I689" s="1"/>
      <x:c r="J689" s="1" t="n">
        <x:f>IF(E689="","",VLOOKUP(E689,'Guide'!$A$7:$C$10,2,FALSE))</x:f>
        <x:v>12</x:v>
      </x:c>
      <x:c r="K689" s="1" t="n">
        <x:f>IF(E689="","",VLOOKUP(E689,'Guide'!$A$7:$C$10,3,FALSE))</x:f>
        <x:v>72</x:v>
      </x:c>
      <x:c r="L689" s="10" t="n">
        <x:f>('Guide'!$B$4-B689)*24</x:f>
        <x:v>286.2333333333372</x:v>
      </x:c>
      <x:c r="M689" s="10" t="n">
        <x:f>IF(C689="","",ROUND((C689-B689)*24,6))</x:f>
        <x:v>13.45</x:v>
      </x:c>
      <x:c r="N689" s="10" t="n">
        <x:f>IF(D689="","",ROUND((D689-B689)*24,6))</x:f>
        <x:v>115.74</x:v>
      </x:c>
      <x:c r="O689" s="1" t="n">
        <x:f>IF(D689="",1,0)</x:f>
        <x:v>0</x:v>
      </x:c>
      <x:c r="P689" s="1" t="n">
        <x:f>IF(E689="",0,IF(OR(C689&lt;&gt;"",L689&gt;=J689),1,0))</x:f>
        <x:v>1</x:v>
      </x:c>
      <x:c r="Q689" s="1" t="n">
        <x:f>IF(AND(E689&lt;&gt;"",C689&lt;&gt;"",M689&lt;=J689),1,0)</x:f>
        <x:v>0</x:v>
      </x:c>
      <x:c r="R689" s="1" t="n">
        <x:f>P689-Q689</x:f>
        <x:v>1</x:v>
      </x:c>
      <x:c r="S689" s="1" t="n">
        <x:f>IF(E689="",0,IF(OR(D689&lt;&gt;"",L689&gt;=K689),1,0))</x:f>
        <x:v>1</x:v>
      </x:c>
      <x:c r="T689" s="1" t="n">
        <x:f>IF(AND(E689&lt;&gt;"",D689&lt;&gt;"",N689&lt;=K689),1,0)</x:f>
        <x:v>0</x:v>
      </x:c>
      <x:c r="U689" s="1" t="n">
        <x:f>S689-T689</x:f>
        <x:v>1</x:v>
      </x:c>
      <x:c r="V689" s="1" t="n">
        <x:f>IF(I689="",0,1)</x:f>
        <x:v>0</x:v>
      </x:c>
      <x:c r="W689" s="1" t="n">
        <x:f>IF(I689&gt;=4,1,0)</x:f>
        <x:v>0</x:v>
      </x:c>
      <x:c r="X689" s="1" t="n">
        <x:f>1-O689</x:f>
        <x:v>1</x:v>
      </x:c>
      <x:c r="Y689" s="1" t="n">
        <x:f>IF(AND(O689=1,L689&gt;168),1,0)</x:f>
        <x:v>0</x:v>
      </x:c>
    </x:row>
    <x:row r="690">
      <x:c r="A690" s="1" t="str">
        <x:v>T00685</x:v>
      </x:c>
      <x:c r="B690" s="9" t="n">
        <x:v>45795.68125</x:v>
      </x:c>
      <x:c r="C690" s="9" t="n">
        <x:v>45796.051666666666</x:v>
      </x:c>
      <x:c r="D690" s="9" t="n">
        <x:v>45800.22875</x:v>
      </x:c>
      <x:c r="E690" s="1" t="str">
        <x:v>Normal</x:v>
      </x:c>
      <x:c r="F690" s="1" t="str">
        <x:v>Web chat</x:v>
      </x:c>
      <x:c r="G690" s="1" t="str">
        <x:v>Billing</x:v>
      </x:c>
      <x:c r="H690" s="1" t="n">
        <x:v>0</x:v>
      </x:c>
      <x:c r="I690" s="1"/>
      <x:c r="J690" s="1" t="n">
        <x:f>IF(E690="","",VLOOKUP(E690,'Guide'!$A$7:$C$10,2,FALSE))</x:f>
        <x:v>12</x:v>
      </x:c>
      <x:c r="K690" s="1" t="n">
        <x:f>IF(E690="","",VLOOKUP(E690,'Guide'!$A$7:$C$10,3,FALSE))</x:f>
        <x:v>72</x:v>
      </x:c>
      <x:c r="L690" s="10" t="n">
        <x:f>('Guide'!$B$4-B690)*24</x:f>
        <x:v>1039.649999999965</x:v>
      </x:c>
      <x:c r="M690" s="10" t="n">
        <x:f>IF(C690="","",ROUND((C690-B690)*24,6))</x:f>
        <x:v>8.89</x:v>
      </x:c>
      <x:c r="N690" s="10" t="n">
        <x:f>IF(D690="","",ROUND((D690-B690)*24,6))</x:f>
        <x:v>109.14</x:v>
      </x:c>
      <x:c r="O690" s="1" t="n">
        <x:f>IF(D690="",1,0)</x:f>
        <x:v>0</x:v>
      </x:c>
      <x:c r="P690" s="1" t="n">
        <x:f>IF(E690="",0,IF(OR(C690&lt;&gt;"",L690&gt;=J690),1,0))</x:f>
        <x:v>1</x:v>
      </x:c>
      <x:c r="Q690" s="1" t="n">
        <x:f>IF(AND(E690&lt;&gt;"",C690&lt;&gt;"",M690&lt;=J690),1,0)</x:f>
        <x:v>1</x:v>
      </x:c>
      <x:c r="R690" s="1" t="n">
        <x:f>P690-Q690</x:f>
        <x:v>0</x:v>
      </x:c>
      <x:c r="S690" s="1" t="n">
        <x:f>IF(E690="",0,IF(OR(D690&lt;&gt;"",L690&gt;=K690),1,0))</x:f>
        <x:v>1</x:v>
      </x:c>
      <x:c r="T690" s="1" t="n">
        <x:f>IF(AND(E690&lt;&gt;"",D690&lt;&gt;"",N690&lt;=K690),1,0)</x:f>
        <x:v>0</x:v>
      </x:c>
      <x:c r="U690" s="1" t="n">
        <x:f>S690-T690</x:f>
        <x:v>1</x:v>
      </x:c>
      <x:c r="V690" s="1" t="n">
        <x:f>IF(I690="",0,1)</x:f>
        <x:v>0</x:v>
      </x:c>
      <x:c r="W690" s="1" t="n">
        <x:f>IF(I690&gt;=4,1,0)</x:f>
        <x:v>0</x:v>
      </x:c>
      <x:c r="X690" s="1" t="n">
        <x:f>1-O690</x:f>
        <x:v>1</x:v>
      </x:c>
      <x:c r="Y690" s="1" t="n">
        <x:f>IF(AND(O690=1,L690&gt;168),1,0)</x:f>
        <x:v>0</x:v>
      </x:c>
    </x:row>
    <x:row r="691">
      <x:c r="A691" s="1" t="str">
        <x:v>T00686</x:v>
      </x:c>
      <x:c r="B691" s="9" t="n">
        <x:v>45817.13263888889</x:v>
      </x:c>
      <x:c r="C691" s="9" t="n">
        <x:v>45817.30305555555</x:v>
      </x:c>
      <x:c r="D691" s="9" t="n">
        <x:v>45818.361805555556</x:v>
      </x:c>
      <x:c r="E691" s="1" t="str">
        <x:v>High</x:v>
      </x:c>
      <x:c r="F691" s="1" t="str">
        <x:v>WhatsApp</x:v>
      </x:c>
      <x:c r="G691" s="1" t="str">
        <x:v>Refund</x:v>
      </x:c>
      <x:c r="H691" s="1" t="n">
        <x:v>0</x:v>
      </x:c>
      <x:c r="I691" s="1"/>
      <x:c r="J691" s="1" t="n">
        <x:f>IF(E691="","",VLOOKUP(E691,'Guide'!$A$7:$C$10,2,FALSE))</x:f>
        <x:v>4</x:v>
      </x:c>
      <x:c r="K691" s="1" t="n">
        <x:f>IF(E691="","",VLOOKUP(E691,'Guide'!$A$7:$C$10,3,FALSE))</x:f>
        <x:v>24</x:v>
      </x:c>
      <x:c r="L691" s="10" t="n">
        <x:f>('Guide'!$B$4-B691)*24</x:f>
        <x:v>524.8166666665929</x:v>
      </x:c>
      <x:c r="M691" s="10" t="n">
        <x:f>IF(C691="","",ROUND((C691-B691)*24,6))</x:f>
        <x:v>4.09</x:v>
      </x:c>
      <x:c r="N691" s="10" t="n">
        <x:f>IF(D691="","",ROUND((D691-B691)*24,6))</x:f>
        <x:v>29.5</x:v>
      </x:c>
      <x:c r="O691" s="1" t="n">
        <x:f>IF(D691="",1,0)</x:f>
        <x:v>0</x:v>
      </x:c>
      <x:c r="P691" s="1" t="n">
        <x:f>IF(E691="",0,IF(OR(C691&lt;&gt;"",L691&gt;=J691),1,0))</x:f>
        <x:v>1</x:v>
      </x:c>
      <x:c r="Q691" s="1" t="n">
        <x:f>IF(AND(E691&lt;&gt;"",C691&lt;&gt;"",M691&lt;=J691),1,0)</x:f>
        <x:v>0</x:v>
      </x:c>
      <x:c r="R691" s="1" t="n">
        <x:f>P691-Q691</x:f>
        <x:v>1</x:v>
      </x:c>
      <x:c r="S691" s="1" t="n">
        <x:f>IF(E691="",0,IF(OR(D691&lt;&gt;"",L691&gt;=K691),1,0))</x:f>
        <x:v>1</x:v>
      </x:c>
      <x:c r="T691" s="1" t="n">
        <x:f>IF(AND(E691&lt;&gt;"",D691&lt;&gt;"",N691&lt;=K691),1,0)</x:f>
        <x:v>0</x:v>
      </x:c>
      <x:c r="U691" s="1" t="n">
        <x:f>S691-T691</x:f>
        <x:v>1</x:v>
      </x:c>
      <x:c r="V691" s="1" t="n">
        <x:f>IF(I691="",0,1)</x:f>
        <x:v>0</x:v>
      </x:c>
      <x:c r="W691" s="1" t="n">
        <x:f>IF(I691&gt;=4,1,0)</x:f>
        <x:v>0</x:v>
      </x:c>
      <x:c r="X691" s="1" t="n">
        <x:f>1-O691</x:f>
        <x:v>1</x:v>
      </x:c>
      <x:c r="Y691" s="1" t="n">
        <x:f>IF(AND(O691=1,L691&gt;168),1,0)</x:f>
        <x:v>0</x:v>
      </x:c>
    </x:row>
    <x:row r="692">
      <x:c r="A692" s="1" t="str">
        <x:v>T00687</x:v>
      </x:c>
      <x:c r="B692" s="9" t="n">
        <x:v>45752.7875</x:v>
      </x:c>
      <x:c r="C692" s="9" t="n">
        <x:v>45753.06875</x:v>
      </x:c>
      <x:c r="D692" s="9" t="n">
        <x:v>45754.73625</x:v>
      </x:c>
      <x:c r="E692" s="1" t="str">
        <x:v>Normal</x:v>
      </x:c>
      <x:c r="F692" s="1" t="str">
        <x:v>Email</x:v>
      </x:c>
      <x:c r="G692" s="1" t="str">
        <x:v>Delivery</x:v>
      </x:c>
      <x:c r="H692" s="1" t="n">
        <x:v>0</x:v>
      </x:c>
      <x:c r="I692" s="1"/>
      <x:c r="J692" s="1" t="n">
        <x:f>IF(E692="","",VLOOKUP(E692,'Guide'!$A$7:$C$10,2,FALSE))</x:f>
        <x:v>12</x:v>
      </x:c>
      <x:c r="K692" s="1" t="n">
        <x:f>IF(E692="","",VLOOKUP(E692,'Guide'!$A$7:$C$10,3,FALSE))</x:f>
        <x:v>72</x:v>
      </x:c>
      <x:c r="L692" s="10" t="n">
        <x:f>('Guide'!$B$4-B692)*24</x:f>
        <x:v>2069.100000000035</x:v>
      </x:c>
      <x:c r="M692" s="10" t="n">
        <x:f>IF(C692="","",ROUND((C692-B692)*24,6))</x:f>
        <x:v>6.75</x:v>
      </x:c>
      <x:c r="N692" s="10" t="n">
        <x:f>IF(D692="","",ROUND((D692-B692)*24,6))</x:f>
        <x:v>46.77</x:v>
      </x:c>
      <x:c r="O692" s="1" t="n">
        <x:f>IF(D692="",1,0)</x:f>
        <x:v>0</x:v>
      </x:c>
      <x:c r="P692" s="1" t="n">
        <x:f>IF(E692="",0,IF(OR(C692&lt;&gt;"",L692&gt;=J692),1,0))</x:f>
        <x:v>1</x:v>
      </x:c>
      <x:c r="Q692" s="1" t="n">
        <x:f>IF(AND(E692&lt;&gt;"",C692&lt;&gt;"",M692&lt;=J692),1,0)</x:f>
        <x:v>1</x:v>
      </x:c>
      <x:c r="R692" s="1" t="n">
        <x:f>P692-Q692</x:f>
        <x:v>0</x:v>
      </x:c>
      <x:c r="S692" s="1" t="n">
        <x:f>IF(E692="",0,IF(OR(D692&lt;&gt;"",L692&gt;=K692),1,0))</x:f>
        <x:v>1</x:v>
      </x:c>
      <x:c r="T692" s="1" t="n">
        <x:f>IF(AND(E692&lt;&gt;"",D692&lt;&gt;"",N692&lt;=K692),1,0)</x:f>
        <x:v>1</x:v>
      </x:c>
      <x:c r="U692" s="1" t="n">
        <x:f>S692-T692</x:f>
        <x:v>0</x:v>
      </x:c>
      <x:c r="V692" s="1" t="n">
        <x:f>IF(I692="",0,1)</x:f>
        <x:v>0</x:v>
      </x:c>
      <x:c r="W692" s="1" t="n">
        <x:f>IF(I692&gt;=4,1,0)</x:f>
        <x:v>0</x:v>
      </x:c>
      <x:c r="X692" s="1" t="n">
        <x:f>1-O692</x:f>
        <x:v>1</x:v>
      </x:c>
      <x:c r="Y692" s="1" t="n">
        <x:f>IF(AND(O692=1,L692&gt;168),1,0)</x:f>
        <x:v>0</x:v>
      </x:c>
    </x:row>
    <x:row r="693">
      <x:c r="A693" s="1" t="str">
        <x:v>T00688</x:v>
      </x:c>
      <x:c r="B693" s="9" t="n">
        <x:v>45707.125</x:v>
      </x:c>
      <x:c r="C693" s="9" t="n">
        <x:v>45707.43625</x:v>
      </x:c>
      <x:c r="D693" s="9"/>
      <x:c r="E693" s="1" t="str">
        <x:v>Normal</x:v>
      </x:c>
      <x:c r="F693" s="1" t="str">
        <x:v>Email</x:v>
      </x:c>
      <x:c r="G693" s="1" t="str">
        <x:v>Refund</x:v>
      </x:c>
      <x:c r="H693" s="1" t="n">
        <x:v>0</x:v>
      </x:c>
      <x:c r="I693" s="1"/>
      <x:c r="J693" s="1" t="n">
        <x:f>IF(E693="","",VLOOKUP(E693,'Guide'!$A$7:$C$10,2,FALSE))</x:f>
        <x:v>12</x:v>
      </x:c>
      <x:c r="K693" s="1" t="n">
        <x:f>IF(E693="","",VLOOKUP(E693,'Guide'!$A$7:$C$10,3,FALSE))</x:f>
        <x:v>72</x:v>
      </x:c>
      <x:c r="L693" s="10" t="n">
        <x:f>('Guide'!$B$4-B693)*24</x:f>
        <x:v>3165</x:v>
      </x:c>
      <x:c r="M693" s="10" t="n">
        <x:f>IF(C693="","",ROUND((C693-B693)*24,6))</x:f>
        <x:v>7.47</x:v>
      </x:c>
      <x:c r="N693" s="10" t="str">
        <x:f>IF(D693="","",ROUND((D693-B693)*24,6))</x:f>
      </x:c>
      <x:c r="O693" s="1" t="n">
        <x:f>IF(D693="",1,0)</x:f>
        <x:v>1</x:v>
      </x:c>
      <x:c r="P693" s="1" t="n">
        <x:f>IF(E693="",0,IF(OR(C693&lt;&gt;"",L693&gt;=J693),1,0))</x:f>
        <x:v>1</x:v>
      </x:c>
      <x:c r="Q693" s="1" t="n">
        <x:f>IF(AND(E693&lt;&gt;"",C693&lt;&gt;"",M693&lt;=J693),1,0)</x:f>
        <x:v>1</x:v>
      </x:c>
      <x:c r="R693" s="1" t="n">
        <x:f>P693-Q693</x:f>
        <x:v>0</x:v>
      </x:c>
      <x:c r="S693" s="1" t="n">
        <x:f>IF(E693="",0,IF(OR(D693&lt;&gt;"",L693&gt;=K693),1,0))</x:f>
        <x:v>1</x:v>
      </x:c>
      <x:c r="T693" s="1" t="n">
        <x:f>IF(AND(E693&lt;&gt;"",D693&lt;&gt;"",N693&lt;=K693),1,0)</x:f>
        <x:v>0</x:v>
      </x:c>
      <x:c r="U693" s="1" t="n">
        <x:f>S693-T693</x:f>
        <x:v>1</x:v>
      </x:c>
      <x:c r="V693" s="1" t="n">
        <x:f>IF(I693="",0,1)</x:f>
        <x:v>0</x:v>
      </x:c>
      <x:c r="W693" s="1" t="n">
        <x:f>IF(I693&gt;=4,1,0)</x:f>
        <x:v>0</x:v>
      </x:c>
      <x:c r="X693" s="1" t="n">
        <x:f>1-O693</x:f>
        <x:v>0</x:v>
      </x:c>
      <x:c r="Y693" s="1" t="n">
        <x:f>IF(AND(O693=1,L693&gt;168),1,0)</x:f>
        <x:v>1</x:v>
      </x:c>
    </x:row>
    <x:row r="694">
      <x:c r="A694" s="1" t="str">
        <x:v>T00689</x:v>
      </x:c>
      <x:c r="B694" s="9" t="n">
        <x:v>45761.495833333334</x:v>
      </x:c>
      <x:c r="C694" s="9" t="n">
        <x:v>45762.059583333335</x:v>
      </x:c>
      <x:c r="D694" s="9" t="n">
        <x:v>45763.386666666665</x:v>
      </x:c>
      <x:c r="E694" s="1" t="str">
        <x:v>Low</x:v>
      </x:c>
      <x:c r="F694" s="1" t="str">
        <x:v>WhatsApp</x:v>
      </x:c>
      <x:c r="G694" s="1" t="str">
        <x:v>Delivery</x:v>
      </x:c>
      <x:c r="H694" s="1" t="n">
        <x:v>0</x:v>
      </x:c>
      <x:c r="I694" s="1" t="n">
        <x:v>5</x:v>
      </x:c>
      <x:c r="J694" s="1" t="n">
        <x:f>IF(E694="","",VLOOKUP(E694,'Guide'!$A$7:$C$10,2,FALSE))</x:f>
        <x:v>24</x:v>
      </x:c>
      <x:c r="K694" s="1" t="n">
        <x:f>IF(E694="","",VLOOKUP(E694,'Guide'!$A$7:$C$10,3,FALSE))</x:f>
        <x:v>120</x:v>
      </x:c>
      <x:c r="L694" s="10" t="n">
        <x:f>('Guide'!$B$4-B694)*24</x:f>
        <x:v>1860.0999999999767</x:v>
      </x:c>
      <x:c r="M694" s="10" t="n">
        <x:f>IF(C694="","",ROUND((C694-B694)*24,6))</x:f>
        <x:v>13.53</x:v>
      </x:c>
      <x:c r="N694" s="10" t="n">
        <x:f>IF(D694="","",ROUND((D694-B694)*24,6))</x:f>
        <x:v>45.38</x:v>
      </x:c>
      <x:c r="O694" s="1" t="n">
        <x:f>IF(D694="",1,0)</x:f>
        <x:v>0</x:v>
      </x:c>
      <x:c r="P694" s="1" t="n">
        <x:f>IF(E694="",0,IF(OR(C694&lt;&gt;"",L694&gt;=J694),1,0))</x:f>
        <x:v>1</x:v>
      </x:c>
      <x:c r="Q694" s="1" t="n">
        <x:f>IF(AND(E694&lt;&gt;"",C694&lt;&gt;"",M694&lt;=J694),1,0)</x:f>
        <x:v>1</x:v>
      </x:c>
      <x:c r="R694" s="1" t="n">
        <x:f>P694-Q694</x:f>
        <x:v>0</x:v>
      </x:c>
      <x:c r="S694" s="1" t="n">
        <x:f>IF(E694="",0,IF(OR(D694&lt;&gt;"",L694&gt;=K694),1,0))</x:f>
        <x:v>1</x:v>
      </x:c>
      <x:c r="T694" s="1" t="n">
        <x:f>IF(AND(E694&lt;&gt;"",D694&lt;&gt;"",N694&lt;=K694),1,0)</x:f>
        <x:v>1</x:v>
      </x:c>
      <x:c r="U694" s="1" t="n">
        <x:f>S694-T694</x:f>
        <x:v>0</x:v>
      </x:c>
      <x:c r="V694" s="1" t="n">
        <x:f>IF(I694="",0,1)</x:f>
        <x:v>1</x:v>
      </x:c>
      <x:c r="W694" s="1" t="n">
        <x:f>IF(I694&gt;=4,1,0)</x:f>
        <x:v>1</x:v>
      </x:c>
      <x:c r="X694" s="1" t="n">
        <x:f>1-O694</x:f>
        <x:v>1</x:v>
      </x:c>
      <x:c r="Y694" s="1" t="n">
        <x:f>IF(AND(O694=1,L694&gt;168),1,0)</x:f>
        <x:v>0</x:v>
      </x:c>
    </x:row>
    <x:row r="695">
      <x:c r="A695" s="1" t="str">
        <x:v>T00690</x:v>
      </x:c>
      <x:c r="B695" s="9" t="n">
        <x:v>45697.12222222222</x:v>
      </x:c>
      <x:c r="C695" s="9" t="n">
        <x:v>45697.36597222222</x:v>
      </x:c>
      <x:c r="D695" s="9" t="n">
        <x:v>45697.74222222222</x:v>
      </x:c>
      <x:c r="E695" s="1" t="str">
        <x:v>High</x:v>
      </x:c>
      <x:c r="F695" s="1" t="str">
        <x:v>Email</x:v>
      </x:c>
      <x:c r="G695" s="1" t="str">
        <x:v>Billing</x:v>
      </x:c>
      <x:c r="H695" s="1" t="n">
        <x:v>0</x:v>
      </x:c>
      <x:c r="I695" s="1"/>
      <x:c r="J695" s="1" t="n">
        <x:f>IF(E695="","",VLOOKUP(E695,'Guide'!$A$7:$C$10,2,FALSE))</x:f>
        <x:v>4</x:v>
      </x:c>
      <x:c r="K695" s="1" t="n">
        <x:f>IF(E695="","",VLOOKUP(E695,'Guide'!$A$7:$C$10,3,FALSE))</x:f>
        <x:v>24</x:v>
      </x:c>
      <x:c r="L695" s="10" t="n">
        <x:f>('Guide'!$B$4-B695)*24</x:f>
        <x:v>3405.0666666667094</x:v>
      </x:c>
      <x:c r="M695" s="10" t="n">
        <x:f>IF(C695="","",ROUND((C695-B695)*24,6))</x:f>
        <x:v>5.85</x:v>
      </x:c>
      <x:c r="N695" s="10" t="n">
        <x:f>IF(D695="","",ROUND((D695-B695)*24,6))</x:f>
        <x:v>14.88</x:v>
      </x:c>
      <x:c r="O695" s="1" t="n">
        <x:f>IF(D695="",1,0)</x:f>
        <x:v>0</x:v>
      </x:c>
      <x:c r="P695" s="1" t="n">
        <x:f>IF(E695="",0,IF(OR(C695&lt;&gt;"",L695&gt;=J695),1,0))</x:f>
        <x:v>1</x:v>
      </x:c>
      <x:c r="Q695" s="1" t="n">
        <x:f>IF(AND(E695&lt;&gt;"",C695&lt;&gt;"",M695&lt;=J695),1,0)</x:f>
        <x:v>0</x:v>
      </x:c>
      <x:c r="R695" s="1" t="n">
        <x:f>P695-Q695</x:f>
        <x:v>1</x:v>
      </x:c>
      <x:c r="S695" s="1" t="n">
        <x:f>IF(E695="",0,IF(OR(D695&lt;&gt;"",L695&gt;=K695),1,0))</x:f>
        <x:v>1</x:v>
      </x:c>
      <x:c r="T695" s="1" t="n">
        <x:f>IF(AND(E695&lt;&gt;"",D695&lt;&gt;"",N695&lt;=K695),1,0)</x:f>
        <x:v>1</x:v>
      </x:c>
      <x:c r="U695" s="1" t="n">
        <x:f>S695-T695</x:f>
        <x:v>0</x:v>
      </x:c>
      <x:c r="V695" s="1" t="n">
        <x:f>IF(I695="",0,1)</x:f>
        <x:v>0</x:v>
      </x:c>
      <x:c r="W695" s="1" t="n">
        <x:f>IF(I695&gt;=4,1,0)</x:f>
        <x:v>0</x:v>
      </x:c>
      <x:c r="X695" s="1" t="n">
        <x:f>1-O695</x:f>
        <x:v>1</x:v>
      </x:c>
      <x:c r="Y695" s="1" t="n">
        <x:f>IF(AND(O695=1,L695&gt;168),1,0)</x:f>
        <x:v>0</x:v>
      </x:c>
    </x:row>
    <x:row r="696">
      <x:c r="A696" s="1" t="str">
        <x:v>T00691</x:v>
      </x:c>
      <x:c r="B696" s="9" t="n">
        <x:v>45697.69652777778</x:v>
      </x:c>
      <x:c r="C696" s="9" t="n">
        <x:v>45697.84611111111</x:v>
      </x:c>
      <x:c r="D696" s="9" t="n">
        <x:v>45702.25819444445</x:v>
      </x:c>
      <x:c r="E696" s="1" t="str">
        <x:v>Normal</x:v>
      </x:c>
      <x:c r="F696" s="1" t="str">
        <x:v>Web chat</x:v>
      </x:c>
      <x:c r="G696" s="1" t="str">
        <x:v>Refund</x:v>
      </x:c>
      <x:c r="H696" s="1" t="n">
        <x:v>0</x:v>
      </x:c>
      <x:c r="I696" s="1"/>
      <x:c r="J696" s="1" t="n">
        <x:f>IF(E696="","",VLOOKUP(E696,'Guide'!$A$7:$C$10,2,FALSE))</x:f>
        <x:v>12</x:v>
      </x:c>
      <x:c r="K696" s="1" t="n">
        <x:f>IF(E696="","",VLOOKUP(E696,'Guide'!$A$7:$C$10,3,FALSE))</x:f>
        <x:v>72</x:v>
      </x:c>
      <x:c r="L696" s="10" t="n">
        <x:f>('Guide'!$B$4-B696)*24</x:f>
        <x:v>3391.2833333333256</x:v>
      </x:c>
      <x:c r="M696" s="10" t="n">
        <x:f>IF(C696="","",ROUND((C696-B696)*24,6))</x:f>
        <x:v>3.59</x:v>
      </x:c>
      <x:c r="N696" s="10" t="n">
        <x:f>IF(D696="","",ROUND((D696-B696)*24,6))</x:f>
        <x:v>109.48</x:v>
      </x:c>
      <x:c r="O696" s="1" t="n">
        <x:f>IF(D696="",1,0)</x:f>
        <x:v>0</x:v>
      </x:c>
      <x:c r="P696" s="1" t="n">
        <x:f>IF(E696="",0,IF(OR(C696&lt;&gt;"",L696&gt;=J696),1,0))</x:f>
        <x:v>1</x:v>
      </x:c>
      <x:c r="Q696" s="1" t="n">
        <x:f>IF(AND(E696&lt;&gt;"",C696&lt;&gt;"",M696&lt;=J696),1,0)</x:f>
        <x:v>1</x:v>
      </x:c>
      <x:c r="R696" s="1" t="n">
        <x:f>P696-Q696</x:f>
        <x:v>0</x:v>
      </x:c>
      <x:c r="S696" s="1" t="n">
        <x:f>IF(E696="",0,IF(OR(D696&lt;&gt;"",L696&gt;=K696),1,0))</x:f>
        <x:v>1</x:v>
      </x:c>
      <x:c r="T696" s="1" t="n">
        <x:f>IF(AND(E696&lt;&gt;"",D696&lt;&gt;"",N696&lt;=K696),1,0)</x:f>
        <x:v>0</x:v>
      </x:c>
      <x:c r="U696" s="1" t="n">
        <x:f>S696-T696</x:f>
        <x:v>1</x:v>
      </x:c>
      <x:c r="V696" s="1" t="n">
        <x:f>IF(I696="",0,1)</x:f>
        <x:v>0</x:v>
      </x:c>
      <x:c r="W696" s="1" t="n">
        <x:f>IF(I696&gt;=4,1,0)</x:f>
        <x:v>0</x:v>
      </x:c>
      <x:c r="X696" s="1" t="n">
        <x:f>1-O696</x:f>
        <x:v>1</x:v>
      </x:c>
      <x:c r="Y696" s="1" t="n">
        <x:f>IF(AND(O696=1,L696&gt;168),1,0)</x:f>
        <x:v>0</x:v>
      </x:c>
    </x:row>
    <x:row r="697">
      <x:c r="A697" s="1" t="str">
        <x:v>T00692</x:v>
      </x:c>
      <x:c r="B697" s="9" t="n">
        <x:v>45719.353472222225</x:v>
      </x:c>
      <x:c r="C697" s="9" t="n">
        <x:v>45719.384722222225</x:v>
      </x:c>
      <x:c r="D697" s="9" t="n">
        <x:v>45719.49513888889</x:v>
      </x:c>
      <x:c r="E697" s="1" t="str">
        <x:v>High</x:v>
      </x:c>
      <x:c r="F697" s="1" t="str">
        <x:v>WhatsApp</x:v>
      </x:c>
      <x:c r="G697" s="1" t="str">
        <x:v>Delivery</x:v>
      </x:c>
      <x:c r="H697" s="1" t="n">
        <x:v>0</x:v>
      </x:c>
      <x:c r="I697" s="1" t="n">
        <x:v>4</x:v>
      </x:c>
      <x:c r="J697" s="1" t="n">
        <x:f>IF(E697="","",VLOOKUP(E697,'Guide'!$A$7:$C$10,2,FALSE))</x:f>
        <x:v>4</x:v>
      </x:c>
      <x:c r="K697" s="1" t="n">
        <x:f>IF(E697="","",VLOOKUP(E697,'Guide'!$A$7:$C$10,3,FALSE))</x:f>
        <x:v>24</x:v>
      </x:c>
      <x:c r="L697" s="10" t="n">
        <x:f>('Guide'!$B$4-B697)*24</x:f>
        <x:v>2871.5166666666046</x:v>
      </x:c>
      <x:c r="M697" s="10" t="n">
        <x:f>IF(C697="","",ROUND((C697-B697)*24,6))</x:f>
        <x:v>0.75</x:v>
      </x:c>
      <x:c r="N697" s="10" t="n">
        <x:f>IF(D697="","",ROUND((D697-B697)*24,6))</x:f>
        <x:v>3.4</x:v>
      </x:c>
      <x:c r="O697" s="1" t="n">
        <x:f>IF(D697="",1,0)</x:f>
        <x:v>0</x:v>
      </x:c>
      <x:c r="P697" s="1" t="n">
        <x:f>IF(E697="",0,IF(OR(C697&lt;&gt;"",L697&gt;=J697),1,0))</x:f>
        <x:v>1</x:v>
      </x:c>
      <x:c r="Q697" s="1" t="n">
        <x:f>IF(AND(E697&lt;&gt;"",C697&lt;&gt;"",M697&lt;=J697),1,0)</x:f>
        <x:v>1</x:v>
      </x:c>
      <x:c r="R697" s="1" t="n">
        <x:f>P697-Q697</x:f>
        <x:v>0</x:v>
      </x:c>
      <x:c r="S697" s="1" t="n">
        <x:f>IF(E697="",0,IF(OR(D697&lt;&gt;"",L697&gt;=K697),1,0))</x:f>
        <x:v>1</x:v>
      </x:c>
      <x:c r="T697" s="1" t="n">
        <x:f>IF(AND(E697&lt;&gt;"",D697&lt;&gt;"",N697&lt;=K697),1,0)</x:f>
        <x:v>1</x:v>
      </x:c>
      <x:c r="U697" s="1" t="n">
        <x:f>S697-T697</x:f>
        <x:v>0</x:v>
      </x:c>
      <x:c r="V697" s="1" t="n">
        <x:f>IF(I697="",0,1)</x:f>
        <x:v>1</x:v>
      </x:c>
      <x:c r="W697" s="1" t="n">
        <x:f>IF(I697&gt;=4,1,0)</x:f>
        <x:v>1</x:v>
      </x:c>
      <x:c r="X697" s="1" t="n">
        <x:f>1-O697</x:f>
        <x:v>1</x:v>
      </x:c>
      <x:c r="Y697" s="1" t="n">
        <x:f>IF(AND(O697=1,L697&gt;168),1,0)</x:f>
        <x:v>0</x:v>
      </x:c>
    </x:row>
    <x:row r="698">
      <x:c r="A698" s="1" t="str">
        <x:v>T00693</x:v>
      </x:c>
      <x:c r="B698" s="9" t="n">
        <x:v>45748.51736111111</x:v>
      </x:c>
      <x:c r="C698" s="9" t="n">
        <x:v>45749.54236111111</x:v>
      </x:c>
      <x:c r="D698" s="9" t="n">
        <x:v>45754.67611111111</x:v>
      </x:c>
      <x:c r="E698" s="1" t="str">
        <x:v>Normal</x:v>
      </x:c>
      <x:c r="F698" s="1" t="str">
        <x:v>Email</x:v>
      </x:c>
      <x:c r="G698" s="1" t="str">
        <x:v>Product information</x:v>
      </x:c>
      <x:c r="H698" s="1" t="n">
        <x:v>0</x:v>
      </x:c>
      <x:c r="I698" s="1" t="n">
        <x:v>3</x:v>
      </x:c>
      <x:c r="J698" s="1" t="n">
        <x:f>IF(E698="","",VLOOKUP(E698,'Guide'!$A$7:$C$10,2,FALSE))</x:f>
        <x:v>12</x:v>
      </x:c>
      <x:c r="K698" s="1" t="n">
        <x:f>IF(E698="","",VLOOKUP(E698,'Guide'!$A$7:$C$10,3,FALSE))</x:f>
        <x:v>72</x:v>
      </x:c>
      <x:c r="L698" s="10" t="n">
        <x:f>('Guide'!$B$4-B698)*24</x:f>
        <x:v>2171.583333333372</x:v>
      </x:c>
      <x:c r="M698" s="10" t="n">
        <x:f>IF(C698="","",ROUND((C698-B698)*24,6))</x:f>
        <x:v>24.6</x:v>
      </x:c>
      <x:c r="N698" s="10" t="n">
        <x:f>IF(D698="","",ROUND((D698-B698)*24,6))</x:f>
        <x:v>147.81</x:v>
      </x:c>
      <x:c r="O698" s="1" t="n">
        <x:f>IF(D698="",1,0)</x:f>
        <x:v>0</x:v>
      </x:c>
      <x:c r="P698" s="1" t="n">
        <x:f>IF(E698="",0,IF(OR(C698&lt;&gt;"",L698&gt;=J698),1,0))</x:f>
        <x:v>1</x:v>
      </x:c>
      <x:c r="Q698" s="1" t="n">
        <x:f>IF(AND(E698&lt;&gt;"",C698&lt;&gt;"",M698&lt;=J698),1,0)</x:f>
        <x:v>0</x:v>
      </x:c>
      <x:c r="R698" s="1" t="n">
        <x:f>P698-Q698</x:f>
        <x:v>1</x:v>
      </x:c>
      <x:c r="S698" s="1" t="n">
        <x:f>IF(E698="",0,IF(OR(D698&lt;&gt;"",L698&gt;=K698),1,0))</x:f>
        <x:v>1</x:v>
      </x:c>
      <x:c r="T698" s="1" t="n">
        <x:f>IF(AND(E698&lt;&gt;"",D698&lt;&gt;"",N698&lt;=K698),1,0)</x:f>
        <x:v>0</x:v>
      </x:c>
      <x:c r="U698" s="1" t="n">
        <x:f>S698-T698</x:f>
        <x:v>1</x:v>
      </x:c>
      <x:c r="V698" s="1" t="n">
        <x:f>IF(I698="",0,1)</x:f>
        <x:v>1</x:v>
      </x:c>
      <x:c r="W698" s="1" t="n">
        <x:f>IF(I698&gt;=4,1,0)</x:f>
        <x:v>0</x:v>
      </x:c>
      <x:c r="X698" s="1" t="n">
        <x:f>1-O698</x:f>
        <x:v>1</x:v>
      </x:c>
      <x:c r="Y698" s="1" t="n">
        <x:f>IF(AND(O698=1,L698&gt;168),1,0)</x:f>
        <x:v>0</x:v>
      </x:c>
    </x:row>
    <x:row r="699">
      <x:c r="A699" s="1" t="str">
        <x:v>T00694</x:v>
      </x:c>
      <x:c r="B699" s="9" t="n">
        <x:v>45672.83125</x:v>
      </x:c>
      <x:c r="C699" s="9" t="n">
        <x:v>45673.32625</x:v>
      </x:c>
      <x:c r="D699" s="9" t="n">
        <x:v>45677.86833333333</x:v>
      </x:c>
      <x:c r="E699" s="1" t="str">
        <x:v>Low</x:v>
      </x:c>
      <x:c r="F699" s="1" t="str">
        <x:v>Email</x:v>
      </x:c>
      <x:c r="G699" s="1" t="str">
        <x:v>Refund</x:v>
      </x:c>
      <x:c r="H699" s="1" t="n">
        <x:v>0</x:v>
      </x:c>
      <x:c r="I699" s="1" t="n">
        <x:v>1</x:v>
      </x:c>
      <x:c r="J699" s="1" t="n">
        <x:f>IF(E699="","",VLOOKUP(E699,'Guide'!$A$7:$C$10,2,FALSE))</x:f>
        <x:v>24</x:v>
      </x:c>
      <x:c r="K699" s="1" t="n">
        <x:f>IF(E699="","",VLOOKUP(E699,'Guide'!$A$7:$C$10,3,FALSE))</x:f>
        <x:v>120</x:v>
      </x:c>
      <x:c r="L699" s="10" t="n">
        <x:f>('Guide'!$B$4-B699)*24</x:f>
        <x:v>3988.04999999993</x:v>
      </x:c>
      <x:c r="M699" s="10" t="n">
        <x:f>IF(C699="","",ROUND((C699-B699)*24,6))</x:f>
        <x:v>11.88</x:v>
      </x:c>
      <x:c r="N699" s="10" t="n">
        <x:f>IF(D699="","",ROUND((D699-B699)*24,6))</x:f>
        <x:v>120.89</x:v>
      </x:c>
      <x:c r="O699" s="1" t="n">
        <x:f>IF(D699="",1,0)</x:f>
        <x:v>0</x:v>
      </x:c>
      <x:c r="P699" s="1" t="n">
        <x:f>IF(E699="",0,IF(OR(C699&lt;&gt;"",L699&gt;=J699),1,0))</x:f>
        <x:v>1</x:v>
      </x:c>
      <x:c r="Q699" s="1" t="n">
        <x:f>IF(AND(E699&lt;&gt;"",C699&lt;&gt;"",M699&lt;=J699),1,0)</x:f>
        <x:v>1</x:v>
      </x:c>
      <x:c r="R699" s="1" t="n">
        <x:f>P699-Q699</x:f>
        <x:v>0</x:v>
      </x:c>
      <x:c r="S699" s="1" t="n">
        <x:f>IF(E699="",0,IF(OR(D699&lt;&gt;"",L699&gt;=K699),1,0))</x:f>
        <x:v>1</x:v>
      </x:c>
      <x:c r="T699" s="1" t="n">
        <x:f>IF(AND(E699&lt;&gt;"",D699&lt;&gt;"",N699&lt;=K699),1,0)</x:f>
        <x:v>0</x:v>
      </x:c>
      <x:c r="U699" s="1" t="n">
        <x:f>S699-T699</x:f>
        <x:v>1</x:v>
      </x:c>
      <x:c r="V699" s="1" t="n">
        <x:f>IF(I699="",0,1)</x:f>
        <x:v>1</x:v>
      </x:c>
      <x:c r="W699" s="1" t="n">
        <x:f>IF(I699&gt;=4,1,0)</x:f>
        <x:v>0</x:v>
      </x:c>
      <x:c r="X699" s="1" t="n">
        <x:f>1-O699</x:f>
        <x:v>1</x:v>
      </x:c>
      <x:c r="Y699" s="1" t="n">
        <x:f>IF(AND(O699=1,L699&gt;168),1,0)</x:f>
        <x:v>0</x:v>
      </x:c>
    </x:row>
    <x:row r="700">
      <x:c r="A700" s="1" t="str">
        <x:v>T00695</x:v>
      </x:c>
      <x:c r="B700" s="9" t="n">
        <x:v>45798.717361111114</x:v>
      </x:c>
      <x:c r="C700" s="9" t="n">
        <x:v>45799.427777777775</x:v>
      </x:c>
      <x:c r="D700" s="9" t="n">
        <x:v>45801.483194444445</x:v>
      </x:c>
      <x:c r="E700" s="1" t="str">
        <x:v>Normal</x:v>
      </x:c>
      <x:c r="F700" s="1" t="str">
        <x:v>WhatsApp</x:v>
      </x:c>
      <x:c r="G700" s="1" t="str">
        <x:v>Delivery</x:v>
      </x:c>
      <x:c r="H700" s="1" t="n">
        <x:v>1</x:v>
      </x:c>
      <x:c r="I700" s="1"/>
      <x:c r="J700" s="1" t="n">
        <x:f>IF(E700="","",VLOOKUP(E700,'Guide'!$A$7:$C$10,2,FALSE))</x:f>
        <x:v>12</x:v>
      </x:c>
      <x:c r="K700" s="1" t="n">
        <x:f>IF(E700="","",VLOOKUP(E700,'Guide'!$A$7:$C$10,3,FALSE))</x:f>
        <x:v>72</x:v>
      </x:c>
      <x:c r="L700" s="10" t="n">
        <x:f>('Guide'!$B$4-B700)*24</x:f>
        <x:v>966.7833333332674</x:v>
      </x:c>
      <x:c r="M700" s="10" t="n">
        <x:f>IF(C700="","",ROUND((C700-B700)*24,6))</x:f>
        <x:v>17.05</x:v>
      </x:c>
      <x:c r="N700" s="10" t="n">
        <x:f>IF(D700="","",ROUND((D700-B700)*24,6))</x:f>
        <x:v>66.38</x:v>
      </x:c>
      <x:c r="O700" s="1" t="n">
        <x:f>IF(D700="",1,0)</x:f>
        <x:v>0</x:v>
      </x:c>
      <x:c r="P700" s="1" t="n">
        <x:f>IF(E700="",0,IF(OR(C700&lt;&gt;"",L700&gt;=J700),1,0))</x:f>
        <x:v>1</x:v>
      </x:c>
      <x:c r="Q700" s="1" t="n">
        <x:f>IF(AND(E700&lt;&gt;"",C700&lt;&gt;"",M700&lt;=J700),1,0)</x:f>
        <x:v>0</x:v>
      </x:c>
      <x:c r="R700" s="1" t="n">
        <x:f>P700-Q700</x:f>
        <x:v>1</x:v>
      </x:c>
      <x:c r="S700" s="1" t="n">
        <x:f>IF(E700="",0,IF(OR(D700&lt;&gt;"",L700&gt;=K700),1,0))</x:f>
        <x:v>1</x:v>
      </x:c>
      <x:c r="T700" s="1" t="n">
        <x:f>IF(AND(E700&lt;&gt;"",D700&lt;&gt;"",N700&lt;=K700),1,0)</x:f>
        <x:v>1</x:v>
      </x:c>
      <x:c r="U700" s="1" t="n">
        <x:f>S700-T700</x:f>
        <x:v>0</x:v>
      </x:c>
      <x:c r="V700" s="1" t="n">
        <x:f>IF(I700="",0,1)</x:f>
        <x:v>0</x:v>
      </x:c>
      <x:c r="W700" s="1" t="n">
        <x:f>IF(I700&gt;=4,1,0)</x:f>
        <x:v>0</x:v>
      </x:c>
      <x:c r="X700" s="1" t="n">
        <x:f>1-O700</x:f>
        <x:v>1</x:v>
      </x:c>
      <x:c r="Y700" s="1" t="n">
        <x:f>IF(AND(O700=1,L700&gt;168),1,0)</x:f>
        <x:v>0</x:v>
      </x:c>
    </x:row>
    <x:row r="701">
      <x:c r="A701" s="1" t="str">
        <x:v>T00696</x:v>
      </x:c>
      <x:c r="B701" s="9" t="n">
        <x:v>45819.44930555556</x:v>
      </x:c>
      <x:c r="C701" s="9" t="n">
        <x:v>45819.54472222222</x:v>
      </x:c>
      <x:c r="D701" s="9" t="n">
        <x:v>45820.82305555556</x:v>
      </x:c>
      <x:c r="E701" s="1" t="str">
        <x:v>High</x:v>
      </x:c>
      <x:c r="F701" s="1" t="str">
        <x:v>Email</x:v>
      </x:c>
      <x:c r="G701" s="1" t="str">
        <x:v>Billing</x:v>
      </x:c>
      <x:c r="H701" s="1" t="n">
        <x:v>0</x:v>
      </x:c>
      <x:c r="I701" s="1"/>
      <x:c r="J701" s="1" t="n">
        <x:f>IF(E701="","",VLOOKUP(E701,'Guide'!$A$7:$C$10,2,FALSE))</x:f>
        <x:v>4</x:v>
      </x:c>
      <x:c r="K701" s="1" t="n">
        <x:f>IF(E701="","",VLOOKUP(E701,'Guide'!$A$7:$C$10,3,FALSE))</x:f>
        <x:v>24</x:v>
      </x:c>
      <x:c r="L701" s="10" t="n">
        <x:f>('Guide'!$B$4-B701)*24</x:f>
        <x:v>469.2166666666162</x:v>
      </x:c>
      <x:c r="M701" s="10" t="n">
        <x:f>IF(C701="","",ROUND((C701-B701)*24,6))</x:f>
        <x:v>2.29</x:v>
      </x:c>
      <x:c r="N701" s="10" t="n">
        <x:f>IF(D701="","",ROUND((D701-B701)*24,6))</x:f>
        <x:v>32.97</x:v>
      </x:c>
      <x:c r="O701" s="1" t="n">
        <x:f>IF(D701="",1,0)</x:f>
        <x:v>0</x:v>
      </x:c>
      <x:c r="P701" s="1" t="n">
        <x:f>IF(E701="",0,IF(OR(C701&lt;&gt;"",L701&gt;=J701),1,0))</x:f>
        <x:v>1</x:v>
      </x:c>
      <x:c r="Q701" s="1" t="n">
        <x:f>IF(AND(E701&lt;&gt;"",C701&lt;&gt;"",M701&lt;=J701),1,0)</x:f>
        <x:v>1</x:v>
      </x:c>
      <x:c r="R701" s="1" t="n">
        <x:f>P701-Q701</x:f>
        <x:v>0</x:v>
      </x:c>
      <x:c r="S701" s="1" t="n">
        <x:f>IF(E701="",0,IF(OR(D701&lt;&gt;"",L701&gt;=K701),1,0))</x:f>
        <x:v>1</x:v>
      </x:c>
      <x:c r="T701" s="1" t="n">
        <x:f>IF(AND(E701&lt;&gt;"",D701&lt;&gt;"",N701&lt;=K701),1,0)</x:f>
        <x:v>0</x:v>
      </x:c>
      <x:c r="U701" s="1" t="n">
        <x:f>S701-T701</x:f>
        <x:v>1</x:v>
      </x:c>
      <x:c r="V701" s="1" t="n">
        <x:f>IF(I701="",0,1)</x:f>
        <x:v>0</x:v>
      </x:c>
      <x:c r="W701" s="1" t="n">
        <x:f>IF(I701&gt;=4,1,0)</x:f>
        <x:v>0</x:v>
      </x:c>
      <x:c r="X701" s="1" t="n">
        <x:f>1-O701</x:f>
        <x:v>1</x:v>
      </x:c>
      <x:c r="Y701" s="1" t="n">
        <x:f>IF(AND(O701=1,L701&gt;168),1,0)</x:f>
        <x:v>0</x:v>
      </x:c>
    </x:row>
    <x:row r="702">
      <x:c r="A702" s="1" t="str">
        <x:v>T00697</x:v>
      </x:c>
      <x:c r="B702" s="9" t="n">
        <x:v>45830.76736111111</x:v>
      </x:c>
      <x:c r="C702" s="9" t="n">
        <x:v>45831.47319444444</x:v>
      </x:c>
      <x:c r="D702" s="9" t="n">
        <x:v>45838.944027777776</x:v>
      </x:c>
      <x:c r="E702" s="1" t="str">
        <x:v>Normal</x:v>
      </x:c>
      <x:c r="F702" s="1" t="str">
        <x:v>WhatsApp</x:v>
      </x:c>
      <x:c r="G702" s="1" t="str">
        <x:v>Delivery</x:v>
      </x:c>
      <x:c r="H702" s="1" t="n">
        <x:v>0</x:v>
      </x:c>
      <x:c r="I702" s="1" t="n">
        <x:v>3</x:v>
      </x:c>
      <x:c r="J702" s="1" t="n">
        <x:f>IF(E702="","",VLOOKUP(E702,'Guide'!$A$7:$C$10,2,FALSE))</x:f>
        <x:v>12</x:v>
      </x:c>
      <x:c r="K702" s="1" t="n">
        <x:f>IF(E702="","",VLOOKUP(E702,'Guide'!$A$7:$C$10,3,FALSE))</x:f>
        <x:v>72</x:v>
      </x:c>
      <x:c r="L702" s="10" t="n">
        <x:f>('Guide'!$B$4-B702)*24</x:f>
        <x:v>197.58333333337214</x:v>
      </x:c>
      <x:c r="M702" s="10" t="n">
        <x:f>IF(C702="","",ROUND((C702-B702)*24,6))</x:f>
        <x:v>16.94</x:v>
      </x:c>
      <x:c r="N702" s="10" t="n">
        <x:f>IF(D702="","",ROUND((D702-B702)*24,6))</x:f>
        <x:v>196.24</x:v>
      </x:c>
      <x:c r="O702" s="1" t="n">
        <x:f>IF(D702="",1,0)</x:f>
        <x:v>0</x:v>
      </x:c>
      <x:c r="P702" s="1" t="n">
        <x:f>IF(E702="",0,IF(OR(C702&lt;&gt;"",L702&gt;=J702),1,0))</x:f>
        <x:v>1</x:v>
      </x:c>
      <x:c r="Q702" s="1" t="n">
        <x:f>IF(AND(E702&lt;&gt;"",C702&lt;&gt;"",M702&lt;=J702),1,0)</x:f>
        <x:v>0</x:v>
      </x:c>
      <x:c r="R702" s="1" t="n">
        <x:f>P702-Q702</x:f>
        <x:v>1</x:v>
      </x:c>
      <x:c r="S702" s="1" t="n">
        <x:f>IF(E702="",0,IF(OR(D702&lt;&gt;"",L702&gt;=K702),1,0))</x:f>
        <x:v>1</x:v>
      </x:c>
      <x:c r="T702" s="1" t="n">
        <x:f>IF(AND(E702&lt;&gt;"",D702&lt;&gt;"",N702&lt;=K702),1,0)</x:f>
        <x:v>0</x:v>
      </x:c>
      <x:c r="U702" s="1" t="n">
        <x:f>S702-T702</x:f>
        <x:v>1</x:v>
      </x:c>
      <x:c r="V702" s="1" t="n">
        <x:f>IF(I702="",0,1)</x:f>
        <x:v>1</x:v>
      </x:c>
      <x:c r="W702" s="1" t="n">
        <x:f>IF(I702&gt;=4,1,0)</x:f>
        <x:v>0</x:v>
      </x:c>
      <x:c r="X702" s="1" t="n">
        <x:f>1-O702</x:f>
        <x:v>1</x:v>
      </x:c>
      <x:c r="Y702" s="1" t="n">
        <x:f>IF(AND(O702=1,L702&gt;168),1,0)</x:f>
        <x:v>0</x:v>
      </x:c>
    </x:row>
    <x:row r="703">
      <x:c r="A703" s="1" t="str">
        <x:v>T00698</x:v>
      </x:c>
      <x:c r="B703" s="9" t="n">
        <x:v>45835.10138888889</x:v>
      </x:c>
      <x:c r="C703" s="9" t="n">
        <x:v>45835.932222222225</x:v>
      </x:c>
      <x:c r="D703" s="9"/>
      <x:c r="E703" s="1" t="str">
        <x:v>Low</x:v>
      </x:c>
      <x:c r="F703" s="1" t="str">
        <x:v>WhatsApp</x:v>
      </x:c>
      <x:c r="G703" s="1" t="str">
        <x:v>Refund</x:v>
      </x:c>
      <x:c r="H703" s="1" t="n">
        <x:v>0</x:v>
      </x:c>
      <x:c r="I703" s="1"/>
      <x:c r="J703" s="1" t="n">
        <x:f>IF(E703="","",VLOOKUP(E703,'Guide'!$A$7:$C$10,2,FALSE))</x:f>
        <x:v>24</x:v>
      </x:c>
      <x:c r="K703" s="1" t="n">
        <x:f>IF(E703="","",VLOOKUP(E703,'Guide'!$A$7:$C$10,3,FALSE))</x:f>
        <x:v>120</x:v>
      </x:c>
      <x:c r="L703" s="10" t="n">
        <x:f>('Guide'!$B$4-B703)*24</x:f>
        <x:v>93.56666666659294</x:v>
      </x:c>
      <x:c r="M703" s="10" t="n">
        <x:f>IF(C703="","",ROUND((C703-B703)*24,6))</x:f>
        <x:v>19.94</x:v>
      </x:c>
      <x:c r="N703" s="10" t="str">
        <x:f>IF(D703="","",ROUND((D703-B703)*24,6))</x:f>
      </x:c>
      <x:c r="O703" s="1" t="n">
        <x:f>IF(D703="",1,0)</x:f>
        <x:v>1</x:v>
      </x:c>
      <x:c r="P703" s="1" t="n">
        <x:f>IF(E703="",0,IF(OR(C703&lt;&gt;"",L703&gt;=J703),1,0))</x:f>
        <x:v>1</x:v>
      </x:c>
      <x:c r="Q703" s="1" t="n">
        <x:f>IF(AND(E703&lt;&gt;"",C703&lt;&gt;"",M703&lt;=J703),1,0)</x:f>
        <x:v>1</x:v>
      </x:c>
      <x:c r="R703" s="1" t="n">
        <x:f>P703-Q703</x:f>
        <x:v>0</x:v>
      </x:c>
      <x:c r="S703" s="1" t="n">
        <x:f>IF(E703="",0,IF(OR(D703&lt;&gt;"",L703&gt;=K703),1,0))</x:f>
        <x:v>0</x:v>
      </x:c>
      <x:c r="T703" s="1" t="n">
        <x:f>IF(AND(E703&lt;&gt;"",D703&lt;&gt;"",N703&lt;=K703),1,0)</x:f>
        <x:v>0</x:v>
      </x:c>
      <x:c r="U703" s="1" t="n">
        <x:f>S703-T703</x:f>
        <x:v>0</x:v>
      </x:c>
      <x:c r="V703" s="1" t="n">
        <x:f>IF(I703="",0,1)</x:f>
        <x:v>0</x:v>
      </x:c>
      <x:c r="W703" s="1" t="n">
        <x:f>IF(I703&gt;=4,1,0)</x:f>
        <x:v>0</x:v>
      </x:c>
      <x:c r="X703" s="1" t="n">
        <x:f>1-O703</x:f>
        <x:v>0</x:v>
      </x:c>
      <x:c r="Y703" s="1" t="n">
        <x:f>IF(AND(O703=1,L703&gt;168),1,0)</x:f>
        <x:v>0</x:v>
      </x:c>
    </x:row>
    <x:row r="704">
      <x:c r="A704" s="1" t="str">
        <x:v>T00699</x:v>
      </x:c>
      <x:c r="B704" s="9" t="n">
        <x:v>45701.46388888889</x:v>
      </x:c>
      <x:c r="C704" s="9" t="n">
        <x:v>45701.98972222222</x:v>
      </x:c>
      <x:c r="D704" s="9" t="n">
        <x:v>45702.19013888889</x:v>
      </x:c>
      <x:c r="E704" s="1" t="str">
        <x:v>High</x:v>
      </x:c>
      <x:c r="F704" s="1" t="str">
        <x:v>Email</x:v>
      </x:c>
      <x:c r="G704" s="1" t="str">
        <x:v>Refund</x:v>
      </x:c>
      <x:c r="H704" s="1" t="n">
        <x:v>0</x:v>
      </x:c>
      <x:c r="I704" s="1" t="n">
        <x:v>3</x:v>
      </x:c>
      <x:c r="J704" s="1" t="n">
        <x:f>IF(E704="","",VLOOKUP(E704,'Guide'!$A$7:$C$10,2,FALSE))</x:f>
        <x:v>4</x:v>
      </x:c>
      <x:c r="K704" s="1" t="n">
        <x:f>IF(E704="","",VLOOKUP(E704,'Guide'!$A$7:$C$10,3,FALSE))</x:f>
        <x:v>24</x:v>
      </x:c>
      <x:c r="L704" s="10" t="n">
        <x:f>('Guide'!$B$4-B704)*24</x:f>
        <x:v>3300.8666666666977</x:v>
      </x:c>
      <x:c r="M704" s="10" t="n">
        <x:f>IF(C704="","",ROUND((C704-B704)*24,6))</x:f>
        <x:v>12.62</x:v>
      </x:c>
      <x:c r="N704" s="10" t="n">
        <x:f>IF(D704="","",ROUND((D704-B704)*24,6))</x:f>
        <x:v>17.43</x:v>
      </x:c>
      <x:c r="O704" s="1" t="n">
        <x:f>IF(D704="",1,0)</x:f>
        <x:v>0</x:v>
      </x:c>
      <x:c r="P704" s="1" t="n">
        <x:f>IF(E704="",0,IF(OR(C704&lt;&gt;"",L704&gt;=J704),1,0))</x:f>
        <x:v>1</x:v>
      </x:c>
      <x:c r="Q704" s="1" t="n">
        <x:f>IF(AND(E704&lt;&gt;"",C704&lt;&gt;"",M704&lt;=J704),1,0)</x:f>
        <x:v>0</x:v>
      </x:c>
      <x:c r="R704" s="1" t="n">
        <x:f>P704-Q704</x:f>
        <x:v>1</x:v>
      </x:c>
      <x:c r="S704" s="1" t="n">
        <x:f>IF(E704="",0,IF(OR(D704&lt;&gt;"",L704&gt;=K704),1,0))</x:f>
        <x:v>1</x:v>
      </x:c>
      <x:c r="T704" s="1" t="n">
        <x:f>IF(AND(E704&lt;&gt;"",D704&lt;&gt;"",N704&lt;=K704),1,0)</x:f>
        <x:v>1</x:v>
      </x:c>
      <x:c r="U704" s="1" t="n">
        <x:f>S704-T704</x:f>
        <x:v>0</x:v>
      </x:c>
      <x:c r="V704" s="1" t="n">
        <x:f>IF(I704="",0,1)</x:f>
        <x:v>1</x:v>
      </x:c>
      <x:c r="W704" s="1" t="n">
        <x:f>IF(I704&gt;=4,1,0)</x:f>
        <x:v>0</x:v>
      </x:c>
      <x:c r="X704" s="1" t="n">
        <x:f>1-O704</x:f>
        <x:v>1</x:v>
      </x:c>
      <x:c r="Y704" s="1" t="n">
        <x:f>IF(AND(O704=1,L704&gt;168),1,0)</x:f>
        <x:v>0</x:v>
      </x:c>
    </x:row>
    <x:row r="705">
      <x:c r="A705" s="1" t="str">
        <x:v>T00700</x:v>
      </x:c>
      <x:c r="B705" s="9" t="n">
        <x:v>45757.05763888889</x:v>
      </x:c>
      <x:c r="C705" s="9" t="n">
        <x:v>45757.20722222222</x:v>
      </x:c>
      <x:c r="D705" s="9" t="n">
        <x:v>45757.76305555556</x:v>
      </x:c>
      <x:c r="E705" s="1" t="str">
        <x:v>Normal</x:v>
      </x:c>
      <x:c r="F705" s="1" t="str">
        <x:v>WhatsApp</x:v>
      </x:c>
      <x:c r="G705" s="1" t="str">
        <x:v>Delivery</x:v>
      </x:c>
      <x:c r="H705" s="1" t="n">
        <x:v>0</x:v>
      </x:c>
      <x:c r="I705" s="1" t="n">
        <x:v>5</x:v>
      </x:c>
      <x:c r="J705" s="1" t="n">
        <x:f>IF(E705="","",VLOOKUP(E705,'Guide'!$A$7:$C$10,2,FALSE))</x:f>
        <x:v>12</x:v>
      </x:c>
      <x:c r="K705" s="1" t="n">
        <x:f>IF(E705="","",VLOOKUP(E705,'Guide'!$A$7:$C$10,3,FALSE))</x:f>
        <x:v>72</x:v>
      </x:c>
      <x:c r="L705" s="10" t="n">
        <x:f>('Guide'!$B$4-B705)*24</x:f>
        <x:v>1966.6166666666977</x:v>
      </x:c>
      <x:c r="M705" s="10" t="n">
        <x:f>IF(C705="","",ROUND((C705-B705)*24,6))</x:f>
        <x:v>3.59</x:v>
      </x:c>
      <x:c r="N705" s="10" t="n">
        <x:f>IF(D705="","",ROUND((D705-B705)*24,6))</x:f>
        <x:v>16.93</x:v>
      </x:c>
      <x:c r="O705" s="1" t="n">
        <x:f>IF(D705="",1,0)</x:f>
        <x:v>0</x:v>
      </x:c>
      <x:c r="P705" s="1" t="n">
        <x:f>IF(E705="",0,IF(OR(C705&lt;&gt;"",L705&gt;=J705),1,0))</x:f>
        <x:v>1</x:v>
      </x:c>
      <x:c r="Q705" s="1" t="n">
        <x:f>IF(AND(E705&lt;&gt;"",C705&lt;&gt;"",M705&lt;=J705),1,0)</x:f>
        <x:v>1</x:v>
      </x:c>
      <x:c r="R705" s="1" t="n">
        <x:f>P705-Q705</x:f>
        <x:v>0</x:v>
      </x:c>
      <x:c r="S705" s="1" t="n">
        <x:f>IF(E705="",0,IF(OR(D705&lt;&gt;"",L705&gt;=K705),1,0))</x:f>
        <x:v>1</x:v>
      </x:c>
      <x:c r="T705" s="1" t="n">
        <x:f>IF(AND(E705&lt;&gt;"",D705&lt;&gt;"",N705&lt;=K705),1,0)</x:f>
        <x:v>1</x:v>
      </x:c>
      <x:c r="U705" s="1" t="n">
        <x:f>S705-T705</x:f>
        <x:v>0</x:v>
      </x:c>
      <x:c r="V705" s="1" t="n">
        <x:f>IF(I705="",0,1)</x:f>
        <x:v>1</x:v>
      </x:c>
      <x:c r="W705" s="1" t="n">
        <x:f>IF(I705&gt;=4,1,0)</x:f>
        <x:v>1</x:v>
      </x:c>
      <x:c r="X705" s="1" t="n">
        <x:f>1-O705</x:f>
        <x:v>1</x:v>
      </x:c>
      <x:c r="Y705" s="1" t="n">
        <x:f>IF(AND(O705=1,L705&gt;168),1,0)</x:f>
        <x:v>0</x:v>
      </x:c>
    </x:row>
    <x:row r="706">
      <x:c r="A706" s="1" t="str">
        <x:v>T00701</x:v>
      </x:c>
      <x:c r="B706" s="9" t="n">
        <x:v>45674.39722222222</x:v>
      </x:c>
      <x:c r="C706" s="9" t="n">
        <x:v>45674.40597222222</x:v>
      </x:c>
      <x:c r="D706" s="9" t="n">
        <x:v>45674.66347222222</x:v>
      </x:c>
      <x:c r="E706" s="1" t="str">
        <x:v>Urgent</x:v>
      </x:c>
      <x:c r="F706" s="1" t="str">
        <x:v>Web chat</x:v>
      </x:c>
      <x:c r="G706" s="1" t="str">
        <x:v>Delivery</x:v>
      </x:c>
      <x:c r="H706" s="1" t="n">
        <x:v>0</x:v>
      </x:c>
      <x:c r="I706" s="1"/>
      <x:c r="J706" s="1" t="n">
        <x:f>IF(E706="","",VLOOKUP(E706,'Guide'!$A$7:$C$10,2,FALSE))</x:f>
        <x:v>1</x:v>
      </x:c>
      <x:c r="K706" s="1" t="n">
        <x:f>IF(E706="","",VLOOKUP(E706,'Guide'!$A$7:$C$10,3,FALSE))</x:f>
        <x:v>8</x:v>
      </x:c>
      <x:c r="L706" s="10" t="n">
        <x:f>('Guide'!$B$4-B706)*24</x:f>
        <x:v>3950.4666666666744</x:v>
      </x:c>
      <x:c r="M706" s="10" t="n">
        <x:f>IF(C706="","",ROUND((C706-B706)*24,6))</x:f>
        <x:v>0.21</x:v>
      </x:c>
      <x:c r="N706" s="10" t="n">
        <x:f>IF(D706="","",ROUND((D706-B706)*24,6))</x:f>
        <x:v>6.39</x:v>
      </x:c>
      <x:c r="O706" s="1" t="n">
        <x:f>IF(D706="",1,0)</x:f>
        <x:v>0</x:v>
      </x:c>
      <x:c r="P706" s="1" t="n">
        <x:f>IF(E706="",0,IF(OR(C706&lt;&gt;"",L706&gt;=J706),1,0))</x:f>
        <x:v>1</x:v>
      </x:c>
      <x:c r="Q706" s="1" t="n">
        <x:f>IF(AND(E706&lt;&gt;"",C706&lt;&gt;"",M706&lt;=J706),1,0)</x:f>
        <x:v>1</x:v>
      </x:c>
      <x:c r="R706" s="1" t="n">
        <x:f>P706-Q706</x:f>
        <x:v>0</x:v>
      </x:c>
      <x:c r="S706" s="1" t="n">
        <x:f>IF(E706="",0,IF(OR(D706&lt;&gt;"",L706&gt;=K706),1,0))</x:f>
        <x:v>1</x:v>
      </x:c>
      <x:c r="T706" s="1" t="n">
        <x:f>IF(AND(E706&lt;&gt;"",D706&lt;&gt;"",N706&lt;=K706),1,0)</x:f>
        <x:v>1</x:v>
      </x:c>
      <x:c r="U706" s="1" t="n">
        <x:f>S706-T706</x:f>
        <x:v>0</x:v>
      </x:c>
      <x:c r="V706" s="1" t="n">
        <x:f>IF(I706="",0,1)</x:f>
        <x:v>0</x:v>
      </x:c>
      <x:c r="W706" s="1" t="n">
        <x:f>IF(I706&gt;=4,1,0)</x:f>
        <x:v>0</x:v>
      </x:c>
      <x:c r="X706" s="1" t="n">
        <x:f>1-O706</x:f>
        <x:v>1</x:v>
      </x:c>
      <x:c r="Y706" s="1" t="n">
        <x:f>IF(AND(O706=1,L706&gt;168),1,0)</x:f>
        <x:v>0</x:v>
      </x:c>
    </x:row>
    <x:row r="707">
      <x:c r="A707" s="1" t="str">
        <x:v>T00702</x:v>
      </x:c>
      <x:c r="B707" s="9" t="n">
        <x:v>45675.063888888886</x:v>
      </x:c>
      <x:c r="C707" s="9" t="n">
        <x:v>45675.173472222225</x:v>
      </x:c>
      <x:c r="D707" s="9"/>
      <x:c r="E707" s="1" t="str">
        <x:v>Normal</x:v>
      </x:c>
      <x:c r="F707" s="1" t="str">
        <x:v>Web chat</x:v>
      </x:c>
      <x:c r="G707" s="1" t="str">
        <x:v>Billing</x:v>
      </x:c>
      <x:c r="H707" s="1" t="n">
        <x:v>0</x:v>
      </x:c>
      <x:c r="I707" s="1"/>
      <x:c r="J707" s="1" t="n">
        <x:f>IF(E707="","",VLOOKUP(E707,'Guide'!$A$7:$C$10,2,FALSE))</x:f>
        <x:v>12</x:v>
      </x:c>
      <x:c r="K707" s="1" t="n">
        <x:f>IF(E707="","",VLOOKUP(E707,'Guide'!$A$7:$C$10,3,FALSE))</x:f>
        <x:v>72</x:v>
      </x:c>
      <x:c r="L707" s="10" t="n">
        <x:f>('Guide'!$B$4-B707)*24</x:f>
        <x:v>3934.4666666667326</x:v>
      </x:c>
      <x:c r="M707" s="10" t="n">
        <x:f>IF(C707="","",ROUND((C707-B707)*24,6))</x:f>
        <x:v>2.63</x:v>
      </x:c>
      <x:c r="N707" s="10" t="str">
        <x:f>IF(D707="","",ROUND((D707-B707)*24,6))</x:f>
      </x:c>
      <x:c r="O707" s="1" t="n">
        <x:f>IF(D707="",1,0)</x:f>
        <x:v>1</x:v>
      </x:c>
      <x:c r="P707" s="1" t="n">
        <x:f>IF(E707="",0,IF(OR(C707&lt;&gt;"",L707&gt;=J707),1,0))</x:f>
        <x:v>1</x:v>
      </x:c>
      <x:c r="Q707" s="1" t="n">
        <x:f>IF(AND(E707&lt;&gt;"",C707&lt;&gt;"",M707&lt;=J707),1,0)</x:f>
        <x:v>1</x:v>
      </x:c>
      <x:c r="R707" s="1" t="n">
        <x:f>P707-Q707</x:f>
        <x:v>0</x:v>
      </x:c>
      <x:c r="S707" s="1" t="n">
        <x:f>IF(E707="",0,IF(OR(D707&lt;&gt;"",L707&gt;=K707),1,0))</x:f>
        <x:v>1</x:v>
      </x:c>
      <x:c r="T707" s="1" t="n">
        <x:f>IF(AND(E707&lt;&gt;"",D707&lt;&gt;"",N707&lt;=K707),1,0)</x:f>
        <x:v>0</x:v>
      </x:c>
      <x:c r="U707" s="1" t="n">
        <x:f>S707-T707</x:f>
        <x:v>1</x:v>
      </x:c>
      <x:c r="V707" s="1" t="n">
        <x:f>IF(I707="",0,1)</x:f>
        <x:v>0</x:v>
      </x:c>
      <x:c r="W707" s="1" t="n">
        <x:f>IF(I707&gt;=4,1,0)</x:f>
        <x:v>0</x:v>
      </x:c>
      <x:c r="X707" s="1" t="n">
        <x:f>1-O707</x:f>
        <x:v>0</x:v>
      </x:c>
      <x:c r="Y707" s="1" t="n">
        <x:f>IF(AND(O707=1,L707&gt;168),1,0)</x:f>
        <x:v>1</x:v>
      </x:c>
    </x:row>
    <x:row r="708">
      <x:c r="A708" s="1" t="str">
        <x:v>T00703</x:v>
      </x:c>
      <x:c r="B708" s="9" t="n">
        <x:v>45696.49791666667</x:v>
      </x:c>
      <x:c r="C708" s="9" t="n">
        <x:v>45697.526666666665</x:v>
      </x:c>
      <x:c r="D708" s="9" t="n">
        <x:v>45700.057916666665</x:v>
      </x:c>
      <x:c r="E708" s="1" t="str">
        <x:v>Low</x:v>
      </x:c>
      <x:c r="F708" s="1" t="str">
        <x:v>WhatsApp</x:v>
      </x:c>
      <x:c r="G708" s="1" t="str">
        <x:v>Billing</x:v>
      </x:c>
      <x:c r="H708" s="1" t="n">
        <x:v>0</x:v>
      </x:c>
      <x:c r="I708" s="1" t="n">
        <x:v>4</x:v>
      </x:c>
      <x:c r="J708" s="1" t="n">
        <x:f>IF(E708="","",VLOOKUP(E708,'Guide'!$A$7:$C$10,2,FALSE))</x:f>
        <x:v>24</x:v>
      </x:c>
      <x:c r="K708" s="1" t="n">
        <x:f>IF(E708="","",VLOOKUP(E708,'Guide'!$A$7:$C$10,3,FALSE))</x:f>
        <x:v>120</x:v>
      </x:c>
      <x:c r="L708" s="10" t="n">
        <x:f>('Guide'!$B$4-B708)*24</x:f>
        <x:v>3420.0499999999884</x:v>
      </x:c>
      <x:c r="M708" s="10" t="n">
        <x:f>IF(C708="","",ROUND((C708-B708)*24,6))</x:f>
        <x:v>24.69</x:v>
      </x:c>
      <x:c r="N708" s="10" t="n">
        <x:f>IF(D708="","",ROUND((D708-B708)*24,6))</x:f>
        <x:v>85.44</x:v>
      </x:c>
      <x:c r="O708" s="1" t="n">
        <x:f>IF(D708="",1,0)</x:f>
        <x:v>0</x:v>
      </x:c>
      <x:c r="P708" s="1" t="n">
        <x:f>IF(E708="",0,IF(OR(C708&lt;&gt;"",L708&gt;=J708),1,0))</x:f>
        <x:v>1</x:v>
      </x:c>
      <x:c r="Q708" s="1" t="n">
        <x:f>IF(AND(E708&lt;&gt;"",C708&lt;&gt;"",M708&lt;=J708),1,0)</x:f>
        <x:v>0</x:v>
      </x:c>
      <x:c r="R708" s="1" t="n">
        <x:f>P708-Q708</x:f>
        <x:v>1</x:v>
      </x:c>
      <x:c r="S708" s="1" t="n">
        <x:f>IF(E708="",0,IF(OR(D708&lt;&gt;"",L708&gt;=K708),1,0))</x:f>
        <x:v>1</x:v>
      </x:c>
      <x:c r="T708" s="1" t="n">
        <x:f>IF(AND(E708&lt;&gt;"",D708&lt;&gt;"",N708&lt;=K708),1,0)</x:f>
        <x:v>1</x:v>
      </x:c>
      <x:c r="U708" s="1" t="n">
        <x:f>S708-T708</x:f>
        <x:v>0</x:v>
      </x:c>
      <x:c r="V708" s="1" t="n">
        <x:f>IF(I708="",0,1)</x:f>
        <x:v>1</x:v>
      </x:c>
      <x:c r="W708" s="1" t="n">
        <x:f>IF(I708&gt;=4,1,0)</x:f>
        <x:v>1</x:v>
      </x:c>
      <x:c r="X708" s="1" t="n">
        <x:f>1-O708</x:f>
        <x:v>1</x:v>
      </x:c>
      <x:c r="Y708" s="1" t="n">
        <x:f>IF(AND(O708=1,L708&gt;168),1,0)</x:f>
        <x:v>0</x:v>
      </x:c>
    </x:row>
    <x:row r="709">
      <x:c r="A709" s="1" t="str">
        <x:v>T00704</x:v>
      </x:c>
      <x:c r="B709" s="9" t="n">
        <x:v>45837.700694444444</x:v>
      </x:c>
      <x:c r="C709" s="9" t="n">
        <x:v>45838.59444444445</x:v>
      </x:c>
      <x:c r="D709" s="9"/>
      <x:c r="E709" s="1" t="str">
        <x:v>Low</x:v>
      </x:c>
      <x:c r="F709" s="1" t="str">
        <x:v>Email</x:v>
      </x:c>
      <x:c r="G709" s="1" t="str">
        <x:v>Account access</x:v>
      </x:c>
      <x:c r="H709" s="1" t="n">
        <x:v>0</x:v>
      </x:c>
      <x:c r="I709" s="1"/>
      <x:c r="J709" s="1" t="n">
        <x:f>IF(E709="","",VLOOKUP(E709,'Guide'!$A$7:$C$10,2,FALSE))</x:f>
        <x:v>24</x:v>
      </x:c>
      <x:c r="K709" s="1" t="n">
        <x:f>IF(E709="","",VLOOKUP(E709,'Guide'!$A$7:$C$10,3,FALSE))</x:f>
        <x:v>120</x:v>
      </x:c>
      <x:c r="L709" s="10" t="n">
        <x:f>('Guide'!$B$4-B709)*24</x:f>
        <x:v>31.183333333348855</x:v>
      </x:c>
      <x:c r="M709" s="10" t="n">
        <x:f>IF(C709="","",ROUND((C709-B709)*24,6))</x:f>
        <x:v>21.45</x:v>
      </x:c>
      <x:c r="N709" s="10" t="str">
        <x:f>IF(D709="","",ROUND((D709-B709)*24,6))</x:f>
      </x:c>
      <x:c r="O709" s="1" t="n">
        <x:f>IF(D709="",1,0)</x:f>
        <x:v>1</x:v>
      </x:c>
      <x:c r="P709" s="1" t="n">
        <x:f>IF(E709="",0,IF(OR(C709&lt;&gt;"",L709&gt;=J709),1,0))</x:f>
        <x:v>1</x:v>
      </x:c>
      <x:c r="Q709" s="1" t="n">
        <x:f>IF(AND(E709&lt;&gt;"",C709&lt;&gt;"",M709&lt;=J709),1,0)</x:f>
        <x:v>1</x:v>
      </x:c>
      <x:c r="R709" s="1" t="n">
        <x:f>P709-Q709</x:f>
        <x:v>0</x:v>
      </x:c>
      <x:c r="S709" s="1" t="n">
        <x:f>IF(E709="",0,IF(OR(D709&lt;&gt;"",L709&gt;=K709),1,0))</x:f>
        <x:v>0</x:v>
      </x:c>
      <x:c r="T709" s="1" t="n">
        <x:f>IF(AND(E709&lt;&gt;"",D709&lt;&gt;"",N709&lt;=K709),1,0)</x:f>
        <x:v>0</x:v>
      </x:c>
      <x:c r="U709" s="1" t="n">
        <x:f>S709-T709</x:f>
        <x:v>0</x:v>
      </x:c>
      <x:c r="V709" s="1" t="n">
        <x:f>IF(I709="",0,1)</x:f>
        <x:v>0</x:v>
      </x:c>
      <x:c r="W709" s="1" t="n">
        <x:f>IF(I709&gt;=4,1,0)</x:f>
        <x:v>0</x:v>
      </x:c>
      <x:c r="X709" s="1" t="n">
        <x:f>1-O709</x:f>
        <x:v>0</x:v>
      </x:c>
      <x:c r="Y709" s="1" t="n">
        <x:f>IF(AND(O709=1,L709&gt;168),1,0)</x:f>
        <x:v>0</x:v>
      </x:c>
    </x:row>
    <x:row r="710">
      <x:c r="A710" s="1" t="str">
        <x:v>T00705</x:v>
      </x:c>
      <x:c r="B710" s="9" t="n">
        <x:v>45813.32708333333</x:v>
      </x:c>
      <x:c r="C710" s="9" t="n">
        <x:v>45813.400416666664</x:v>
      </x:c>
      <x:c r="D710" s="9" t="n">
        <x:v>45815.28666666667</x:v>
      </x:c>
      <x:c r="E710" s="1" t="str">
        <x:v>High</x:v>
      </x:c>
      <x:c r="F710" s="1" t="str">
        <x:v>Web chat</x:v>
      </x:c>
      <x:c r="G710" s="1" t="str">
        <x:v>Refund</x:v>
      </x:c>
      <x:c r="H710" s="1" t="n">
        <x:v>1</x:v>
      </x:c>
      <x:c r="I710" s="1"/>
      <x:c r="J710" s="1" t="n">
        <x:f>IF(E710="","",VLOOKUP(E710,'Guide'!$A$7:$C$10,2,FALSE))</x:f>
        <x:v>4</x:v>
      </x:c>
      <x:c r="K710" s="1" t="n">
        <x:f>IF(E710="","",VLOOKUP(E710,'Guide'!$A$7:$C$10,3,FALSE))</x:f>
        <x:v>24</x:v>
      </x:c>
      <x:c r="L710" s="10" t="n">
        <x:f>('Guide'!$B$4-B710)*24</x:f>
        <x:v>616.1500000000815</x:v>
      </x:c>
      <x:c r="M710" s="10" t="n">
        <x:f>IF(C710="","",ROUND((C710-B710)*24,6))</x:f>
        <x:v>1.76</x:v>
      </x:c>
      <x:c r="N710" s="10" t="n">
        <x:f>IF(D710="","",ROUND((D710-B710)*24,6))</x:f>
        <x:v>47.03</x:v>
      </x:c>
      <x:c r="O710" s="1" t="n">
        <x:f>IF(D710="",1,0)</x:f>
        <x:v>0</x:v>
      </x:c>
      <x:c r="P710" s="1" t="n">
        <x:f>IF(E710="",0,IF(OR(C710&lt;&gt;"",L710&gt;=J710),1,0))</x:f>
        <x:v>1</x:v>
      </x:c>
      <x:c r="Q710" s="1" t="n">
        <x:f>IF(AND(E710&lt;&gt;"",C710&lt;&gt;"",M710&lt;=J710),1,0)</x:f>
        <x:v>1</x:v>
      </x:c>
      <x:c r="R710" s="1" t="n">
        <x:f>P710-Q710</x:f>
        <x:v>0</x:v>
      </x:c>
      <x:c r="S710" s="1" t="n">
        <x:f>IF(E710="",0,IF(OR(D710&lt;&gt;"",L710&gt;=K710),1,0))</x:f>
        <x:v>1</x:v>
      </x:c>
      <x:c r="T710" s="1" t="n">
        <x:f>IF(AND(E710&lt;&gt;"",D710&lt;&gt;"",N710&lt;=K710),1,0)</x:f>
        <x:v>0</x:v>
      </x:c>
      <x:c r="U710" s="1" t="n">
        <x:f>S710-T710</x:f>
        <x:v>1</x:v>
      </x:c>
      <x:c r="V710" s="1" t="n">
        <x:f>IF(I710="",0,1)</x:f>
        <x:v>0</x:v>
      </x:c>
      <x:c r="W710" s="1" t="n">
        <x:f>IF(I710&gt;=4,1,0)</x:f>
        <x:v>0</x:v>
      </x:c>
      <x:c r="X710" s="1" t="n">
        <x:f>1-O710</x:f>
        <x:v>1</x:v>
      </x:c>
      <x:c r="Y710" s="1" t="n">
        <x:f>IF(AND(O710=1,L710&gt;168),1,0)</x:f>
        <x:v>0</x:v>
      </x:c>
    </x:row>
    <x:row r="711">
      <x:c r="A711" s="1" t="str">
        <x:v>T00706</x:v>
      </x:c>
      <x:c r="B711" s="9" t="n">
        <x:v>45767.98333333333</x:v>
      </x:c>
      <x:c r="C711" s="9" t="n">
        <x:v>45768.02875</x:v>
      </x:c>
      <x:c r="D711" s="9" t="n">
        <x:v>45769.04625</x:v>
      </x:c>
      <x:c r="E711" s="1" t="str">
        <x:v>High</x:v>
      </x:c>
      <x:c r="F711" s="1" t="str">
        <x:v>Web chat</x:v>
      </x:c>
      <x:c r="G711" s="1" t="str">
        <x:v>Delivery</x:v>
      </x:c>
      <x:c r="H711" s="1" t="n">
        <x:v>0</x:v>
      </x:c>
      <x:c r="I711" s="1"/>
      <x:c r="J711" s="1" t="n">
        <x:f>IF(E711="","",VLOOKUP(E711,'Guide'!$A$7:$C$10,2,FALSE))</x:f>
        <x:v>4</x:v>
      </x:c>
      <x:c r="K711" s="1" t="n">
        <x:f>IF(E711="","",VLOOKUP(E711,'Guide'!$A$7:$C$10,3,FALSE))</x:f>
        <x:v>24</x:v>
      </x:c>
      <x:c r="L711" s="10" t="n">
        <x:f>('Guide'!$B$4-B711)*24</x:f>
        <x:v>1704.4000000000815</x:v>
      </x:c>
      <x:c r="M711" s="10" t="n">
        <x:f>IF(C711="","",ROUND((C711-B711)*24,6))</x:f>
        <x:v>1.09</x:v>
      </x:c>
      <x:c r="N711" s="10" t="n">
        <x:f>IF(D711="","",ROUND((D711-B711)*24,6))</x:f>
        <x:v>25.51</x:v>
      </x:c>
      <x:c r="O711" s="1" t="n">
        <x:f>IF(D711="",1,0)</x:f>
        <x:v>0</x:v>
      </x:c>
      <x:c r="P711" s="1" t="n">
        <x:f>IF(E711="",0,IF(OR(C711&lt;&gt;"",L711&gt;=J711),1,0))</x:f>
        <x:v>1</x:v>
      </x:c>
      <x:c r="Q711" s="1" t="n">
        <x:f>IF(AND(E711&lt;&gt;"",C711&lt;&gt;"",M711&lt;=J711),1,0)</x:f>
        <x:v>1</x:v>
      </x:c>
      <x:c r="R711" s="1" t="n">
        <x:f>P711-Q711</x:f>
        <x:v>0</x:v>
      </x:c>
      <x:c r="S711" s="1" t="n">
        <x:f>IF(E711="",0,IF(OR(D711&lt;&gt;"",L711&gt;=K711),1,0))</x:f>
        <x:v>1</x:v>
      </x:c>
      <x:c r="T711" s="1" t="n">
        <x:f>IF(AND(E711&lt;&gt;"",D711&lt;&gt;"",N711&lt;=K711),1,0)</x:f>
        <x:v>0</x:v>
      </x:c>
      <x:c r="U711" s="1" t="n">
        <x:f>S711-T711</x:f>
        <x:v>1</x:v>
      </x:c>
      <x:c r="V711" s="1" t="n">
        <x:f>IF(I711="",0,1)</x:f>
        <x:v>0</x:v>
      </x:c>
      <x:c r="W711" s="1" t="n">
        <x:f>IF(I711&gt;=4,1,0)</x:f>
        <x:v>0</x:v>
      </x:c>
      <x:c r="X711" s="1" t="n">
        <x:f>1-O711</x:f>
        <x:v>1</x:v>
      </x:c>
      <x:c r="Y711" s="1" t="n">
        <x:f>IF(AND(O711=1,L711&gt;168),1,0)</x:f>
        <x:v>0</x:v>
      </x:c>
    </x:row>
    <x:row r="712">
      <x:c r="A712" s="1" t="str">
        <x:v>T00707</x:v>
      </x:c>
      <x:c r="B712" s="9" t="n">
        <x:v>45781.85</x:v>
      </x:c>
      <x:c r="C712" s="9" t="n">
        <x:v>45783.556666666664</x:v>
      </x:c>
      <x:c r="D712" s="9" t="n">
        <x:v>45783.56083333334</x:v>
      </x:c>
      <x:c r="E712" s="1" t="str">
        <x:v>Normal</x:v>
      </x:c>
      <x:c r="F712" s="1" t="str">
        <x:v>Email</x:v>
      </x:c>
      <x:c r="G712" s="1" t="str">
        <x:v>Billing</x:v>
      </x:c>
      <x:c r="H712" s="1" t="n">
        <x:v>0</x:v>
      </x:c>
      <x:c r="I712" s="1"/>
      <x:c r="J712" s="1" t="n">
        <x:f>IF(E712="","",VLOOKUP(E712,'Guide'!$A$7:$C$10,2,FALSE))</x:f>
        <x:v>12</x:v>
      </x:c>
      <x:c r="K712" s="1" t="n">
        <x:f>IF(E712="","",VLOOKUP(E712,'Guide'!$A$7:$C$10,3,FALSE))</x:f>
        <x:v>72</x:v>
      </x:c>
      <x:c r="L712" s="10" t="n">
        <x:f>('Guide'!$B$4-B712)*24</x:f>
        <x:v>1371.600000000035</x:v>
      </x:c>
      <x:c r="M712" s="10" t="n">
        <x:f>IF(C712="","",ROUND((C712-B712)*24,6))</x:f>
        <x:v>40.96</x:v>
      </x:c>
      <x:c r="N712" s="10" t="n">
        <x:f>IF(D712="","",ROUND((D712-B712)*24,6))</x:f>
        <x:v>41.06</x:v>
      </x:c>
      <x:c r="O712" s="1" t="n">
        <x:f>IF(D712="",1,0)</x:f>
        <x:v>0</x:v>
      </x:c>
      <x:c r="P712" s="1" t="n">
        <x:f>IF(E712="",0,IF(OR(C712&lt;&gt;"",L712&gt;=J712),1,0))</x:f>
        <x:v>1</x:v>
      </x:c>
      <x:c r="Q712" s="1" t="n">
        <x:f>IF(AND(E712&lt;&gt;"",C712&lt;&gt;"",M712&lt;=J712),1,0)</x:f>
        <x:v>0</x:v>
      </x:c>
      <x:c r="R712" s="1" t="n">
        <x:f>P712-Q712</x:f>
        <x:v>1</x:v>
      </x:c>
      <x:c r="S712" s="1" t="n">
        <x:f>IF(E712="",0,IF(OR(D712&lt;&gt;"",L712&gt;=K712),1,0))</x:f>
        <x:v>1</x:v>
      </x:c>
      <x:c r="T712" s="1" t="n">
        <x:f>IF(AND(E712&lt;&gt;"",D712&lt;&gt;"",N712&lt;=K712),1,0)</x:f>
        <x:v>1</x:v>
      </x:c>
      <x:c r="U712" s="1" t="n">
        <x:f>S712-T712</x:f>
        <x:v>0</x:v>
      </x:c>
      <x:c r="V712" s="1" t="n">
        <x:f>IF(I712="",0,1)</x:f>
        <x:v>0</x:v>
      </x:c>
      <x:c r="W712" s="1" t="n">
        <x:f>IF(I712&gt;=4,1,0)</x:f>
        <x:v>0</x:v>
      </x:c>
      <x:c r="X712" s="1" t="n">
        <x:f>1-O712</x:f>
        <x:v>1</x:v>
      </x:c>
      <x:c r="Y712" s="1" t="n">
        <x:f>IF(AND(O712=1,L712&gt;168),1,0)</x:f>
        <x:v>0</x:v>
      </x:c>
    </x:row>
    <x:row r="713">
      <x:c r="A713" s="1" t="str">
        <x:v>T00708</x:v>
      </x:c>
      <x:c r="B713" s="9" t="n">
        <x:v>45743.873611111114</x:v>
      </x:c>
      <x:c r="C713" s="9" t="n">
        <x:v>45745.87861111111</x:v>
      </x:c>
      <x:c r="D713" s="9" t="n">
        <x:v>45747.210277777776</x:v>
      </x:c>
      <x:c r="E713" s="1" t="str">
        <x:v>Low</x:v>
      </x:c>
      <x:c r="F713" s="1" t="str">
        <x:v>WhatsApp</x:v>
      </x:c>
      <x:c r="G713" s="1" t="str">
        <x:v>Billing</x:v>
      </x:c>
      <x:c r="H713" s="1" t="n">
        <x:v>0</x:v>
      </x:c>
      <x:c r="I713" s="1" t="n">
        <x:v>5</x:v>
      </x:c>
      <x:c r="J713" s="1" t="n">
        <x:f>IF(E713="","",VLOOKUP(E713,'Guide'!$A$7:$C$10,2,FALSE))</x:f>
        <x:v>24</x:v>
      </x:c>
      <x:c r="K713" s="1" t="n">
        <x:f>IF(E713="","",VLOOKUP(E713,'Guide'!$A$7:$C$10,3,FALSE))</x:f>
        <x:v>120</x:v>
      </x:c>
      <x:c r="L713" s="10" t="n">
        <x:f>('Guide'!$B$4-B713)*24</x:f>
        <x:v>2283.0333333332674</x:v>
      </x:c>
      <x:c r="M713" s="10" t="n">
        <x:f>IF(C713="","",ROUND((C713-B713)*24,6))</x:f>
        <x:v>48.12</x:v>
      </x:c>
      <x:c r="N713" s="10" t="n">
        <x:f>IF(D713="","",ROUND((D713-B713)*24,6))</x:f>
        <x:v>80.08</x:v>
      </x:c>
      <x:c r="O713" s="1" t="n">
        <x:f>IF(D713="",1,0)</x:f>
        <x:v>0</x:v>
      </x:c>
      <x:c r="P713" s="1" t="n">
        <x:f>IF(E713="",0,IF(OR(C713&lt;&gt;"",L713&gt;=J713),1,0))</x:f>
        <x:v>1</x:v>
      </x:c>
      <x:c r="Q713" s="1" t="n">
        <x:f>IF(AND(E713&lt;&gt;"",C713&lt;&gt;"",M713&lt;=J713),1,0)</x:f>
        <x:v>0</x:v>
      </x:c>
      <x:c r="R713" s="1" t="n">
        <x:f>P713-Q713</x:f>
        <x:v>1</x:v>
      </x:c>
      <x:c r="S713" s="1" t="n">
        <x:f>IF(E713="",0,IF(OR(D713&lt;&gt;"",L713&gt;=K713),1,0))</x:f>
        <x:v>1</x:v>
      </x:c>
      <x:c r="T713" s="1" t="n">
        <x:f>IF(AND(E713&lt;&gt;"",D713&lt;&gt;"",N713&lt;=K713),1,0)</x:f>
        <x:v>1</x:v>
      </x:c>
      <x:c r="U713" s="1" t="n">
        <x:f>S713-T713</x:f>
        <x:v>0</x:v>
      </x:c>
      <x:c r="V713" s="1" t="n">
        <x:f>IF(I713="",0,1)</x:f>
        <x:v>1</x:v>
      </x:c>
      <x:c r="W713" s="1" t="n">
        <x:f>IF(I713&gt;=4,1,0)</x:f>
        <x:v>1</x:v>
      </x:c>
      <x:c r="X713" s="1" t="n">
        <x:f>1-O713</x:f>
        <x:v>1</x:v>
      </x:c>
      <x:c r="Y713" s="1" t="n">
        <x:f>IF(AND(O713=1,L713&gt;168),1,0)</x:f>
        <x:v>0</x:v>
      </x:c>
    </x:row>
    <x:row r="714">
      <x:c r="A714" s="1" t="str">
        <x:v>T00709</x:v>
      </x:c>
      <x:c r="B714" s="9" t="n">
        <x:v>45720.12291666667</x:v>
      </x:c>
      <x:c r="C714" s="9" t="n">
        <x:v>45720.15375</x:v>
      </x:c>
      <x:c r="D714" s="9" t="n">
        <x:v>45720.29875</x:v>
      </x:c>
      <x:c r="E714" s="1" t="str">
        <x:v>Urgent</x:v>
      </x:c>
      <x:c r="F714" s="1" t="str">
        <x:v>Web chat</x:v>
      </x:c>
      <x:c r="G714" s="1" t="str">
        <x:v>Refund</x:v>
      </x:c>
      <x:c r="H714" s="1" t="n">
        <x:v>1</x:v>
      </x:c>
      <x:c r="I714" s="1" t="n">
        <x:v>3</x:v>
      </x:c>
      <x:c r="J714" s="1" t="n">
        <x:f>IF(E714="","",VLOOKUP(E714,'Guide'!$A$7:$C$10,2,FALSE))</x:f>
        <x:v>1</x:v>
      </x:c>
      <x:c r="K714" s="1" t="n">
        <x:f>IF(E714="","",VLOOKUP(E714,'Guide'!$A$7:$C$10,3,FALSE))</x:f>
        <x:v>8</x:v>
      </x:c>
      <x:c r="L714" s="10" t="n">
        <x:f>('Guide'!$B$4-B714)*24</x:f>
        <x:v>2853.0499999999884</x:v>
      </x:c>
      <x:c r="M714" s="10" t="n">
        <x:f>IF(C714="","",ROUND((C714-B714)*24,6))</x:f>
        <x:v>0.74</x:v>
      </x:c>
      <x:c r="N714" s="10" t="n">
        <x:f>IF(D714="","",ROUND((D714-B714)*24,6))</x:f>
        <x:v>4.22</x:v>
      </x:c>
      <x:c r="O714" s="1" t="n">
        <x:f>IF(D714="",1,0)</x:f>
        <x:v>0</x:v>
      </x:c>
      <x:c r="P714" s="1" t="n">
        <x:f>IF(E714="",0,IF(OR(C714&lt;&gt;"",L714&gt;=J714),1,0))</x:f>
        <x:v>1</x:v>
      </x:c>
      <x:c r="Q714" s="1" t="n">
        <x:f>IF(AND(E714&lt;&gt;"",C714&lt;&gt;"",M714&lt;=J714),1,0)</x:f>
        <x:v>1</x:v>
      </x:c>
      <x:c r="R714" s="1" t="n">
        <x:f>P714-Q714</x:f>
        <x:v>0</x:v>
      </x:c>
      <x:c r="S714" s="1" t="n">
        <x:f>IF(E714="",0,IF(OR(D714&lt;&gt;"",L714&gt;=K714),1,0))</x:f>
        <x:v>1</x:v>
      </x:c>
      <x:c r="T714" s="1" t="n">
        <x:f>IF(AND(E714&lt;&gt;"",D714&lt;&gt;"",N714&lt;=K714),1,0)</x:f>
        <x:v>1</x:v>
      </x:c>
      <x:c r="U714" s="1" t="n">
        <x:f>S714-T714</x:f>
        <x:v>0</x:v>
      </x:c>
      <x:c r="V714" s="1" t="n">
        <x:f>IF(I714="",0,1)</x:f>
        <x:v>1</x:v>
      </x:c>
      <x:c r="W714" s="1" t="n">
        <x:f>IF(I714&gt;=4,1,0)</x:f>
        <x:v>0</x:v>
      </x:c>
      <x:c r="X714" s="1" t="n">
        <x:f>1-O714</x:f>
        <x:v>1</x:v>
      </x:c>
      <x:c r="Y714" s="1" t="n">
        <x:f>IF(AND(O714=1,L714&gt;168),1,0)</x:f>
        <x:v>0</x:v>
      </x:c>
    </x:row>
    <x:row r="715">
      <x:c r="A715" s="1" t="str">
        <x:v>T00710</x:v>
      </x:c>
      <x:c r="B715" s="9" t="n">
        <x:v>45834.625</x:v>
      </x:c>
      <x:c r="C715" s="9" t="n">
        <x:v>45838.0675</x:v>
      </x:c>
      <x:c r="D715" s="9"/>
      <x:c r="E715" s="1" t="str">
        <x:v>Normal</x:v>
      </x:c>
      <x:c r="F715" s="1" t="str">
        <x:v>Email</x:v>
      </x:c>
      <x:c r="G715" s="1" t="str">
        <x:v>Refund</x:v>
      </x:c>
      <x:c r="H715" s="1" t="n">
        <x:v>0</x:v>
      </x:c>
      <x:c r="I715" s="1"/>
      <x:c r="J715" s="1" t="n">
        <x:f>IF(E715="","",VLOOKUP(E715,'Guide'!$A$7:$C$10,2,FALSE))</x:f>
        <x:v>12</x:v>
      </x:c>
      <x:c r="K715" s="1" t="n">
        <x:f>IF(E715="","",VLOOKUP(E715,'Guide'!$A$7:$C$10,3,FALSE))</x:f>
        <x:v>72</x:v>
      </x:c>
      <x:c r="L715" s="10" t="n">
        <x:f>('Guide'!$B$4-B715)*24</x:f>
        <x:v>105</x:v>
      </x:c>
      <x:c r="M715" s="10" t="n">
        <x:f>IF(C715="","",ROUND((C715-B715)*24,6))</x:f>
        <x:v>82.62</x:v>
      </x:c>
      <x:c r="N715" s="10" t="str">
        <x:f>IF(D715="","",ROUND((D715-B715)*24,6))</x:f>
      </x:c>
      <x:c r="O715" s="1" t="n">
        <x:f>IF(D715="",1,0)</x:f>
        <x:v>1</x:v>
      </x:c>
      <x:c r="P715" s="1" t="n">
        <x:f>IF(E715="",0,IF(OR(C715&lt;&gt;"",L715&gt;=J715),1,0))</x:f>
        <x:v>1</x:v>
      </x:c>
      <x:c r="Q715" s="1" t="n">
        <x:f>IF(AND(E715&lt;&gt;"",C715&lt;&gt;"",M715&lt;=J715),1,0)</x:f>
        <x:v>0</x:v>
      </x:c>
      <x:c r="R715" s="1" t="n">
        <x:f>P715-Q715</x:f>
        <x:v>1</x:v>
      </x:c>
      <x:c r="S715" s="1" t="n">
        <x:f>IF(E715="",0,IF(OR(D715&lt;&gt;"",L715&gt;=K715),1,0))</x:f>
        <x:v>1</x:v>
      </x:c>
      <x:c r="T715" s="1" t="n">
        <x:f>IF(AND(E715&lt;&gt;"",D715&lt;&gt;"",N715&lt;=K715),1,0)</x:f>
        <x:v>0</x:v>
      </x:c>
      <x:c r="U715" s="1" t="n">
        <x:f>S715-T715</x:f>
        <x:v>1</x:v>
      </x:c>
      <x:c r="V715" s="1" t="n">
        <x:f>IF(I715="",0,1)</x:f>
        <x:v>0</x:v>
      </x:c>
      <x:c r="W715" s="1" t="n">
        <x:f>IF(I715&gt;=4,1,0)</x:f>
        <x:v>0</x:v>
      </x:c>
      <x:c r="X715" s="1" t="n">
        <x:f>1-O715</x:f>
        <x:v>0</x:v>
      </x:c>
      <x:c r="Y715" s="1" t="n">
        <x:f>IF(AND(O715=1,L715&gt;168),1,0)</x:f>
        <x:v>0</x:v>
      </x:c>
    </x:row>
    <x:row r="716">
      <x:c r="A716" s="1" t="str">
        <x:v>T00711</x:v>
      </x:c>
      <x:c r="B716" s="9" t="n">
        <x:v>45774.1125</x:v>
      </x:c>
      <x:c r="C716" s="9" t="n">
        <x:v>45774.948333333334</x:v>
      </x:c>
      <x:c r="D716" s="9" t="n">
        <x:v>45780.349583333336</x:v>
      </x:c>
      <x:c r="E716" s="1" t="str">
        <x:v>Normal</x:v>
      </x:c>
      <x:c r="F716" s="1" t="str">
        <x:v>WhatsApp</x:v>
      </x:c>
      <x:c r="G716" s="1" t="str">
        <x:v>Billing</x:v>
      </x:c>
      <x:c r="H716" s="1" t="n">
        <x:v>0</x:v>
      </x:c>
      <x:c r="I716" s="1" t="n">
        <x:v>3</x:v>
      </x:c>
      <x:c r="J716" s="1" t="n">
        <x:f>IF(E716="","",VLOOKUP(E716,'Guide'!$A$7:$C$10,2,FALSE))</x:f>
        <x:v>12</x:v>
      </x:c>
      <x:c r="K716" s="1" t="n">
        <x:f>IF(E716="","",VLOOKUP(E716,'Guide'!$A$7:$C$10,3,FALSE))</x:f>
        <x:v>72</x:v>
      </x:c>
      <x:c r="L716" s="10" t="n">
        <x:f>('Guide'!$B$4-B716)*24</x:f>
        <x:v>1557.2999999999302</x:v>
      </x:c>
      <x:c r="M716" s="10" t="n">
        <x:f>IF(C716="","",ROUND((C716-B716)*24,6))</x:f>
        <x:v>20.06</x:v>
      </x:c>
      <x:c r="N716" s="10" t="n">
        <x:f>IF(D716="","",ROUND((D716-B716)*24,6))</x:f>
        <x:v>149.69</x:v>
      </x:c>
      <x:c r="O716" s="1" t="n">
        <x:f>IF(D716="",1,0)</x:f>
        <x:v>0</x:v>
      </x:c>
      <x:c r="P716" s="1" t="n">
        <x:f>IF(E716="",0,IF(OR(C716&lt;&gt;"",L716&gt;=J716),1,0))</x:f>
        <x:v>1</x:v>
      </x:c>
      <x:c r="Q716" s="1" t="n">
        <x:f>IF(AND(E716&lt;&gt;"",C716&lt;&gt;"",M716&lt;=J716),1,0)</x:f>
        <x:v>0</x:v>
      </x:c>
      <x:c r="R716" s="1" t="n">
        <x:f>P716-Q716</x:f>
        <x:v>1</x:v>
      </x:c>
      <x:c r="S716" s="1" t="n">
        <x:f>IF(E716="",0,IF(OR(D716&lt;&gt;"",L716&gt;=K716),1,0))</x:f>
        <x:v>1</x:v>
      </x:c>
      <x:c r="T716" s="1" t="n">
        <x:f>IF(AND(E716&lt;&gt;"",D716&lt;&gt;"",N716&lt;=K716),1,0)</x:f>
        <x:v>0</x:v>
      </x:c>
      <x:c r="U716" s="1" t="n">
        <x:f>S716-T716</x:f>
        <x:v>1</x:v>
      </x:c>
      <x:c r="V716" s="1" t="n">
        <x:f>IF(I716="",0,1)</x:f>
        <x:v>1</x:v>
      </x:c>
      <x:c r="W716" s="1" t="n">
        <x:f>IF(I716&gt;=4,1,0)</x:f>
        <x:v>0</x:v>
      </x:c>
      <x:c r="X716" s="1" t="n">
        <x:f>1-O716</x:f>
        <x:v>1</x:v>
      </x:c>
      <x:c r="Y716" s="1" t="n">
        <x:f>IF(AND(O716=1,L716&gt;168),1,0)</x:f>
        <x:v>0</x:v>
      </x:c>
    </x:row>
    <x:row r="717">
      <x:c r="A717" s="1" t="str">
        <x:v>T00712</x:v>
      </x:c>
      <x:c r="B717" s="9" t="n">
        <x:v>45699.26944444444</x:v>
      </x:c>
      <x:c r="C717" s="9" t="n">
        <x:v>45699.28527777778</x:v>
      </x:c>
      <x:c r="D717" s="9" t="n">
        <x:v>45699.523194444446</x:v>
      </x:c>
      <x:c r="E717" s="1" t="str">
        <x:v>Urgent</x:v>
      </x:c>
      <x:c r="F717" s="1" t="str">
        <x:v>Web chat</x:v>
      </x:c>
      <x:c r="G717" s="1" t="str">
        <x:v>Product information</x:v>
      </x:c>
      <x:c r="H717" s="1" t="n">
        <x:v>0</x:v>
      </x:c>
      <x:c r="I717" s="1"/>
      <x:c r="J717" s="1" t="n">
        <x:f>IF(E717="","",VLOOKUP(E717,'Guide'!$A$7:$C$10,2,FALSE))</x:f>
        <x:v>1</x:v>
      </x:c>
      <x:c r="K717" s="1" t="n">
        <x:f>IF(E717="","",VLOOKUP(E717,'Guide'!$A$7:$C$10,3,FALSE))</x:f>
        <x:v>8</x:v>
      </x:c>
      <x:c r="L717" s="10" t="n">
        <x:f>('Guide'!$B$4-B717)*24</x:f>
        <x:v>3353.533333333384</x:v>
      </x:c>
      <x:c r="M717" s="10" t="n">
        <x:f>IF(C717="","",ROUND((C717-B717)*24,6))</x:f>
        <x:v>0.38</x:v>
      </x:c>
      <x:c r="N717" s="10" t="n">
        <x:f>IF(D717="","",ROUND((D717-B717)*24,6))</x:f>
        <x:v>6.09</x:v>
      </x:c>
      <x:c r="O717" s="1" t="n">
        <x:f>IF(D717="",1,0)</x:f>
        <x:v>0</x:v>
      </x:c>
      <x:c r="P717" s="1" t="n">
        <x:f>IF(E717="",0,IF(OR(C717&lt;&gt;"",L717&gt;=J717),1,0))</x:f>
        <x:v>1</x:v>
      </x:c>
      <x:c r="Q717" s="1" t="n">
        <x:f>IF(AND(E717&lt;&gt;"",C717&lt;&gt;"",M717&lt;=J717),1,0)</x:f>
        <x:v>1</x:v>
      </x:c>
      <x:c r="R717" s="1" t="n">
        <x:f>P717-Q717</x:f>
        <x:v>0</x:v>
      </x:c>
      <x:c r="S717" s="1" t="n">
        <x:f>IF(E717="",0,IF(OR(D717&lt;&gt;"",L717&gt;=K717),1,0))</x:f>
        <x:v>1</x:v>
      </x:c>
      <x:c r="T717" s="1" t="n">
        <x:f>IF(AND(E717&lt;&gt;"",D717&lt;&gt;"",N717&lt;=K717),1,0)</x:f>
        <x:v>1</x:v>
      </x:c>
      <x:c r="U717" s="1" t="n">
        <x:f>S717-T717</x:f>
        <x:v>0</x:v>
      </x:c>
      <x:c r="V717" s="1" t="n">
        <x:f>IF(I717="",0,1)</x:f>
        <x:v>0</x:v>
      </x:c>
      <x:c r="W717" s="1" t="n">
        <x:f>IF(I717&gt;=4,1,0)</x:f>
        <x:v>0</x:v>
      </x:c>
      <x:c r="X717" s="1" t="n">
        <x:f>1-O717</x:f>
        <x:v>1</x:v>
      </x:c>
      <x:c r="Y717" s="1" t="n">
        <x:f>IF(AND(O717=1,L717&gt;168),1,0)</x:f>
        <x:v>0</x:v>
      </x:c>
    </x:row>
    <x:row r="718">
      <x:c r="A718" s="1" t="str">
        <x:v>T00713</x:v>
      </x:c>
      <x:c r="B718" s="9" t="n">
        <x:v>45695.334027777775</x:v>
      </x:c>
      <x:c r="C718" s="9" t="n">
        <x:v>45695.80236111111</x:v>
      </x:c>
      <x:c r="D718" s="9" t="n">
        <x:v>45698.03902777778</x:v>
      </x:c>
      <x:c r="E718" s="1" t="str">
        <x:v>Normal</x:v>
      </x:c>
      <x:c r="F718" s="1" t="str">
        <x:v>Email</x:v>
      </x:c>
      <x:c r="G718" s="1" t="str">
        <x:v>Refund</x:v>
      </x:c>
      <x:c r="H718" s="1" t="n">
        <x:v>0</x:v>
      </x:c>
      <x:c r="I718" s="1" t="n">
        <x:v>5</x:v>
      </x:c>
      <x:c r="J718" s="1" t="n">
        <x:f>IF(E718="","",VLOOKUP(E718,'Guide'!$A$7:$C$10,2,FALSE))</x:f>
        <x:v>12</x:v>
      </x:c>
      <x:c r="K718" s="1" t="n">
        <x:f>IF(E718="","",VLOOKUP(E718,'Guide'!$A$7:$C$10,3,FALSE))</x:f>
        <x:v>72</x:v>
      </x:c>
      <x:c r="L718" s="10" t="n">
        <x:f>('Guide'!$B$4-B718)*24</x:f>
        <x:v>3447.9833333333954</x:v>
      </x:c>
      <x:c r="M718" s="10" t="n">
        <x:f>IF(C718="","",ROUND((C718-B718)*24,6))</x:f>
        <x:v>11.24</x:v>
      </x:c>
      <x:c r="N718" s="10" t="n">
        <x:f>IF(D718="","",ROUND((D718-B718)*24,6))</x:f>
        <x:v>64.92</x:v>
      </x:c>
      <x:c r="O718" s="1" t="n">
        <x:f>IF(D718="",1,0)</x:f>
        <x:v>0</x:v>
      </x:c>
      <x:c r="P718" s="1" t="n">
        <x:f>IF(E718="",0,IF(OR(C718&lt;&gt;"",L718&gt;=J718),1,0))</x:f>
        <x:v>1</x:v>
      </x:c>
      <x:c r="Q718" s="1" t="n">
        <x:f>IF(AND(E718&lt;&gt;"",C718&lt;&gt;"",M718&lt;=J718),1,0)</x:f>
        <x:v>1</x:v>
      </x:c>
      <x:c r="R718" s="1" t="n">
        <x:f>P718-Q718</x:f>
        <x:v>0</x:v>
      </x:c>
      <x:c r="S718" s="1" t="n">
        <x:f>IF(E718="",0,IF(OR(D718&lt;&gt;"",L718&gt;=K718),1,0))</x:f>
        <x:v>1</x:v>
      </x:c>
      <x:c r="T718" s="1" t="n">
        <x:f>IF(AND(E718&lt;&gt;"",D718&lt;&gt;"",N718&lt;=K718),1,0)</x:f>
        <x:v>1</x:v>
      </x:c>
      <x:c r="U718" s="1" t="n">
        <x:f>S718-T718</x:f>
        <x:v>0</x:v>
      </x:c>
      <x:c r="V718" s="1" t="n">
        <x:f>IF(I718="",0,1)</x:f>
        <x:v>1</x:v>
      </x:c>
      <x:c r="W718" s="1" t="n">
        <x:f>IF(I718&gt;=4,1,0)</x:f>
        <x:v>1</x:v>
      </x:c>
      <x:c r="X718" s="1" t="n">
        <x:f>1-O718</x:f>
        <x:v>1</x:v>
      </x:c>
      <x:c r="Y718" s="1" t="n">
        <x:f>IF(AND(O718=1,L718&gt;168),1,0)</x:f>
        <x:v>0</x:v>
      </x:c>
    </x:row>
    <x:row r="719">
      <x:c r="A719" s="1" t="str">
        <x:v>T00714</x:v>
      </x:c>
      <x:c r="B719" s="9" t="n">
        <x:v>45693.20694444444</x:v>
      </x:c>
      <x:c r="C719" s="9" t="n">
        <x:v>45693.27569444444</x:v>
      </x:c>
      <x:c r="D719" s="9" t="n">
        <x:v>45702.99236111111</x:v>
      </x:c>
      <x:c r="E719" s="1" t="str">
        <x:v>Normal</x:v>
      </x:c>
      <x:c r="F719" s="1" t="str">
        <x:v>WhatsApp</x:v>
      </x:c>
      <x:c r="G719" s="1" t="str">
        <x:v>Delivery</x:v>
      </x:c>
      <x:c r="H719" s="1" t="n">
        <x:v>0</x:v>
      </x:c>
      <x:c r="I719" s="1"/>
      <x:c r="J719" s="1" t="n">
        <x:f>IF(E719="","",VLOOKUP(E719,'Guide'!$A$7:$C$10,2,FALSE))</x:f>
        <x:v>12</x:v>
      </x:c>
      <x:c r="K719" s="1" t="n">
        <x:f>IF(E719="","",VLOOKUP(E719,'Guide'!$A$7:$C$10,3,FALSE))</x:f>
        <x:v>72</x:v>
      </x:c>
      <x:c r="L719" s="10" t="n">
        <x:f>('Guide'!$B$4-B719)*24</x:f>
        <x:v>3499.033333333384</x:v>
      </x:c>
      <x:c r="M719" s="10" t="n">
        <x:f>IF(C719="","",ROUND((C719-B719)*24,6))</x:f>
        <x:v>1.65</x:v>
      </x:c>
      <x:c r="N719" s="10" t="n">
        <x:f>IF(D719="","",ROUND((D719-B719)*24,6))</x:f>
        <x:v>234.85</x:v>
      </x:c>
      <x:c r="O719" s="1" t="n">
        <x:f>IF(D719="",1,0)</x:f>
        <x:v>0</x:v>
      </x:c>
      <x:c r="P719" s="1" t="n">
        <x:f>IF(E719="",0,IF(OR(C719&lt;&gt;"",L719&gt;=J719),1,0))</x:f>
        <x:v>1</x:v>
      </x:c>
      <x:c r="Q719" s="1" t="n">
        <x:f>IF(AND(E719&lt;&gt;"",C719&lt;&gt;"",M719&lt;=J719),1,0)</x:f>
        <x:v>1</x:v>
      </x:c>
      <x:c r="R719" s="1" t="n">
        <x:f>P719-Q719</x:f>
        <x:v>0</x:v>
      </x:c>
      <x:c r="S719" s="1" t="n">
        <x:f>IF(E719="",0,IF(OR(D719&lt;&gt;"",L719&gt;=K719),1,0))</x:f>
        <x:v>1</x:v>
      </x:c>
      <x:c r="T719" s="1" t="n">
        <x:f>IF(AND(E719&lt;&gt;"",D719&lt;&gt;"",N719&lt;=K719),1,0)</x:f>
        <x:v>0</x:v>
      </x:c>
      <x:c r="U719" s="1" t="n">
        <x:f>S719-T719</x:f>
        <x:v>1</x:v>
      </x:c>
      <x:c r="V719" s="1" t="n">
        <x:f>IF(I719="",0,1)</x:f>
        <x:v>0</x:v>
      </x:c>
      <x:c r="W719" s="1" t="n">
        <x:f>IF(I719&gt;=4,1,0)</x:f>
        <x:v>0</x:v>
      </x:c>
      <x:c r="X719" s="1" t="n">
        <x:f>1-O719</x:f>
        <x:v>1</x:v>
      </x:c>
      <x:c r="Y719" s="1" t="n">
        <x:f>IF(AND(O719=1,L719&gt;168),1,0)</x:f>
        <x:v>0</x:v>
      </x:c>
    </x:row>
    <x:row r="720">
      <x:c r="A720" s="1" t="str">
        <x:v>T00715</x:v>
      </x:c>
      <x:c r="B720" s="9" t="n">
        <x:v>45687.111805555556</x:v>
      </x:c>
      <x:c r="C720" s="9" t="n">
        <x:v>45687.572222222225</x:v>
      </x:c>
      <x:c r="D720" s="9"/>
      <x:c r="E720" s="1" t="str">
        <x:v>Normal</x:v>
      </x:c>
      <x:c r="F720" s="1" t="str">
        <x:v>WhatsApp</x:v>
      </x:c>
      <x:c r="G720" s="1" t="str">
        <x:v>Billing</x:v>
      </x:c>
      <x:c r="H720" s="1" t="n">
        <x:v>0</x:v>
      </x:c>
      <x:c r="I720" s="1"/>
      <x:c r="J720" s="1" t="n">
        <x:f>IF(E720="","",VLOOKUP(E720,'Guide'!$A$7:$C$10,2,FALSE))</x:f>
        <x:v>12</x:v>
      </x:c>
      <x:c r="K720" s="1" t="n">
        <x:f>IF(E720="","",VLOOKUP(E720,'Guide'!$A$7:$C$10,3,FALSE))</x:f>
        <x:v>72</x:v>
      </x:c>
      <x:c r="L720" s="10" t="n">
        <x:f>('Guide'!$B$4-B720)*24</x:f>
        <x:v>3645.316666666651</x:v>
      </x:c>
      <x:c r="M720" s="10" t="n">
        <x:f>IF(C720="","",ROUND((C720-B720)*24,6))</x:f>
        <x:v>11.05</x:v>
      </x:c>
      <x:c r="N720" s="10" t="str">
        <x:f>IF(D720="","",ROUND((D720-B720)*24,6))</x:f>
      </x:c>
      <x:c r="O720" s="1" t="n">
        <x:f>IF(D720="",1,0)</x:f>
        <x:v>1</x:v>
      </x:c>
      <x:c r="P720" s="1" t="n">
        <x:f>IF(E720="",0,IF(OR(C720&lt;&gt;"",L720&gt;=J720),1,0))</x:f>
        <x:v>1</x:v>
      </x:c>
      <x:c r="Q720" s="1" t="n">
        <x:f>IF(AND(E720&lt;&gt;"",C720&lt;&gt;"",M720&lt;=J720),1,0)</x:f>
        <x:v>1</x:v>
      </x:c>
      <x:c r="R720" s="1" t="n">
        <x:f>P720-Q720</x:f>
        <x:v>0</x:v>
      </x:c>
      <x:c r="S720" s="1" t="n">
        <x:f>IF(E720="",0,IF(OR(D720&lt;&gt;"",L720&gt;=K720),1,0))</x:f>
        <x:v>1</x:v>
      </x:c>
      <x:c r="T720" s="1" t="n">
        <x:f>IF(AND(E720&lt;&gt;"",D720&lt;&gt;"",N720&lt;=K720),1,0)</x:f>
        <x:v>0</x:v>
      </x:c>
      <x:c r="U720" s="1" t="n">
        <x:f>S720-T720</x:f>
        <x:v>1</x:v>
      </x:c>
      <x:c r="V720" s="1" t="n">
        <x:f>IF(I720="",0,1)</x:f>
        <x:v>0</x:v>
      </x:c>
      <x:c r="W720" s="1" t="n">
        <x:f>IF(I720&gt;=4,1,0)</x:f>
        <x:v>0</x:v>
      </x:c>
      <x:c r="X720" s="1" t="n">
        <x:f>1-O720</x:f>
        <x:v>0</x:v>
      </x:c>
      <x:c r="Y720" s="1" t="n">
        <x:f>IF(AND(O720=1,L720&gt;168),1,0)</x:f>
        <x:v>1</x:v>
      </x:c>
    </x:row>
    <x:row r="721">
      <x:c r="A721" s="1" t="str">
        <x:v>T00716</x:v>
      </x:c>
      <x:c r="B721" s="9" t="n">
        <x:v>45823.82847222222</x:v>
      </x:c>
      <x:c r="C721" s="9" t="n">
        <x:v>45824.40555555555</x:v>
      </x:c>
      <x:c r="D721" s="9" t="n">
        <x:v>45828.41263888889</x:v>
      </x:c>
      <x:c r="E721" s="1" t="str">
        <x:v>Normal</x:v>
      </x:c>
      <x:c r="F721" s="1" t="str">
        <x:v>Email</x:v>
      </x:c>
      <x:c r="G721" s="1" t="str">
        <x:v>Product information</x:v>
      </x:c>
      <x:c r="H721" s="1" t="n">
        <x:v>0</x:v>
      </x:c>
      <x:c r="I721" s="1"/>
      <x:c r="J721" s="1" t="n">
        <x:f>IF(E721="","",VLOOKUP(E721,'Guide'!$A$7:$C$10,2,FALSE))</x:f>
        <x:v>12</x:v>
      </x:c>
      <x:c r="K721" s="1" t="n">
        <x:f>IF(E721="","",VLOOKUP(E721,'Guide'!$A$7:$C$10,3,FALSE))</x:f>
        <x:v>72</x:v>
      </x:c>
      <x:c r="L721" s="10" t="n">
        <x:f>('Guide'!$B$4-B721)*24</x:f>
        <x:v>364.1166666666395</x:v>
      </x:c>
      <x:c r="M721" s="10" t="n">
        <x:f>IF(C721="","",ROUND((C721-B721)*24,6))</x:f>
        <x:v>13.85</x:v>
      </x:c>
      <x:c r="N721" s="10" t="n">
        <x:f>IF(D721="","",ROUND((D721-B721)*24,6))</x:f>
        <x:v>110.02</x:v>
      </x:c>
      <x:c r="O721" s="1" t="n">
        <x:f>IF(D721="",1,0)</x:f>
        <x:v>0</x:v>
      </x:c>
      <x:c r="P721" s="1" t="n">
        <x:f>IF(E721="",0,IF(OR(C721&lt;&gt;"",L721&gt;=J721),1,0))</x:f>
        <x:v>1</x:v>
      </x:c>
      <x:c r="Q721" s="1" t="n">
        <x:f>IF(AND(E721&lt;&gt;"",C721&lt;&gt;"",M721&lt;=J721),1,0)</x:f>
        <x:v>0</x:v>
      </x:c>
      <x:c r="R721" s="1" t="n">
        <x:f>P721-Q721</x:f>
        <x:v>1</x:v>
      </x:c>
      <x:c r="S721" s="1" t="n">
        <x:f>IF(E721="",0,IF(OR(D721&lt;&gt;"",L721&gt;=K721),1,0))</x:f>
        <x:v>1</x:v>
      </x:c>
      <x:c r="T721" s="1" t="n">
        <x:f>IF(AND(E721&lt;&gt;"",D721&lt;&gt;"",N721&lt;=K721),1,0)</x:f>
        <x:v>0</x:v>
      </x:c>
      <x:c r="U721" s="1" t="n">
        <x:f>S721-T721</x:f>
        <x:v>1</x:v>
      </x:c>
      <x:c r="V721" s="1" t="n">
        <x:f>IF(I721="",0,1)</x:f>
        <x:v>0</x:v>
      </x:c>
      <x:c r="W721" s="1" t="n">
        <x:f>IF(I721&gt;=4,1,0)</x:f>
        <x:v>0</x:v>
      </x:c>
      <x:c r="X721" s="1" t="n">
        <x:f>1-O721</x:f>
        <x:v>1</x:v>
      </x:c>
      <x:c r="Y721" s="1" t="n">
        <x:f>IF(AND(O721=1,L721&gt;168),1,0)</x:f>
        <x:v>0</x:v>
      </x:c>
    </x:row>
    <x:row r="722">
      <x:c r="A722" s="1" t="str">
        <x:v>T00717</x:v>
      </x:c>
      <x:c r="B722" s="9" t="n">
        <x:v>45802.01458333333</x:v>
      </x:c>
      <x:c r="C722" s="9" t="n">
        <x:v>45802.29041666666</x:v>
      </x:c>
      <x:c r="D722" s="9" t="n">
        <x:v>45806.721666666665</x:v>
      </x:c>
      <x:c r="E722" s="1" t="str">
        <x:v>Normal</x:v>
      </x:c>
      <x:c r="F722" s="1" t="str">
        <x:v>Web chat</x:v>
      </x:c>
      <x:c r="G722" s="1" t="str">
        <x:v>Billing</x:v>
      </x:c>
      <x:c r="H722" s="1" t="n">
        <x:v>1</x:v>
      </x:c>
      <x:c r="I722" s="1" t="n">
        <x:v>4</x:v>
      </x:c>
      <x:c r="J722" s="1" t="n">
        <x:f>IF(E722="","",VLOOKUP(E722,'Guide'!$A$7:$C$10,2,FALSE))</x:f>
        <x:v>12</x:v>
      </x:c>
      <x:c r="K722" s="1" t="n">
        <x:f>IF(E722="","",VLOOKUP(E722,'Guide'!$A$7:$C$10,3,FALSE))</x:f>
        <x:v>72</x:v>
      </x:c>
      <x:c r="L722" s="10" t="n">
        <x:f>('Guide'!$B$4-B722)*24</x:f>
        <x:v>887.6500000000815</x:v>
      </x:c>
      <x:c r="M722" s="10" t="n">
        <x:f>IF(C722="","",ROUND((C722-B722)*24,6))</x:f>
        <x:v>6.62</x:v>
      </x:c>
      <x:c r="N722" s="10" t="n">
        <x:f>IF(D722="","",ROUND((D722-B722)*24,6))</x:f>
        <x:v>112.97</x:v>
      </x:c>
      <x:c r="O722" s="1" t="n">
        <x:f>IF(D722="",1,0)</x:f>
        <x:v>0</x:v>
      </x:c>
      <x:c r="P722" s="1" t="n">
        <x:f>IF(E722="",0,IF(OR(C722&lt;&gt;"",L722&gt;=J722),1,0))</x:f>
        <x:v>1</x:v>
      </x:c>
      <x:c r="Q722" s="1" t="n">
        <x:f>IF(AND(E722&lt;&gt;"",C722&lt;&gt;"",M722&lt;=J722),1,0)</x:f>
        <x:v>1</x:v>
      </x:c>
      <x:c r="R722" s="1" t="n">
        <x:f>P722-Q722</x:f>
        <x:v>0</x:v>
      </x:c>
      <x:c r="S722" s="1" t="n">
        <x:f>IF(E722="",0,IF(OR(D722&lt;&gt;"",L722&gt;=K722),1,0))</x:f>
        <x:v>1</x:v>
      </x:c>
      <x:c r="T722" s="1" t="n">
        <x:f>IF(AND(E722&lt;&gt;"",D722&lt;&gt;"",N722&lt;=K722),1,0)</x:f>
        <x:v>0</x:v>
      </x:c>
      <x:c r="U722" s="1" t="n">
        <x:f>S722-T722</x:f>
        <x:v>1</x:v>
      </x:c>
      <x:c r="V722" s="1" t="n">
        <x:f>IF(I722="",0,1)</x:f>
        <x:v>1</x:v>
      </x:c>
      <x:c r="W722" s="1" t="n">
        <x:f>IF(I722&gt;=4,1,0)</x:f>
        <x:v>1</x:v>
      </x:c>
      <x:c r="X722" s="1" t="n">
        <x:f>1-O722</x:f>
        <x:v>1</x:v>
      </x:c>
      <x:c r="Y722" s="1" t="n">
        <x:f>IF(AND(O722=1,L722&gt;168),1,0)</x:f>
        <x:v>0</x:v>
      </x:c>
    </x:row>
    <x:row r="723">
      <x:c r="A723" s="1" t="str">
        <x:v>T00718</x:v>
      </x:c>
      <x:c r="B723" s="9" t="n">
        <x:v>45748.603472222225</x:v>
      </x:c>
      <x:c r="C723" s="9" t="n">
        <x:v>45749.69013888889</x:v>
      </x:c>
      <x:c r="D723" s="9" t="n">
        <x:v>45765.768472222226</x:v>
      </x:c>
      <x:c r="E723" s="1" t="str">
        <x:v>Low</x:v>
      </x:c>
      <x:c r="F723" s="1" t="str">
        <x:v>WhatsApp</x:v>
      </x:c>
      <x:c r="G723" s="1" t="str">
        <x:v>Billing</x:v>
      </x:c>
      <x:c r="H723" s="1" t="n">
        <x:v>0</x:v>
      </x:c>
      <x:c r="I723" s="1" t="n">
        <x:v>2</x:v>
      </x:c>
      <x:c r="J723" s="1" t="n">
        <x:f>IF(E723="","",VLOOKUP(E723,'Guide'!$A$7:$C$10,2,FALSE))</x:f>
        <x:v>24</x:v>
      </x:c>
      <x:c r="K723" s="1" t="n">
        <x:f>IF(E723="","",VLOOKUP(E723,'Guide'!$A$7:$C$10,3,FALSE))</x:f>
        <x:v>120</x:v>
      </x:c>
      <x:c r="L723" s="10" t="n">
        <x:f>('Guide'!$B$4-B723)*24</x:f>
        <x:v>2169.5166666666046</x:v>
      </x:c>
      <x:c r="M723" s="10" t="n">
        <x:f>IF(C723="","",ROUND((C723-B723)*24,6))</x:f>
        <x:v>26.08</x:v>
      </x:c>
      <x:c r="N723" s="10" t="n">
        <x:f>IF(D723="","",ROUND((D723-B723)*24,6))</x:f>
        <x:v>411.96</x:v>
      </x:c>
      <x:c r="O723" s="1" t="n">
        <x:f>IF(D723="",1,0)</x:f>
        <x:v>0</x:v>
      </x:c>
      <x:c r="P723" s="1" t="n">
        <x:f>IF(E723="",0,IF(OR(C723&lt;&gt;"",L723&gt;=J723),1,0))</x:f>
        <x:v>1</x:v>
      </x:c>
      <x:c r="Q723" s="1" t="n">
        <x:f>IF(AND(E723&lt;&gt;"",C723&lt;&gt;"",M723&lt;=J723),1,0)</x:f>
        <x:v>0</x:v>
      </x:c>
      <x:c r="R723" s="1" t="n">
        <x:f>P723-Q723</x:f>
        <x:v>1</x:v>
      </x:c>
      <x:c r="S723" s="1" t="n">
        <x:f>IF(E723="",0,IF(OR(D723&lt;&gt;"",L723&gt;=K723),1,0))</x:f>
        <x:v>1</x:v>
      </x:c>
      <x:c r="T723" s="1" t="n">
        <x:f>IF(AND(E723&lt;&gt;"",D723&lt;&gt;"",N723&lt;=K723),1,0)</x:f>
        <x:v>0</x:v>
      </x:c>
      <x:c r="U723" s="1" t="n">
        <x:f>S723-T723</x:f>
        <x:v>1</x:v>
      </x:c>
      <x:c r="V723" s="1" t="n">
        <x:f>IF(I723="",0,1)</x:f>
        <x:v>1</x:v>
      </x:c>
      <x:c r="W723" s="1" t="n">
        <x:f>IF(I723&gt;=4,1,0)</x:f>
        <x:v>0</x:v>
      </x:c>
      <x:c r="X723" s="1" t="n">
        <x:f>1-O723</x:f>
        <x:v>1</x:v>
      </x:c>
      <x:c r="Y723" s="1" t="n">
        <x:f>IF(AND(O723=1,L723&gt;168),1,0)</x:f>
        <x:v>0</x:v>
      </x:c>
    </x:row>
    <x:row r="724">
      <x:c r="A724" s="1" t="str">
        <x:v>T00719</x:v>
      </x:c>
      <x:c r="B724" s="9" t="n">
        <x:v>45769.745833333334</x:v>
      </x:c>
      <x:c r="C724" s="9" t="n">
        <x:v>45774.92208333333</x:v>
      </x:c>
      <x:c r="D724" s="9" t="n">
        <x:v>45781.1125</x:v>
      </x:c>
      <x:c r="E724" s="1" t="str">
        <x:v>Low</x:v>
      </x:c>
      <x:c r="F724" s="1" t="str">
        <x:v>WhatsApp</x:v>
      </x:c>
      <x:c r="G724" s="1" t="str">
        <x:v>Account access</x:v>
      </x:c>
      <x:c r="H724" s="1" t="n">
        <x:v>0</x:v>
      </x:c>
      <x:c r="I724" s="1"/>
      <x:c r="J724" s="1" t="n">
        <x:f>IF(E724="","",VLOOKUP(E724,'Guide'!$A$7:$C$10,2,FALSE))</x:f>
        <x:v>24</x:v>
      </x:c>
      <x:c r="K724" s="1" t="n">
        <x:f>IF(E724="","",VLOOKUP(E724,'Guide'!$A$7:$C$10,3,FALSE))</x:f>
        <x:v>120</x:v>
      </x:c>
      <x:c r="L724" s="10" t="n">
        <x:f>('Guide'!$B$4-B724)*24</x:f>
        <x:v>1662.0999999999767</x:v>
      </x:c>
      <x:c r="M724" s="10" t="n">
        <x:f>IF(C724="","",ROUND((C724-B724)*24,6))</x:f>
        <x:v>124.23</x:v>
      </x:c>
      <x:c r="N724" s="10" t="n">
        <x:f>IF(D724="","",ROUND((D724-B724)*24,6))</x:f>
        <x:v>272.8</x:v>
      </x:c>
      <x:c r="O724" s="1" t="n">
        <x:f>IF(D724="",1,0)</x:f>
        <x:v>0</x:v>
      </x:c>
      <x:c r="P724" s="1" t="n">
        <x:f>IF(E724="",0,IF(OR(C724&lt;&gt;"",L724&gt;=J724),1,0))</x:f>
        <x:v>1</x:v>
      </x:c>
      <x:c r="Q724" s="1" t="n">
        <x:f>IF(AND(E724&lt;&gt;"",C724&lt;&gt;"",M724&lt;=J724),1,0)</x:f>
        <x:v>0</x:v>
      </x:c>
      <x:c r="R724" s="1" t="n">
        <x:f>P724-Q724</x:f>
        <x:v>1</x:v>
      </x:c>
      <x:c r="S724" s="1" t="n">
        <x:f>IF(E724="",0,IF(OR(D724&lt;&gt;"",L724&gt;=K724),1,0))</x:f>
        <x:v>1</x:v>
      </x:c>
      <x:c r="T724" s="1" t="n">
        <x:f>IF(AND(E724&lt;&gt;"",D724&lt;&gt;"",N724&lt;=K724),1,0)</x:f>
        <x:v>0</x:v>
      </x:c>
      <x:c r="U724" s="1" t="n">
        <x:f>S724-T724</x:f>
        <x:v>1</x:v>
      </x:c>
      <x:c r="V724" s="1" t="n">
        <x:f>IF(I724="",0,1)</x:f>
        <x:v>0</x:v>
      </x:c>
      <x:c r="W724" s="1" t="n">
        <x:f>IF(I724&gt;=4,1,0)</x:f>
        <x:v>0</x:v>
      </x:c>
      <x:c r="X724" s="1" t="n">
        <x:f>1-O724</x:f>
        <x:v>1</x:v>
      </x:c>
      <x:c r="Y724" s="1" t="n">
        <x:f>IF(AND(O724=1,L724&gt;168),1,0)</x:f>
        <x:v>0</x:v>
      </x:c>
    </x:row>
    <x:row r="725">
      <x:c r="A725" s="1" t="str">
        <x:v>T00720</x:v>
      </x:c>
      <x:c r="B725" s="9" t="n">
        <x:v>45659.11111111111</x:v>
      </x:c>
      <x:c r="C725" s="9" t="n">
        <x:v>45659.163194444445</x:v>
      </x:c>
      <x:c r="D725" s="9" t="n">
        <x:v>45659.32277777778</x:v>
      </x:c>
      <x:c r="E725" s="1" t="str">
        <x:v>Urgent</x:v>
      </x:c>
      <x:c r="F725" s="1" t="str">
        <x:v>Email</x:v>
      </x:c>
      <x:c r="G725" s="1" t="str">
        <x:v>Refund</x:v>
      </x:c>
      <x:c r="H725" s="1" t="n">
        <x:v>1</x:v>
      </x:c>
      <x:c r="I725" s="1"/>
      <x:c r="J725" s="1" t="n">
        <x:f>IF(E725="","",VLOOKUP(E725,'Guide'!$A$7:$C$10,2,FALSE))</x:f>
        <x:v>1</x:v>
      </x:c>
      <x:c r="K725" s="1" t="n">
        <x:f>IF(E725="","",VLOOKUP(E725,'Guide'!$A$7:$C$10,3,FALSE))</x:f>
        <x:v>8</x:v>
      </x:c>
      <x:c r="L725" s="10" t="n">
        <x:f>('Guide'!$B$4-B725)*24</x:f>
        <x:v>4317.333333333372</x:v>
      </x:c>
      <x:c r="M725" s="10" t="n">
        <x:f>IF(C725="","",ROUND((C725-B725)*24,6))</x:f>
        <x:v>1.25</x:v>
      </x:c>
      <x:c r="N725" s="10" t="n">
        <x:f>IF(D725="","",ROUND((D725-B725)*24,6))</x:f>
        <x:v>5.08</x:v>
      </x:c>
      <x:c r="O725" s="1" t="n">
        <x:f>IF(D725="",1,0)</x:f>
        <x:v>0</x:v>
      </x:c>
      <x:c r="P725" s="1" t="n">
        <x:f>IF(E725="",0,IF(OR(C725&lt;&gt;"",L725&gt;=J725),1,0))</x:f>
        <x:v>1</x:v>
      </x:c>
      <x:c r="Q725" s="1" t="n">
        <x:f>IF(AND(E725&lt;&gt;"",C725&lt;&gt;"",M725&lt;=J725),1,0)</x:f>
        <x:v>0</x:v>
      </x:c>
      <x:c r="R725" s="1" t="n">
        <x:f>P725-Q725</x:f>
        <x:v>1</x:v>
      </x:c>
      <x:c r="S725" s="1" t="n">
        <x:f>IF(E725="",0,IF(OR(D725&lt;&gt;"",L725&gt;=K725),1,0))</x:f>
        <x:v>1</x:v>
      </x:c>
      <x:c r="T725" s="1" t="n">
        <x:f>IF(AND(E725&lt;&gt;"",D725&lt;&gt;"",N725&lt;=K725),1,0)</x:f>
        <x:v>1</x:v>
      </x:c>
      <x:c r="U725" s="1" t="n">
        <x:f>S725-T725</x:f>
        <x:v>0</x:v>
      </x:c>
      <x:c r="V725" s="1" t="n">
        <x:f>IF(I725="",0,1)</x:f>
        <x:v>0</x:v>
      </x:c>
      <x:c r="W725" s="1" t="n">
        <x:f>IF(I725&gt;=4,1,0)</x:f>
        <x:v>0</x:v>
      </x:c>
      <x:c r="X725" s="1" t="n">
        <x:f>1-O725</x:f>
        <x:v>1</x:v>
      </x:c>
      <x:c r="Y725" s="1" t="n">
        <x:f>IF(AND(O725=1,L725&gt;168),1,0)</x:f>
        <x:v>0</x:v>
      </x:c>
    </x:row>
    <x:row r="726">
      <x:c r="A726" s="1" t="str">
        <x:v>T00721</x:v>
      </x:c>
      <x:c r="B726" s="9" t="n">
        <x:v>45765.65902777778</x:v>
      </x:c>
      <x:c r="C726" s="9" t="n">
        <x:v>45765.762777777774</x:v>
      </x:c>
      <x:c r="D726" s="9" t="n">
        <x:v>45771.57444444444</x:v>
      </x:c>
      <x:c r="E726" s="1" t="str">
        <x:v>High</x:v>
      </x:c>
      <x:c r="F726" s="1" t="str">
        <x:v>Email</x:v>
      </x:c>
      <x:c r="G726" s="1" t="str">
        <x:v>Refund</x:v>
      </x:c>
      <x:c r="H726" s="1" t="n">
        <x:v>1</x:v>
      </x:c>
      <x:c r="I726" s="1" t="n">
        <x:v>1</x:v>
      </x:c>
      <x:c r="J726" s="1" t="n">
        <x:f>IF(E726="","",VLOOKUP(E726,'Guide'!$A$7:$C$10,2,FALSE))</x:f>
        <x:v>4</x:v>
      </x:c>
      <x:c r="K726" s="1" t="n">
        <x:f>IF(E726="","",VLOOKUP(E726,'Guide'!$A$7:$C$10,3,FALSE))</x:f>
        <x:v>24</x:v>
      </x:c>
      <x:c r="L726" s="10" t="n">
        <x:f>('Guide'!$B$4-B726)*24</x:f>
        <x:v>1760.1833333332906</x:v>
      </x:c>
      <x:c r="M726" s="10" t="n">
        <x:f>IF(C726="","",ROUND((C726-B726)*24,6))</x:f>
        <x:v>2.49</x:v>
      </x:c>
      <x:c r="N726" s="10" t="n">
        <x:f>IF(D726="","",ROUND((D726-B726)*24,6))</x:f>
        <x:v>141.97</x:v>
      </x:c>
      <x:c r="O726" s="1" t="n">
        <x:f>IF(D726="",1,0)</x:f>
        <x:v>0</x:v>
      </x:c>
      <x:c r="P726" s="1" t="n">
        <x:f>IF(E726="",0,IF(OR(C726&lt;&gt;"",L726&gt;=J726),1,0))</x:f>
        <x:v>1</x:v>
      </x:c>
      <x:c r="Q726" s="1" t="n">
        <x:f>IF(AND(E726&lt;&gt;"",C726&lt;&gt;"",M726&lt;=J726),1,0)</x:f>
        <x:v>1</x:v>
      </x:c>
      <x:c r="R726" s="1" t="n">
        <x:f>P726-Q726</x:f>
        <x:v>0</x:v>
      </x:c>
      <x:c r="S726" s="1" t="n">
        <x:f>IF(E726="",0,IF(OR(D726&lt;&gt;"",L726&gt;=K726),1,0))</x:f>
        <x:v>1</x:v>
      </x:c>
      <x:c r="T726" s="1" t="n">
        <x:f>IF(AND(E726&lt;&gt;"",D726&lt;&gt;"",N726&lt;=K726),1,0)</x:f>
        <x:v>0</x:v>
      </x:c>
      <x:c r="U726" s="1" t="n">
        <x:f>S726-T726</x:f>
        <x:v>1</x:v>
      </x:c>
      <x:c r="V726" s="1" t="n">
        <x:f>IF(I726="",0,1)</x:f>
        <x:v>1</x:v>
      </x:c>
      <x:c r="W726" s="1" t="n">
        <x:f>IF(I726&gt;=4,1,0)</x:f>
        <x:v>0</x:v>
      </x:c>
      <x:c r="X726" s="1" t="n">
        <x:f>1-O726</x:f>
        <x:v>1</x:v>
      </x:c>
      <x:c r="Y726" s="1" t="n">
        <x:f>IF(AND(O726=1,L726&gt;168),1,0)</x:f>
        <x:v>0</x:v>
      </x:c>
    </x:row>
    <x:row r="727">
      <x:c r="A727" s="1" t="str">
        <x:v>T00722</x:v>
      </x:c>
      <x:c r="B727" s="9" t="n">
        <x:v>45763.725694444445</x:v>
      </x:c>
      <x:c r="C727" s="9" t="n">
        <x:v>45764.30861111111</x:v>
      </x:c>
      <x:c r="D727" s="9" t="n">
        <x:v>45766.68861111111</x:v>
      </x:c>
      <x:c r="E727" s="1" t="str">
        <x:v>Low</x:v>
      </x:c>
      <x:c r="F727" s="1" t="str">
        <x:v>Email</x:v>
      </x:c>
      <x:c r="G727" s="1" t="str">
        <x:v>Account access</x:v>
      </x:c>
      <x:c r="H727" s="1" t="n">
        <x:v>0</x:v>
      </x:c>
      <x:c r="I727" s="1"/>
      <x:c r="J727" s="1" t="n">
        <x:f>IF(E727="","",VLOOKUP(E727,'Guide'!$A$7:$C$10,2,FALSE))</x:f>
        <x:v>24</x:v>
      </x:c>
      <x:c r="K727" s="1" t="n">
        <x:f>IF(E727="","",VLOOKUP(E727,'Guide'!$A$7:$C$10,3,FALSE))</x:f>
        <x:v>120</x:v>
      </x:c>
      <x:c r="L727" s="10" t="n">
        <x:f>('Guide'!$B$4-B727)*24</x:f>
        <x:v>1806.583333333314</x:v>
      </x:c>
      <x:c r="M727" s="10" t="n">
        <x:f>IF(C727="","",ROUND((C727-B727)*24,6))</x:f>
        <x:v>13.99</x:v>
      </x:c>
      <x:c r="N727" s="10" t="n">
        <x:f>IF(D727="","",ROUND((D727-B727)*24,6))</x:f>
        <x:v>71.11</x:v>
      </x:c>
      <x:c r="O727" s="1" t="n">
        <x:f>IF(D727="",1,0)</x:f>
        <x:v>0</x:v>
      </x:c>
      <x:c r="P727" s="1" t="n">
        <x:f>IF(E727="",0,IF(OR(C727&lt;&gt;"",L727&gt;=J727),1,0))</x:f>
        <x:v>1</x:v>
      </x:c>
      <x:c r="Q727" s="1" t="n">
        <x:f>IF(AND(E727&lt;&gt;"",C727&lt;&gt;"",M727&lt;=J727),1,0)</x:f>
        <x:v>1</x:v>
      </x:c>
      <x:c r="R727" s="1" t="n">
        <x:f>P727-Q727</x:f>
        <x:v>0</x:v>
      </x:c>
      <x:c r="S727" s="1" t="n">
        <x:f>IF(E727="",0,IF(OR(D727&lt;&gt;"",L727&gt;=K727),1,0))</x:f>
        <x:v>1</x:v>
      </x:c>
      <x:c r="T727" s="1" t="n">
        <x:f>IF(AND(E727&lt;&gt;"",D727&lt;&gt;"",N727&lt;=K727),1,0)</x:f>
        <x:v>1</x:v>
      </x:c>
      <x:c r="U727" s="1" t="n">
        <x:f>S727-T727</x:f>
        <x:v>0</x:v>
      </x:c>
      <x:c r="V727" s="1" t="n">
        <x:f>IF(I727="",0,1)</x:f>
        <x:v>0</x:v>
      </x:c>
      <x:c r="W727" s="1" t="n">
        <x:f>IF(I727&gt;=4,1,0)</x:f>
        <x:v>0</x:v>
      </x:c>
      <x:c r="X727" s="1" t="n">
        <x:f>1-O727</x:f>
        <x:v>1</x:v>
      </x:c>
      <x:c r="Y727" s="1" t="n">
        <x:f>IF(AND(O727=1,L727&gt;168),1,0)</x:f>
        <x:v>0</x:v>
      </x:c>
    </x:row>
    <x:row r="728">
      <x:c r="A728" s="1" t="str">
        <x:v>T00723</x:v>
      </x:c>
      <x:c r="B728" s="9" t="n">
        <x:v>45762.78958333333</x:v>
      </x:c>
      <x:c r="C728" s="9" t="n">
        <x:v>45763.53375</x:v>
      </x:c>
      <x:c r="D728" s="9" t="n">
        <x:v>45770.817083333335</x:v>
      </x:c>
      <x:c r="E728" s="1" t="str">
        <x:v>Low</x:v>
      </x:c>
      <x:c r="F728" s="1" t="str">
        <x:v>Email</x:v>
      </x:c>
      <x:c r="G728" s="1" t="str">
        <x:v>Account access</x:v>
      </x:c>
      <x:c r="H728" s="1" t="n">
        <x:v>0</x:v>
      </x:c>
      <x:c r="I728" s="1" t="n">
        <x:v>4</x:v>
      </x:c>
      <x:c r="J728" s="1" t="n">
        <x:f>IF(E728="","",VLOOKUP(E728,'Guide'!$A$7:$C$10,2,FALSE))</x:f>
        <x:v>24</x:v>
      </x:c>
      <x:c r="K728" s="1" t="n">
        <x:f>IF(E728="","",VLOOKUP(E728,'Guide'!$A$7:$C$10,3,FALSE))</x:f>
        <x:v>120</x:v>
      </x:c>
      <x:c r="L728" s="10" t="n">
        <x:f>('Guide'!$B$4-B728)*24</x:f>
        <x:v>1829.0500000000466</x:v>
      </x:c>
      <x:c r="M728" s="10" t="n">
        <x:f>IF(C728="","",ROUND((C728-B728)*24,6))</x:f>
        <x:v>17.86</x:v>
      </x:c>
      <x:c r="N728" s="10" t="n">
        <x:f>IF(D728="","",ROUND((D728-B728)*24,6))</x:f>
        <x:v>192.66</x:v>
      </x:c>
      <x:c r="O728" s="1" t="n">
        <x:f>IF(D728="",1,0)</x:f>
        <x:v>0</x:v>
      </x:c>
      <x:c r="P728" s="1" t="n">
        <x:f>IF(E728="",0,IF(OR(C728&lt;&gt;"",L728&gt;=J728),1,0))</x:f>
        <x:v>1</x:v>
      </x:c>
      <x:c r="Q728" s="1" t="n">
        <x:f>IF(AND(E728&lt;&gt;"",C728&lt;&gt;"",M728&lt;=J728),1,0)</x:f>
        <x:v>1</x:v>
      </x:c>
      <x:c r="R728" s="1" t="n">
        <x:f>P728-Q728</x:f>
        <x:v>0</x:v>
      </x:c>
      <x:c r="S728" s="1" t="n">
        <x:f>IF(E728="",0,IF(OR(D728&lt;&gt;"",L728&gt;=K728),1,0))</x:f>
        <x:v>1</x:v>
      </x:c>
      <x:c r="T728" s="1" t="n">
        <x:f>IF(AND(E728&lt;&gt;"",D728&lt;&gt;"",N728&lt;=K728),1,0)</x:f>
        <x:v>0</x:v>
      </x:c>
      <x:c r="U728" s="1" t="n">
        <x:f>S728-T728</x:f>
        <x:v>1</x:v>
      </x:c>
      <x:c r="V728" s="1" t="n">
        <x:f>IF(I728="",0,1)</x:f>
        <x:v>1</x:v>
      </x:c>
      <x:c r="W728" s="1" t="n">
        <x:f>IF(I728&gt;=4,1,0)</x:f>
        <x:v>1</x:v>
      </x:c>
      <x:c r="X728" s="1" t="n">
        <x:f>1-O728</x:f>
        <x:v>1</x:v>
      </x:c>
      <x:c r="Y728" s="1" t="n">
        <x:f>IF(AND(O728=1,L728&gt;168),1,0)</x:f>
        <x:v>0</x:v>
      </x:c>
    </x:row>
    <x:row r="729">
      <x:c r="A729" s="1" t="str">
        <x:v>T00724</x:v>
      </x:c>
      <x:c r="B729" s="9" t="n">
        <x:v>45750.28680555556</x:v>
      </x:c>
      <x:c r="C729" s="9" t="n">
        <x:v>45750.34805555556</x:v>
      </x:c>
      <x:c r="D729" s="9" t="n">
        <x:v>45751.66847222222</x:v>
      </x:c>
      <x:c r="E729" s="1" t="str">
        <x:v>High</x:v>
      </x:c>
      <x:c r="F729" s="1" t="str">
        <x:v>Web chat</x:v>
      </x:c>
      <x:c r="G729" s="1" t="str">
        <x:v>Refund</x:v>
      </x:c>
      <x:c r="H729" s="1" t="n">
        <x:v>0</x:v>
      </x:c>
      <x:c r="I729" s="1" t="n">
        <x:v>5</x:v>
      </x:c>
      <x:c r="J729" s="1" t="n">
        <x:f>IF(E729="","",VLOOKUP(E729,'Guide'!$A$7:$C$10,2,FALSE))</x:f>
        <x:v>4</x:v>
      </x:c>
      <x:c r="K729" s="1" t="n">
        <x:f>IF(E729="","",VLOOKUP(E729,'Guide'!$A$7:$C$10,3,FALSE))</x:f>
        <x:v>24</x:v>
      </x:c>
      <x:c r="L729" s="10" t="n">
        <x:f>('Guide'!$B$4-B729)*24</x:f>
        <x:v>2129.1166666665813</x:v>
      </x:c>
      <x:c r="M729" s="10" t="n">
        <x:f>IF(C729="","",ROUND((C729-B729)*24,6))</x:f>
        <x:v>1.47</x:v>
      </x:c>
      <x:c r="N729" s="10" t="n">
        <x:f>IF(D729="","",ROUND((D729-B729)*24,6))</x:f>
        <x:v>33.16</x:v>
      </x:c>
      <x:c r="O729" s="1" t="n">
        <x:f>IF(D729="",1,0)</x:f>
        <x:v>0</x:v>
      </x:c>
      <x:c r="P729" s="1" t="n">
        <x:f>IF(E729="",0,IF(OR(C729&lt;&gt;"",L729&gt;=J729),1,0))</x:f>
        <x:v>1</x:v>
      </x:c>
      <x:c r="Q729" s="1" t="n">
        <x:f>IF(AND(E729&lt;&gt;"",C729&lt;&gt;"",M729&lt;=J729),1,0)</x:f>
        <x:v>1</x:v>
      </x:c>
      <x:c r="R729" s="1" t="n">
        <x:f>P729-Q729</x:f>
        <x:v>0</x:v>
      </x:c>
      <x:c r="S729" s="1" t="n">
        <x:f>IF(E729="",0,IF(OR(D729&lt;&gt;"",L729&gt;=K729),1,0))</x:f>
        <x:v>1</x:v>
      </x:c>
      <x:c r="T729" s="1" t="n">
        <x:f>IF(AND(E729&lt;&gt;"",D729&lt;&gt;"",N729&lt;=K729),1,0)</x:f>
        <x:v>0</x:v>
      </x:c>
      <x:c r="U729" s="1" t="n">
        <x:f>S729-T729</x:f>
        <x:v>1</x:v>
      </x:c>
      <x:c r="V729" s="1" t="n">
        <x:f>IF(I729="",0,1)</x:f>
        <x:v>1</x:v>
      </x:c>
      <x:c r="W729" s="1" t="n">
        <x:f>IF(I729&gt;=4,1,0)</x:f>
        <x:v>1</x:v>
      </x:c>
      <x:c r="X729" s="1" t="n">
        <x:f>1-O729</x:f>
        <x:v>1</x:v>
      </x:c>
      <x:c r="Y729" s="1" t="n">
        <x:f>IF(AND(O729=1,L729&gt;168),1,0)</x:f>
        <x:v>0</x:v>
      </x:c>
    </x:row>
    <x:row r="730">
      <x:c r="A730" s="1" t="str">
        <x:v>T00725</x:v>
      </x:c>
      <x:c r="B730" s="9" t="n">
        <x:v>45801.169444444444</x:v>
      </x:c>
      <x:c r="C730" s="9" t="n">
        <x:v>45802.11152777778</x:v>
      </x:c>
      <x:c r="D730" s="9" t="n">
        <x:v>45802.115694444445</x:v>
      </x:c>
      <x:c r="E730" s="1" t="str">
        <x:v>Normal</x:v>
      </x:c>
      <x:c r="F730" s="1" t="str">
        <x:v>WhatsApp</x:v>
      </x:c>
      <x:c r="G730" s="1" t="str">
        <x:v>Billing</x:v>
      </x:c>
      <x:c r="H730" s="1" t="n">
        <x:v>0</x:v>
      </x:c>
      <x:c r="I730" s="1"/>
      <x:c r="J730" s="1" t="n">
        <x:f>IF(E730="","",VLOOKUP(E730,'Guide'!$A$7:$C$10,2,FALSE))</x:f>
        <x:v>12</x:v>
      </x:c>
      <x:c r="K730" s="1" t="n">
        <x:f>IF(E730="","",VLOOKUP(E730,'Guide'!$A$7:$C$10,3,FALSE))</x:f>
        <x:v>72</x:v>
      </x:c>
      <x:c r="L730" s="10" t="n">
        <x:f>('Guide'!$B$4-B730)*24</x:f>
        <x:v>907.9333333333489</x:v>
      </x:c>
      <x:c r="M730" s="10" t="n">
        <x:f>IF(C730="","",ROUND((C730-B730)*24,6))</x:f>
        <x:v>22.61</x:v>
      </x:c>
      <x:c r="N730" s="10" t="n">
        <x:f>IF(D730="","",ROUND((D730-B730)*24,6))</x:f>
        <x:v>22.71</x:v>
      </x:c>
      <x:c r="O730" s="1" t="n">
        <x:f>IF(D730="",1,0)</x:f>
        <x:v>0</x:v>
      </x:c>
      <x:c r="P730" s="1" t="n">
        <x:f>IF(E730="",0,IF(OR(C730&lt;&gt;"",L730&gt;=J730),1,0))</x:f>
        <x:v>1</x:v>
      </x:c>
      <x:c r="Q730" s="1" t="n">
        <x:f>IF(AND(E730&lt;&gt;"",C730&lt;&gt;"",M730&lt;=J730),1,0)</x:f>
        <x:v>0</x:v>
      </x:c>
      <x:c r="R730" s="1" t="n">
        <x:f>P730-Q730</x:f>
        <x:v>1</x:v>
      </x:c>
      <x:c r="S730" s="1" t="n">
        <x:f>IF(E730="",0,IF(OR(D730&lt;&gt;"",L730&gt;=K730),1,0))</x:f>
        <x:v>1</x:v>
      </x:c>
      <x:c r="T730" s="1" t="n">
        <x:f>IF(AND(E730&lt;&gt;"",D730&lt;&gt;"",N730&lt;=K730),1,0)</x:f>
        <x:v>1</x:v>
      </x:c>
      <x:c r="U730" s="1" t="n">
        <x:f>S730-T730</x:f>
        <x:v>0</x:v>
      </x:c>
      <x:c r="V730" s="1" t="n">
        <x:f>IF(I730="",0,1)</x:f>
        <x:v>0</x:v>
      </x:c>
      <x:c r="W730" s="1" t="n">
        <x:f>IF(I730&gt;=4,1,0)</x:f>
        <x:v>0</x:v>
      </x:c>
      <x:c r="X730" s="1" t="n">
        <x:f>1-O730</x:f>
        <x:v>1</x:v>
      </x:c>
      <x:c r="Y730" s="1" t="n">
        <x:f>IF(AND(O730=1,L730&gt;168),1,0)</x:f>
        <x:v>0</x:v>
      </x:c>
    </x:row>
    <x:row r="731">
      <x:c r="A731" s="1" t="str">
        <x:v>T00726</x:v>
      </x:c>
      <x:c r="B731" s="9" t="n">
        <x:v>45717.24097222222</x:v>
      </x:c>
      <x:c r="C731" s="9" t="n">
        <x:v>45719.76472222222</x:v>
      </x:c>
      <x:c r="D731" s="9" t="n">
        <x:v>45719.76888888889</x:v>
      </x:c>
      <x:c r="E731" s="1" t="str">
        <x:v>Low</x:v>
      </x:c>
      <x:c r="F731" s="1" t="str">
        <x:v>Email</x:v>
      </x:c>
      <x:c r="G731" s="1" t="str">
        <x:v>Delivery</x:v>
      </x:c>
      <x:c r="H731" s="1" t="n">
        <x:v>0</x:v>
      </x:c>
      <x:c r="I731" s="1" t="n">
        <x:v>4</x:v>
      </x:c>
      <x:c r="J731" s="1" t="n">
        <x:f>IF(E731="","",VLOOKUP(E731,'Guide'!$A$7:$C$10,2,FALSE))</x:f>
        <x:v>24</x:v>
      </x:c>
      <x:c r="K731" s="1" t="n">
        <x:f>IF(E731="","",VLOOKUP(E731,'Guide'!$A$7:$C$10,3,FALSE))</x:f>
        <x:v>120</x:v>
      </x:c>
      <x:c r="L731" s="10" t="n">
        <x:f>('Guide'!$B$4-B731)*24</x:f>
        <x:v>2922.2166666666744</x:v>
      </x:c>
      <x:c r="M731" s="10" t="n">
        <x:f>IF(C731="","",ROUND((C731-B731)*24,6))</x:f>
        <x:v>60.57</x:v>
      </x:c>
      <x:c r="N731" s="10" t="n">
        <x:f>IF(D731="","",ROUND((D731-B731)*24,6))</x:f>
        <x:v>60.67</x:v>
      </x:c>
      <x:c r="O731" s="1" t="n">
        <x:f>IF(D731="",1,0)</x:f>
        <x:v>0</x:v>
      </x:c>
      <x:c r="P731" s="1" t="n">
        <x:f>IF(E731="",0,IF(OR(C731&lt;&gt;"",L731&gt;=J731),1,0))</x:f>
        <x:v>1</x:v>
      </x:c>
      <x:c r="Q731" s="1" t="n">
        <x:f>IF(AND(E731&lt;&gt;"",C731&lt;&gt;"",M731&lt;=J731),1,0)</x:f>
        <x:v>0</x:v>
      </x:c>
      <x:c r="R731" s="1" t="n">
        <x:f>P731-Q731</x:f>
        <x:v>1</x:v>
      </x:c>
      <x:c r="S731" s="1" t="n">
        <x:f>IF(E731="",0,IF(OR(D731&lt;&gt;"",L731&gt;=K731),1,0))</x:f>
        <x:v>1</x:v>
      </x:c>
      <x:c r="T731" s="1" t="n">
        <x:f>IF(AND(E731&lt;&gt;"",D731&lt;&gt;"",N731&lt;=K731),1,0)</x:f>
        <x:v>1</x:v>
      </x:c>
      <x:c r="U731" s="1" t="n">
        <x:f>S731-T731</x:f>
        <x:v>0</x:v>
      </x:c>
      <x:c r="V731" s="1" t="n">
        <x:f>IF(I731="",0,1)</x:f>
        <x:v>1</x:v>
      </x:c>
      <x:c r="W731" s="1" t="n">
        <x:f>IF(I731&gt;=4,1,0)</x:f>
        <x:v>1</x:v>
      </x:c>
      <x:c r="X731" s="1" t="n">
        <x:f>1-O731</x:f>
        <x:v>1</x:v>
      </x:c>
      <x:c r="Y731" s="1" t="n">
        <x:f>IF(AND(O731=1,L731&gt;168),1,0)</x:f>
        <x:v>0</x:v>
      </x:c>
    </x:row>
    <x:row r="732">
      <x:c r="A732" s="1" t="str">
        <x:v>T00727</x:v>
      </x:c>
      <x:c r="B732" s="9" t="n">
        <x:v>45665.347916666666</x:v>
      </x:c>
      <x:c r="C732" s="9" t="n">
        <x:v>45665.51458333333</x:v>
      </x:c>
      <x:c r="D732" s="9" t="n">
        <x:v>45668.99</x:v>
      </x:c>
      <x:c r="E732" s="1" t="str">
        <x:v>Normal</x:v>
      </x:c>
      <x:c r="F732" s="1" t="str">
        <x:v>Web chat</x:v>
      </x:c>
      <x:c r="G732" s="1" t="str">
        <x:v>Product information</x:v>
      </x:c>
      <x:c r="H732" s="1" t="n">
        <x:v>0</x:v>
      </x:c>
      <x:c r="I732" s="1" t="n">
        <x:v>4</x:v>
      </x:c>
      <x:c r="J732" s="1" t="n">
        <x:f>IF(E732="","",VLOOKUP(E732,'Guide'!$A$7:$C$10,2,FALSE))</x:f>
        <x:v>12</x:v>
      </x:c>
      <x:c r="K732" s="1" t="n">
        <x:f>IF(E732="","",VLOOKUP(E732,'Guide'!$A$7:$C$10,3,FALSE))</x:f>
        <x:v>72</x:v>
      </x:c>
      <x:c r="L732" s="10" t="n">
        <x:f>('Guide'!$B$4-B732)*24</x:f>
        <x:v>4167.650000000023</x:v>
      </x:c>
      <x:c r="M732" s="10" t="n">
        <x:f>IF(C732="","",ROUND((C732-B732)*24,6))</x:f>
        <x:v>4</x:v>
      </x:c>
      <x:c r="N732" s="10" t="n">
        <x:f>IF(D732="","",ROUND((D732-B732)*24,6))</x:f>
        <x:v>87.41</x:v>
      </x:c>
      <x:c r="O732" s="1" t="n">
        <x:f>IF(D732="",1,0)</x:f>
        <x:v>0</x:v>
      </x:c>
      <x:c r="P732" s="1" t="n">
        <x:f>IF(E732="",0,IF(OR(C732&lt;&gt;"",L732&gt;=J732),1,0))</x:f>
        <x:v>1</x:v>
      </x:c>
      <x:c r="Q732" s="1" t="n">
        <x:f>IF(AND(E732&lt;&gt;"",C732&lt;&gt;"",M732&lt;=J732),1,0)</x:f>
        <x:v>1</x:v>
      </x:c>
      <x:c r="R732" s="1" t="n">
        <x:f>P732-Q732</x:f>
        <x:v>0</x:v>
      </x:c>
      <x:c r="S732" s="1" t="n">
        <x:f>IF(E732="",0,IF(OR(D732&lt;&gt;"",L732&gt;=K732),1,0))</x:f>
        <x:v>1</x:v>
      </x:c>
      <x:c r="T732" s="1" t="n">
        <x:f>IF(AND(E732&lt;&gt;"",D732&lt;&gt;"",N732&lt;=K732),1,0)</x:f>
        <x:v>0</x:v>
      </x:c>
      <x:c r="U732" s="1" t="n">
        <x:f>S732-T732</x:f>
        <x:v>1</x:v>
      </x:c>
      <x:c r="V732" s="1" t="n">
        <x:f>IF(I732="",0,1)</x:f>
        <x:v>1</x:v>
      </x:c>
      <x:c r="W732" s="1" t="n">
        <x:f>IF(I732&gt;=4,1,0)</x:f>
        <x:v>1</x:v>
      </x:c>
      <x:c r="X732" s="1" t="n">
        <x:f>1-O732</x:f>
        <x:v>1</x:v>
      </x:c>
      <x:c r="Y732" s="1" t="n">
        <x:f>IF(AND(O732=1,L732&gt;168),1,0)</x:f>
        <x:v>0</x:v>
      </x:c>
    </x:row>
    <x:row r="733">
      <x:c r="A733" s="1" t="str">
        <x:v>T00728</x:v>
      </x:c>
      <x:c r="B733" s="9" t="n">
        <x:v>45744.54305555556</x:v>
      </x:c>
      <x:c r="C733" s="9" t="n">
        <x:v>45744.838472222225</x:v>
      </x:c>
      <x:c r="D733" s="9" t="n">
        <x:v>45747.02097222222</x:v>
      </x:c>
      <x:c r="E733" s="1" t="str">
        <x:v>Normal</x:v>
      </x:c>
      <x:c r="F733" s="1" t="str">
        <x:v>Email</x:v>
      </x:c>
      <x:c r="G733" s="1" t="str">
        <x:v>Delivery</x:v>
      </x:c>
      <x:c r="H733" s="1" t="n">
        <x:v>0</x:v>
      </x:c>
      <x:c r="I733" s="1"/>
      <x:c r="J733" s="1" t="n">
        <x:f>IF(E733="","",VLOOKUP(E733,'Guide'!$A$7:$C$10,2,FALSE))</x:f>
        <x:v>12</x:v>
      </x:c>
      <x:c r="K733" s="1" t="n">
        <x:f>IF(E733="","",VLOOKUP(E733,'Guide'!$A$7:$C$10,3,FALSE))</x:f>
        <x:v>72</x:v>
      </x:c>
      <x:c r="L733" s="10" t="n">
        <x:f>('Guide'!$B$4-B733)*24</x:f>
        <x:v>2266.966666666616</x:v>
      </x:c>
      <x:c r="M733" s="10" t="n">
        <x:f>IF(C733="","",ROUND((C733-B733)*24,6))</x:f>
        <x:v>7.09</x:v>
      </x:c>
      <x:c r="N733" s="10" t="n">
        <x:f>IF(D733="","",ROUND((D733-B733)*24,6))</x:f>
        <x:v>59.47</x:v>
      </x:c>
      <x:c r="O733" s="1" t="n">
        <x:f>IF(D733="",1,0)</x:f>
        <x:v>0</x:v>
      </x:c>
      <x:c r="P733" s="1" t="n">
        <x:f>IF(E733="",0,IF(OR(C733&lt;&gt;"",L733&gt;=J733),1,0))</x:f>
        <x:v>1</x:v>
      </x:c>
      <x:c r="Q733" s="1" t="n">
        <x:f>IF(AND(E733&lt;&gt;"",C733&lt;&gt;"",M733&lt;=J733),1,0)</x:f>
        <x:v>1</x:v>
      </x:c>
      <x:c r="R733" s="1" t="n">
        <x:f>P733-Q733</x:f>
        <x:v>0</x:v>
      </x:c>
      <x:c r="S733" s="1" t="n">
        <x:f>IF(E733="",0,IF(OR(D733&lt;&gt;"",L733&gt;=K733),1,0))</x:f>
        <x:v>1</x:v>
      </x:c>
      <x:c r="T733" s="1" t="n">
        <x:f>IF(AND(E733&lt;&gt;"",D733&lt;&gt;"",N733&lt;=K733),1,0)</x:f>
        <x:v>1</x:v>
      </x:c>
      <x:c r="U733" s="1" t="n">
        <x:f>S733-T733</x:f>
        <x:v>0</x:v>
      </x:c>
      <x:c r="V733" s="1" t="n">
        <x:f>IF(I733="",0,1)</x:f>
        <x:v>0</x:v>
      </x:c>
      <x:c r="W733" s="1" t="n">
        <x:f>IF(I733&gt;=4,1,0)</x:f>
        <x:v>0</x:v>
      </x:c>
      <x:c r="X733" s="1" t="n">
        <x:f>1-O733</x:f>
        <x:v>1</x:v>
      </x:c>
      <x:c r="Y733" s="1" t="n">
        <x:f>IF(AND(O733=1,L733&gt;168),1,0)</x:f>
        <x:v>0</x:v>
      </x:c>
    </x:row>
    <x:row r="734">
      <x:c r="A734" s="1" t="str">
        <x:v>T00729</x:v>
      </x:c>
      <x:c r="B734" s="9" t="n">
        <x:v>45737.79583333333</x:v>
      </x:c>
      <x:c r="C734" s="9" t="n">
        <x:v>45738.76458333333</x:v>
      </x:c>
      <x:c r="D734" s="9"/>
      <x:c r="E734" s="1" t="str">
        <x:v>Low</x:v>
      </x:c>
      <x:c r="F734" s="1" t="str">
        <x:v>WhatsApp</x:v>
      </x:c>
      <x:c r="G734" s="1" t="str">
        <x:v>Product information</x:v>
      </x:c>
      <x:c r="H734" s="1" t="n">
        <x:v>0</x:v>
      </x:c>
      <x:c r="I734" s="1"/>
      <x:c r="J734" s="1" t="n">
        <x:f>IF(E734="","",VLOOKUP(E734,'Guide'!$A$7:$C$10,2,FALSE))</x:f>
        <x:v>24</x:v>
      </x:c>
      <x:c r="K734" s="1" t="n">
        <x:f>IF(E734="","",VLOOKUP(E734,'Guide'!$A$7:$C$10,3,FALSE))</x:f>
        <x:v>120</x:v>
      </x:c>
      <x:c r="L734" s="10" t="n">
        <x:f>('Guide'!$B$4-B734)*24</x:f>
        <x:v>2428.9000000000815</x:v>
      </x:c>
      <x:c r="M734" s="10" t="n">
        <x:f>IF(C734="","",ROUND((C734-B734)*24,6))</x:f>
        <x:v>23.25</x:v>
      </x:c>
      <x:c r="N734" s="10" t="str">
        <x:f>IF(D734="","",ROUND((D734-B734)*24,6))</x:f>
      </x:c>
      <x:c r="O734" s="1" t="n">
        <x:f>IF(D734="",1,0)</x:f>
        <x:v>1</x:v>
      </x:c>
      <x:c r="P734" s="1" t="n">
        <x:f>IF(E734="",0,IF(OR(C734&lt;&gt;"",L734&gt;=J734),1,0))</x:f>
        <x:v>1</x:v>
      </x:c>
      <x:c r="Q734" s="1" t="n">
        <x:f>IF(AND(E734&lt;&gt;"",C734&lt;&gt;"",M734&lt;=J734),1,0)</x:f>
        <x:v>1</x:v>
      </x:c>
      <x:c r="R734" s="1" t="n">
        <x:f>P734-Q734</x:f>
        <x:v>0</x:v>
      </x:c>
      <x:c r="S734" s="1" t="n">
        <x:f>IF(E734="",0,IF(OR(D734&lt;&gt;"",L734&gt;=K734),1,0))</x:f>
        <x:v>1</x:v>
      </x:c>
      <x:c r="T734" s="1" t="n">
        <x:f>IF(AND(E734&lt;&gt;"",D734&lt;&gt;"",N734&lt;=K734),1,0)</x:f>
        <x:v>0</x:v>
      </x:c>
      <x:c r="U734" s="1" t="n">
        <x:f>S734-T734</x:f>
        <x:v>1</x:v>
      </x:c>
      <x:c r="V734" s="1" t="n">
        <x:f>IF(I734="",0,1)</x:f>
        <x:v>0</x:v>
      </x:c>
      <x:c r="W734" s="1" t="n">
        <x:f>IF(I734&gt;=4,1,0)</x:f>
        <x:v>0</x:v>
      </x:c>
      <x:c r="X734" s="1" t="n">
        <x:f>1-O734</x:f>
        <x:v>0</x:v>
      </x:c>
      <x:c r="Y734" s="1" t="n">
        <x:f>IF(AND(O734=1,L734&gt;168),1,0)</x:f>
        <x:v>1</x:v>
      </x:c>
    </x:row>
    <x:row r="735">
      <x:c r="A735" s="1" t="str">
        <x:v>T00730</x:v>
      </x:c>
      <x:c r="B735" s="9" t="n">
        <x:v>45820.00277777778</x:v>
      </x:c>
      <x:c r="C735" s="9" t="n">
        <x:v>45821.23777777778</x:v>
      </x:c>
      <x:c r="D735" s="9" t="n">
        <x:v>45821.241944444446</x:v>
      </x:c>
      <x:c r="E735" s="1" t="str">
        <x:v>Normal</x:v>
      </x:c>
      <x:c r="F735" s="1" t="str">
        <x:v>Email</x:v>
      </x:c>
      <x:c r="G735" s="1" t="str">
        <x:v>Account access</x:v>
      </x:c>
      <x:c r="H735" s="1" t="n">
        <x:v>0</x:v>
      </x:c>
      <x:c r="I735" s="1" t="n">
        <x:v>4</x:v>
      </x:c>
      <x:c r="J735" s="1" t="n">
        <x:f>IF(E735="","",VLOOKUP(E735,'Guide'!$A$7:$C$10,2,FALSE))</x:f>
        <x:v>12</x:v>
      </x:c>
      <x:c r="K735" s="1" t="n">
        <x:f>IF(E735="","",VLOOKUP(E735,'Guide'!$A$7:$C$10,3,FALSE))</x:f>
        <x:v>72</x:v>
      </x:c>
      <x:c r="L735" s="10" t="n">
        <x:f>('Guide'!$B$4-B735)*24</x:f>
        <x:v>455.93333333329065</x:v>
      </x:c>
      <x:c r="M735" s="10" t="n">
        <x:f>IF(C735="","",ROUND((C735-B735)*24,6))</x:f>
        <x:v>29.64</x:v>
      </x:c>
      <x:c r="N735" s="10" t="n">
        <x:f>IF(D735="","",ROUND((D735-B735)*24,6))</x:f>
        <x:v>29.74</x:v>
      </x:c>
      <x:c r="O735" s="1" t="n">
        <x:f>IF(D735="",1,0)</x:f>
        <x:v>0</x:v>
      </x:c>
      <x:c r="P735" s="1" t="n">
        <x:f>IF(E735="",0,IF(OR(C735&lt;&gt;"",L735&gt;=J735),1,0))</x:f>
        <x:v>1</x:v>
      </x:c>
      <x:c r="Q735" s="1" t="n">
        <x:f>IF(AND(E735&lt;&gt;"",C735&lt;&gt;"",M735&lt;=J735),1,0)</x:f>
        <x:v>0</x:v>
      </x:c>
      <x:c r="R735" s="1" t="n">
        <x:f>P735-Q735</x:f>
        <x:v>1</x:v>
      </x:c>
      <x:c r="S735" s="1" t="n">
        <x:f>IF(E735="",0,IF(OR(D735&lt;&gt;"",L735&gt;=K735),1,0))</x:f>
        <x:v>1</x:v>
      </x:c>
      <x:c r="T735" s="1" t="n">
        <x:f>IF(AND(E735&lt;&gt;"",D735&lt;&gt;"",N735&lt;=K735),1,0)</x:f>
        <x:v>1</x:v>
      </x:c>
      <x:c r="U735" s="1" t="n">
        <x:f>S735-T735</x:f>
        <x:v>0</x:v>
      </x:c>
      <x:c r="V735" s="1" t="n">
        <x:f>IF(I735="",0,1)</x:f>
        <x:v>1</x:v>
      </x:c>
      <x:c r="W735" s="1" t="n">
        <x:f>IF(I735&gt;=4,1,0)</x:f>
        <x:v>1</x:v>
      </x:c>
      <x:c r="X735" s="1" t="n">
        <x:f>1-O735</x:f>
        <x:v>1</x:v>
      </x:c>
      <x:c r="Y735" s="1" t="n">
        <x:f>IF(AND(O735=1,L735&gt;168),1,0)</x:f>
        <x:v>0</x:v>
      </x:c>
    </x:row>
    <x:row r="736">
      <x:c r="A736" s="1" t="str">
        <x:v>T00731</x:v>
      </x:c>
      <x:c r="B736" s="9" t="n">
        <x:v>45756.72083333333</x:v>
      </x:c>
      <x:c r="C736" s="9" t="n">
        <x:v>45756.747083333335</x:v>
      </x:c>
      <x:c r="D736" s="9" t="n">
        <x:v>45756.89708333334</x:v>
      </x:c>
      <x:c r="E736" s="1" t="str">
        <x:v>Urgent</x:v>
      </x:c>
      <x:c r="F736" s="1" t="str">
        <x:v>Web chat</x:v>
      </x:c>
      <x:c r="G736" s="1" t="str">
        <x:v>Refund</x:v>
      </x:c>
      <x:c r="H736" s="1" t="n">
        <x:v>1</x:v>
      </x:c>
      <x:c r="I736" s="1"/>
      <x:c r="J736" s="1" t="n">
        <x:f>IF(E736="","",VLOOKUP(E736,'Guide'!$A$7:$C$10,2,FALSE))</x:f>
        <x:v>1</x:v>
      </x:c>
      <x:c r="K736" s="1" t="n">
        <x:f>IF(E736="","",VLOOKUP(E736,'Guide'!$A$7:$C$10,3,FALSE))</x:f>
        <x:v>8</x:v>
      </x:c>
      <x:c r="L736" s="10" t="n">
        <x:f>('Guide'!$B$4-B736)*24</x:f>
        <x:v>1974.7000000000116</x:v>
      </x:c>
      <x:c r="M736" s="10" t="n">
        <x:f>IF(C736="","",ROUND((C736-B736)*24,6))</x:f>
        <x:v>0.63</x:v>
      </x:c>
      <x:c r="N736" s="10" t="n">
        <x:f>IF(D736="","",ROUND((D736-B736)*24,6))</x:f>
        <x:v>4.23</x:v>
      </x:c>
      <x:c r="O736" s="1" t="n">
        <x:f>IF(D736="",1,0)</x:f>
        <x:v>0</x:v>
      </x:c>
      <x:c r="P736" s="1" t="n">
        <x:f>IF(E736="",0,IF(OR(C736&lt;&gt;"",L736&gt;=J736),1,0))</x:f>
        <x:v>1</x:v>
      </x:c>
      <x:c r="Q736" s="1" t="n">
        <x:f>IF(AND(E736&lt;&gt;"",C736&lt;&gt;"",M736&lt;=J736),1,0)</x:f>
        <x:v>1</x:v>
      </x:c>
      <x:c r="R736" s="1" t="n">
        <x:f>P736-Q736</x:f>
        <x:v>0</x:v>
      </x:c>
      <x:c r="S736" s="1" t="n">
        <x:f>IF(E736="",0,IF(OR(D736&lt;&gt;"",L736&gt;=K736),1,0))</x:f>
        <x:v>1</x:v>
      </x:c>
      <x:c r="T736" s="1" t="n">
        <x:f>IF(AND(E736&lt;&gt;"",D736&lt;&gt;"",N736&lt;=K736),1,0)</x:f>
        <x:v>1</x:v>
      </x:c>
      <x:c r="U736" s="1" t="n">
        <x:f>S736-T736</x:f>
        <x:v>0</x:v>
      </x:c>
      <x:c r="V736" s="1" t="n">
        <x:f>IF(I736="",0,1)</x:f>
        <x:v>0</x:v>
      </x:c>
      <x:c r="W736" s="1" t="n">
        <x:f>IF(I736&gt;=4,1,0)</x:f>
        <x:v>0</x:v>
      </x:c>
      <x:c r="X736" s="1" t="n">
        <x:f>1-O736</x:f>
        <x:v>1</x:v>
      </x:c>
      <x:c r="Y736" s="1" t="n">
        <x:f>IF(AND(O736=1,L736&gt;168),1,0)</x:f>
        <x:v>0</x:v>
      </x:c>
    </x:row>
    <x:row r="737">
      <x:c r="A737" s="1" t="str">
        <x:v>T00732</x:v>
      </x:c>
      <x:c r="B737" s="9" t="n">
        <x:v>45685.25833333333</x:v>
      </x:c>
      <x:c r="C737" s="9" t="n">
        <x:v>45685.60625</x:v>
      </x:c>
      <x:c r="D737" s="9" t="n">
        <x:v>45686.456666666665</x:v>
      </x:c>
      <x:c r="E737" s="1" t="str">
        <x:v>Normal</x:v>
      </x:c>
      <x:c r="F737" s="1" t="str">
        <x:v>Email</x:v>
      </x:c>
      <x:c r="G737" s="1" t="str">
        <x:v>Account access</x:v>
      </x:c>
      <x:c r="H737" s="1" t="n">
        <x:v>0</x:v>
      </x:c>
      <x:c r="I737" s="1" t="n">
        <x:v>2</x:v>
      </x:c>
      <x:c r="J737" s="1" t="n">
        <x:f>IF(E737="","",VLOOKUP(E737,'Guide'!$A$7:$C$10,2,FALSE))</x:f>
        <x:v>12</x:v>
      </x:c>
      <x:c r="K737" s="1" t="n">
        <x:f>IF(E737="","",VLOOKUP(E737,'Guide'!$A$7:$C$10,3,FALSE))</x:f>
        <x:v>72</x:v>
      </x:c>
      <x:c r="L737" s="10" t="n">
        <x:f>('Guide'!$B$4-B737)*24</x:f>
        <x:v>3689.8000000000466</x:v>
      </x:c>
      <x:c r="M737" s="10" t="n">
        <x:f>IF(C737="","",ROUND((C737-B737)*24,6))</x:f>
        <x:v>8.35</x:v>
      </x:c>
      <x:c r="N737" s="10" t="n">
        <x:f>IF(D737="","",ROUND((D737-B737)*24,6))</x:f>
        <x:v>28.76</x:v>
      </x:c>
      <x:c r="O737" s="1" t="n">
        <x:f>IF(D737="",1,0)</x:f>
        <x:v>0</x:v>
      </x:c>
      <x:c r="P737" s="1" t="n">
        <x:f>IF(E737="",0,IF(OR(C737&lt;&gt;"",L737&gt;=J737),1,0))</x:f>
        <x:v>1</x:v>
      </x:c>
      <x:c r="Q737" s="1" t="n">
        <x:f>IF(AND(E737&lt;&gt;"",C737&lt;&gt;"",M737&lt;=J737),1,0)</x:f>
        <x:v>1</x:v>
      </x:c>
      <x:c r="R737" s="1" t="n">
        <x:f>P737-Q737</x:f>
        <x:v>0</x:v>
      </x:c>
      <x:c r="S737" s="1" t="n">
        <x:f>IF(E737="",0,IF(OR(D737&lt;&gt;"",L737&gt;=K737),1,0))</x:f>
        <x:v>1</x:v>
      </x:c>
      <x:c r="T737" s="1" t="n">
        <x:f>IF(AND(E737&lt;&gt;"",D737&lt;&gt;"",N737&lt;=K737),1,0)</x:f>
        <x:v>1</x:v>
      </x:c>
      <x:c r="U737" s="1" t="n">
        <x:f>S737-T737</x:f>
        <x:v>0</x:v>
      </x:c>
      <x:c r="V737" s="1" t="n">
        <x:f>IF(I737="",0,1)</x:f>
        <x:v>1</x:v>
      </x:c>
      <x:c r="W737" s="1" t="n">
        <x:f>IF(I737&gt;=4,1,0)</x:f>
        <x:v>0</x:v>
      </x:c>
      <x:c r="X737" s="1" t="n">
        <x:f>1-O737</x:f>
        <x:v>1</x:v>
      </x:c>
      <x:c r="Y737" s="1" t="n">
        <x:f>IF(AND(O737=1,L737&gt;168),1,0)</x:f>
        <x:v>0</x:v>
      </x:c>
    </x:row>
    <x:row r="738">
      <x:c r="A738" s="1" t="str">
        <x:v>T00733</x:v>
      </x:c>
      <x:c r="B738" s="9" t="n">
        <x:v>45814.305555555555</x:v>
      </x:c>
      <x:c r="C738" s="9" t="n">
        <x:v>45815.31222222222</x:v>
      </x:c>
      <x:c r="D738" s="9" t="n">
        <x:v>45817.970972222225</x:v>
      </x:c>
      <x:c r="E738" s="1" t="str">
        <x:v>Normal</x:v>
      </x:c>
      <x:c r="F738" s="1" t="str">
        <x:v>WhatsApp</x:v>
      </x:c>
      <x:c r="G738" s="1" t="str">
        <x:v>Billing</x:v>
      </x:c>
      <x:c r="H738" s="1" t="n">
        <x:v>0</x:v>
      </x:c>
      <x:c r="I738" s="1"/>
      <x:c r="J738" s="1" t="n">
        <x:f>IF(E738="","",VLOOKUP(E738,'Guide'!$A$7:$C$10,2,FALSE))</x:f>
        <x:v>12</x:v>
      </x:c>
      <x:c r="K738" s="1" t="n">
        <x:f>IF(E738="","",VLOOKUP(E738,'Guide'!$A$7:$C$10,3,FALSE))</x:f>
        <x:v>72</x:v>
      </x:c>
      <x:c r="L738" s="10" t="n">
        <x:f>('Guide'!$B$4-B738)*24</x:f>
        <x:v>592.6666666666861</x:v>
      </x:c>
      <x:c r="M738" s="10" t="n">
        <x:f>IF(C738="","",ROUND((C738-B738)*24,6))</x:f>
        <x:v>24.16</x:v>
      </x:c>
      <x:c r="N738" s="10" t="n">
        <x:f>IF(D738="","",ROUND((D738-B738)*24,6))</x:f>
        <x:v>87.97</x:v>
      </x:c>
      <x:c r="O738" s="1" t="n">
        <x:f>IF(D738="",1,0)</x:f>
        <x:v>0</x:v>
      </x:c>
      <x:c r="P738" s="1" t="n">
        <x:f>IF(E738="",0,IF(OR(C738&lt;&gt;"",L738&gt;=J738),1,0))</x:f>
        <x:v>1</x:v>
      </x:c>
      <x:c r="Q738" s="1" t="n">
        <x:f>IF(AND(E738&lt;&gt;"",C738&lt;&gt;"",M738&lt;=J738),1,0)</x:f>
        <x:v>0</x:v>
      </x:c>
      <x:c r="R738" s="1" t="n">
        <x:f>P738-Q738</x:f>
        <x:v>1</x:v>
      </x:c>
      <x:c r="S738" s="1" t="n">
        <x:f>IF(E738="",0,IF(OR(D738&lt;&gt;"",L738&gt;=K738),1,0))</x:f>
        <x:v>1</x:v>
      </x:c>
      <x:c r="T738" s="1" t="n">
        <x:f>IF(AND(E738&lt;&gt;"",D738&lt;&gt;"",N738&lt;=K738),1,0)</x:f>
        <x:v>0</x:v>
      </x:c>
      <x:c r="U738" s="1" t="n">
        <x:f>S738-T738</x:f>
        <x:v>1</x:v>
      </x:c>
      <x:c r="V738" s="1" t="n">
        <x:f>IF(I738="",0,1)</x:f>
        <x:v>0</x:v>
      </x:c>
      <x:c r="W738" s="1" t="n">
        <x:f>IF(I738&gt;=4,1,0)</x:f>
        <x:v>0</x:v>
      </x:c>
      <x:c r="X738" s="1" t="n">
        <x:f>1-O738</x:f>
        <x:v>1</x:v>
      </x:c>
      <x:c r="Y738" s="1" t="n">
        <x:f>IF(AND(O738=1,L738&gt;168),1,0)</x:f>
        <x:v>0</x:v>
      </x:c>
    </x:row>
    <x:row r="739">
      <x:c r="A739" s="1" t="str">
        <x:v>T00734</x:v>
      </x:c>
      <x:c r="B739" s="9" t="n">
        <x:v>45739.47777777778</x:v>
      </x:c>
      <x:c r="C739" s="9" t="n">
        <x:v>45740.294444444444</x:v>
      </x:c>
      <x:c r="D739" s="9" t="n">
        <x:v>45755.14527777778</x:v>
      </x:c>
      <x:c r="E739" s="1" t="str">
        <x:v>Normal</x:v>
      </x:c>
      <x:c r="F739" s="1" t="str">
        <x:v>Email</x:v>
      </x:c>
      <x:c r="G739" s="1" t="str">
        <x:v>Refund</x:v>
      </x:c>
      <x:c r="H739" s="1" t="n">
        <x:v>0</x:v>
      </x:c>
      <x:c r="I739" s="1" t="n">
        <x:v>3</x:v>
      </x:c>
      <x:c r="J739" s="1" t="n">
        <x:f>IF(E739="","",VLOOKUP(E739,'Guide'!$A$7:$C$10,2,FALSE))</x:f>
        <x:v>12</x:v>
      </x:c>
      <x:c r="K739" s="1" t="n">
        <x:f>IF(E739="","",VLOOKUP(E739,'Guide'!$A$7:$C$10,3,FALSE))</x:f>
        <x:v>72</x:v>
      </x:c>
      <x:c r="L739" s="10" t="n">
        <x:f>('Guide'!$B$4-B739)*24</x:f>
        <x:v>2388.5333333333256</x:v>
      </x:c>
      <x:c r="M739" s="10" t="n">
        <x:f>IF(C739="","",ROUND((C739-B739)*24,6))</x:f>
        <x:v>19.6</x:v>
      </x:c>
      <x:c r="N739" s="10" t="n">
        <x:f>IF(D739="","",ROUND((D739-B739)*24,6))</x:f>
        <x:v>376.02</x:v>
      </x:c>
      <x:c r="O739" s="1" t="n">
        <x:f>IF(D739="",1,0)</x:f>
        <x:v>0</x:v>
      </x:c>
      <x:c r="P739" s="1" t="n">
        <x:f>IF(E739="",0,IF(OR(C739&lt;&gt;"",L739&gt;=J739),1,0))</x:f>
        <x:v>1</x:v>
      </x:c>
      <x:c r="Q739" s="1" t="n">
        <x:f>IF(AND(E739&lt;&gt;"",C739&lt;&gt;"",M739&lt;=J739),1,0)</x:f>
        <x:v>0</x:v>
      </x:c>
      <x:c r="R739" s="1" t="n">
        <x:f>P739-Q739</x:f>
        <x:v>1</x:v>
      </x:c>
      <x:c r="S739" s="1" t="n">
        <x:f>IF(E739="",0,IF(OR(D739&lt;&gt;"",L739&gt;=K739),1,0))</x:f>
        <x:v>1</x:v>
      </x:c>
      <x:c r="T739" s="1" t="n">
        <x:f>IF(AND(E739&lt;&gt;"",D739&lt;&gt;"",N739&lt;=K739),1,0)</x:f>
        <x:v>0</x:v>
      </x:c>
      <x:c r="U739" s="1" t="n">
        <x:f>S739-T739</x:f>
        <x:v>1</x:v>
      </x:c>
      <x:c r="V739" s="1" t="n">
        <x:f>IF(I739="",0,1)</x:f>
        <x:v>1</x:v>
      </x:c>
      <x:c r="W739" s="1" t="n">
        <x:f>IF(I739&gt;=4,1,0)</x:f>
        <x:v>0</x:v>
      </x:c>
      <x:c r="X739" s="1" t="n">
        <x:f>1-O739</x:f>
        <x:v>1</x:v>
      </x:c>
      <x:c r="Y739" s="1" t="n">
        <x:f>IF(AND(O739=1,L739&gt;168),1,0)</x:f>
        <x:v>0</x:v>
      </x:c>
    </x:row>
    <x:row r="740">
      <x:c r="A740" s="1" t="str">
        <x:v>T00735</x:v>
      </x:c>
      <x:c r="B740" s="9" t="n">
        <x:v>45757.80486111111</x:v>
      </x:c>
      <x:c r="C740" s="9" t="n">
        <x:v>45758.560277777775</x:v>
      </x:c>
      <x:c r="D740" s="9" t="n">
        <x:v>45759.08861111111</x:v>
      </x:c>
      <x:c r="E740" s="1" t="str">
        <x:v>Low</x:v>
      </x:c>
      <x:c r="F740" s="1" t="str">
        <x:v>Email</x:v>
      </x:c>
      <x:c r="G740" s="1" t="str">
        <x:v>Delivery</x:v>
      </x:c>
      <x:c r="H740" s="1" t="n">
        <x:v>1</x:v>
      </x:c>
      <x:c r="I740" s="1"/>
      <x:c r="J740" s="1" t="n">
        <x:f>IF(E740="","",VLOOKUP(E740,'Guide'!$A$7:$C$10,2,FALSE))</x:f>
        <x:v>24</x:v>
      </x:c>
      <x:c r="K740" s="1" t="n">
        <x:f>IF(E740="","",VLOOKUP(E740,'Guide'!$A$7:$C$10,3,FALSE))</x:f>
        <x:v>120</x:v>
      </x:c>
      <x:c r="L740" s="10" t="n">
        <x:f>('Guide'!$B$4-B740)*24</x:f>
        <x:v>1948.683333333407</x:v>
      </x:c>
      <x:c r="M740" s="10" t="n">
        <x:f>IF(C740="","",ROUND((C740-B740)*24,6))</x:f>
        <x:v>18.13</x:v>
      </x:c>
      <x:c r="N740" s="10" t="n">
        <x:f>IF(D740="","",ROUND((D740-B740)*24,6))</x:f>
        <x:v>30.81</x:v>
      </x:c>
      <x:c r="O740" s="1" t="n">
        <x:f>IF(D740="",1,0)</x:f>
        <x:v>0</x:v>
      </x:c>
      <x:c r="P740" s="1" t="n">
        <x:f>IF(E740="",0,IF(OR(C740&lt;&gt;"",L740&gt;=J740),1,0))</x:f>
        <x:v>1</x:v>
      </x:c>
      <x:c r="Q740" s="1" t="n">
        <x:f>IF(AND(E740&lt;&gt;"",C740&lt;&gt;"",M740&lt;=J740),1,0)</x:f>
        <x:v>1</x:v>
      </x:c>
      <x:c r="R740" s="1" t="n">
        <x:f>P740-Q740</x:f>
        <x:v>0</x:v>
      </x:c>
      <x:c r="S740" s="1" t="n">
        <x:f>IF(E740="",0,IF(OR(D740&lt;&gt;"",L740&gt;=K740),1,0))</x:f>
        <x:v>1</x:v>
      </x:c>
      <x:c r="T740" s="1" t="n">
        <x:f>IF(AND(E740&lt;&gt;"",D740&lt;&gt;"",N740&lt;=K740),1,0)</x:f>
        <x:v>1</x:v>
      </x:c>
      <x:c r="U740" s="1" t="n">
        <x:f>S740-T740</x:f>
        <x:v>0</x:v>
      </x:c>
      <x:c r="V740" s="1" t="n">
        <x:f>IF(I740="",0,1)</x:f>
        <x:v>0</x:v>
      </x:c>
      <x:c r="W740" s="1" t="n">
        <x:f>IF(I740&gt;=4,1,0)</x:f>
        <x:v>0</x:v>
      </x:c>
      <x:c r="X740" s="1" t="n">
        <x:f>1-O740</x:f>
        <x:v>1</x:v>
      </x:c>
      <x:c r="Y740" s="1" t="n">
        <x:f>IF(AND(O740=1,L740&gt;168),1,0)</x:f>
        <x:v>0</x:v>
      </x:c>
    </x:row>
    <x:row r="741">
      <x:c r="A741" s="1" t="str">
        <x:v>T00736</x:v>
      </x:c>
      <x:c r="B741" s="9" t="n">
        <x:v>45694.73263888889</x:v>
      </x:c>
      <x:c r="C741" s="9" t="n">
        <x:v>45694.80388888889</x:v>
      </x:c>
      <x:c r="D741" s="9" t="n">
        <x:v>45702.67805555555</x:v>
      </x:c>
      <x:c r="E741" s="1" t="str">
        <x:v>Normal</x:v>
      </x:c>
      <x:c r="F741" s="1" t="str">
        <x:v>Web chat</x:v>
      </x:c>
      <x:c r="G741" s="1" t="str">
        <x:v>Refund</x:v>
      </x:c>
      <x:c r="H741" s="1" t="n">
        <x:v>0</x:v>
      </x:c>
      <x:c r="I741" s="1" t="n">
        <x:v>4</x:v>
      </x:c>
      <x:c r="J741" s="1" t="n">
        <x:f>IF(E741="","",VLOOKUP(E741,'Guide'!$A$7:$C$10,2,FALSE))</x:f>
        <x:v>12</x:v>
      </x:c>
      <x:c r="K741" s="1" t="n">
        <x:f>IF(E741="","",VLOOKUP(E741,'Guide'!$A$7:$C$10,3,FALSE))</x:f>
        <x:v>72</x:v>
      </x:c>
      <x:c r="L741" s="10" t="n">
        <x:f>('Guide'!$B$4-B741)*24</x:f>
        <x:v>3462.416666666628</x:v>
      </x:c>
      <x:c r="M741" s="10" t="n">
        <x:f>IF(C741="","",ROUND((C741-B741)*24,6))</x:f>
        <x:v>1.71</x:v>
      </x:c>
      <x:c r="N741" s="10" t="n">
        <x:f>IF(D741="","",ROUND((D741-B741)*24,6))</x:f>
        <x:v>190.69</x:v>
      </x:c>
      <x:c r="O741" s="1" t="n">
        <x:f>IF(D741="",1,0)</x:f>
        <x:v>0</x:v>
      </x:c>
      <x:c r="P741" s="1" t="n">
        <x:f>IF(E741="",0,IF(OR(C741&lt;&gt;"",L741&gt;=J741),1,0))</x:f>
        <x:v>1</x:v>
      </x:c>
      <x:c r="Q741" s="1" t="n">
        <x:f>IF(AND(E741&lt;&gt;"",C741&lt;&gt;"",M741&lt;=J741),1,0)</x:f>
        <x:v>1</x:v>
      </x:c>
      <x:c r="R741" s="1" t="n">
        <x:f>P741-Q741</x:f>
        <x:v>0</x:v>
      </x:c>
      <x:c r="S741" s="1" t="n">
        <x:f>IF(E741="",0,IF(OR(D741&lt;&gt;"",L741&gt;=K741),1,0))</x:f>
        <x:v>1</x:v>
      </x:c>
      <x:c r="T741" s="1" t="n">
        <x:f>IF(AND(E741&lt;&gt;"",D741&lt;&gt;"",N741&lt;=K741),1,0)</x:f>
        <x:v>0</x:v>
      </x:c>
      <x:c r="U741" s="1" t="n">
        <x:f>S741-T741</x:f>
        <x:v>1</x:v>
      </x:c>
      <x:c r="V741" s="1" t="n">
        <x:f>IF(I741="",0,1)</x:f>
        <x:v>1</x:v>
      </x:c>
      <x:c r="W741" s="1" t="n">
        <x:f>IF(I741&gt;=4,1,0)</x:f>
        <x:v>1</x:v>
      </x:c>
      <x:c r="X741" s="1" t="n">
        <x:f>1-O741</x:f>
        <x:v>1</x:v>
      </x:c>
      <x:c r="Y741" s="1" t="n">
        <x:f>IF(AND(O741=1,L741&gt;168),1,0)</x:f>
        <x:v>0</x:v>
      </x:c>
    </x:row>
    <x:row r="742">
      <x:c r="A742" s="1" t="str">
        <x:v>T00737</x:v>
      </x:c>
      <x:c r="B742" s="9" t="n">
        <x:v>45716.97152777778</x:v>
      </x:c>
      <x:c r="C742" s="9" t="n">
        <x:v>45717.07319444444</x:v>
      </x:c>
      <x:c r="D742" s="9"/>
      <x:c r="E742" s="1" t="str">
        <x:v>Normal</x:v>
      </x:c>
      <x:c r="F742" s="1" t="str">
        <x:v>Web chat</x:v>
      </x:c>
      <x:c r="G742" s="1" t="str">
        <x:v>Refund</x:v>
      </x:c>
      <x:c r="H742" s="1" t="n">
        <x:v>0</x:v>
      </x:c>
      <x:c r="I742" s="1"/>
      <x:c r="J742" s="1" t="n">
        <x:f>IF(E742="","",VLOOKUP(E742,'Guide'!$A$7:$C$10,2,FALSE))</x:f>
        <x:v>12</x:v>
      </x:c>
      <x:c r="K742" s="1" t="n">
        <x:f>IF(E742="","",VLOOKUP(E742,'Guide'!$A$7:$C$10,3,FALSE))</x:f>
        <x:v>72</x:v>
      </x:c>
      <x:c r="L742" s="10" t="n">
        <x:f>('Guide'!$B$4-B742)*24</x:f>
        <x:v>2928.6833333332906</x:v>
      </x:c>
      <x:c r="M742" s="10" t="n">
        <x:f>IF(C742="","",ROUND((C742-B742)*24,6))</x:f>
        <x:v>2.44</x:v>
      </x:c>
      <x:c r="N742" s="10" t="str">
        <x:f>IF(D742="","",ROUND((D742-B742)*24,6))</x:f>
      </x:c>
      <x:c r="O742" s="1" t="n">
        <x:f>IF(D742="",1,0)</x:f>
        <x:v>1</x:v>
      </x:c>
      <x:c r="P742" s="1" t="n">
        <x:f>IF(E742="",0,IF(OR(C742&lt;&gt;"",L742&gt;=J742),1,0))</x:f>
        <x:v>1</x:v>
      </x:c>
      <x:c r="Q742" s="1" t="n">
        <x:f>IF(AND(E742&lt;&gt;"",C742&lt;&gt;"",M742&lt;=J742),1,0)</x:f>
        <x:v>1</x:v>
      </x:c>
      <x:c r="R742" s="1" t="n">
        <x:f>P742-Q742</x:f>
        <x:v>0</x:v>
      </x:c>
      <x:c r="S742" s="1" t="n">
        <x:f>IF(E742="",0,IF(OR(D742&lt;&gt;"",L742&gt;=K742),1,0))</x:f>
        <x:v>1</x:v>
      </x:c>
      <x:c r="T742" s="1" t="n">
        <x:f>IF(AND(E742&lt;&gt;"",D742&lt;&gt;"",N742&lt;=K742),1,0)</x:f>
        <x:v>0</x:v>
      </x:c>
      <x:c r="U742" s="1" t="n">
        <x:f>S742-T742</x:f>
        <x:v>1</x:v>
      </x:c>
      <x:c r="V742" s="1" t="n">
        <x:f>IF(I742="",0,1)</x:f>
        <x:v>0</x:v>
      </x:c>
      <x:c r="W742" s="1" t="n">
        <x:f>IF(I742&gt;=4,1,0)</x:f>
        <x:v>0</x:v>
      </x:c>
      <x:c r="X742" s="1" t="n">
        <x:f>1-O742</x:f>
        <x:v>0</x:v>
      </x:c>
      <x:c r="Y742" s="1" t="n">
        <x:f>IF(AND(O742=1,L742&gt;168),1,0)</x:f>
        <x:v>1</x:v>
      </x:c>
    </x:row>
    <x:row r="743">
      <x:c r="A743" s="1" t="str">
        <x:v>T00738</x:v>
      </x:c>
      <x:c r="B743" s="9" t="n">
        <x:v>45776.313888888886</x:v>
      </x:c>
      <x:c r="C743" s="9" t="n">
        <x:v>45777.44263888889</x:v>
      </x:c>
      <x:c r="D743" s="9" t="n">
        <x:v>45777.945972222224</x:v>
      </x:c>
      <x:c r="E743" s="1" t="str">
        <x:v>Normal</x:v>
      </x:c>
      <x:c r="F743" s="1" t="str">
        <x:v>Email</x:v>
      </x:c>
      <x:c r="G743" s="1" t="str">
        <x:v>Billing</x:v>
      </x:c>
      <x:c r="H743" s="1" t="n">
        <x:v>0</x:v>
      </x:c>
      <x:c r="I743" s="1"/>
      <x:c r="J743" s="1" t="n">
        <x:f>IF(E743="","",VLOOKUP(E743,'Guide'!$A$7:$C$10,2,FALSE))</x:f>
        <x:v>12</x:v>
      </x:c>
      <x:c r="K743" s="1" t="n">
        <x:f>IF(E743="","",VLOOKUP(E743,'Guide'!$A$7:$C$10,3,FALSE))</x:f>
        <x:v>72</x:v>
      </x:c>
      <x:c r="L743" s="10" t="n">
        <x:f>('Guide'!$B$4-B743)*24</x:f>
        <x:v>1504.4666666667326</x:v>
      </x:c>
      <x:c r="M743" s="10" t="n">
        <x:f>IF(C743="","",ROUND((C743-B743)*24,6))</x:f>
        <x:v>27.09</x:v>
      </x:c>
      <x:c r="N743" s="10" t="n">
        <x:f>IF(D743="","",ROUND((D743-B743)*24,6))</x:f>
        <x:v>39.17</x:v>
      </x:c>
      <x:c r="O743" s="1" t="n">
        <x:f>IF(D743="",1,0)</x:f>
        <x:v>0</x:v>
      </x:c>
      <x:c r="P743" s="1" t="n">
        <x:f>IF(E743="",0,IF(OR(C743&lt;&gt;"",L743&gt;=J743),1,0))</x:f>
        <x:v>1</x:v>
      </x:c>
      <x:c r="Q743" s="1" t="n">
        <x:f>IF(AND(E743&lt;&gt;"",C743&lt;&gt;"",M743&lt;=J743),1,0)</x:f>
        <x:v>0</x:v>
      </x:c>
      <x:c r="R743" s="1" t="n">
        <x:f>P743-Q743</x:f>
        <x:v>1</x:v>
      </x:c>
      <x:c r="S743" s="1" t="n">
        <x:f>IF(E743="",0,IF(OR(D743&lt;&gt;"",L743&gt;=K743),1,0))</x:f>
        <x:v>1</x:v>
      </x:c>
      <x:c r="T743" s="1" t="n">
        <x:f>IF(AND(E743&lt;&gt;"",D743&lt;&gt;"",N743&lt;=K743),1,0)</x:f>
        <x:v>1</x:v>
      </x:c>
      <x:c r="U743" s="1" t="n">
        <x:f>S743-T743</x:f>
        <x:v>0</x:v>
      </x:c>
      <x:c r="V743" s="1" t="n">
        <x:f>IF(I743="",0,1)</x:f>
        <x:v>0</x:v>
      </x:c>
      <x:c r="W743" s="1" t="n">
        <x:f>IF(I743&gt;=4,1,0)</x:f>
        <x:v>0</x:v>
      </x:c>
      <x:c r="X743" s="1" t="n">
        <x:f>1-O743</x:f>
        <x:v>1</x:v>
      </x:c>
      <x:c r="Y743" s="1" t="n">
        <x:f>IF(AND(O743=1,L743&gt;168),1,0)</x:f>
        <x:v>0</x:v>
      </x:c>
    </x:row>
    <x:row r="744">
      <x:c r="A744" s="1" t="str">
        <x:v>T00739</x:v>
      </x:c>
      <x:c r="B744" s="9" t="n">
        <x:v>45771.35138888889</x:v>
      </x:c>
      <x:c r="C744" s="9" t="n">
        <x:v>45771.66097222222</x:v>
      </x:c>
      <x:c r="D744" s="9" t="n">
        <x:v>45771.91097222222</x:v>
      </x:c>
      <x:c r="E744" s="1" t="str">
        <x:v>High</x:v>
      </x:c>
      <x:c r="F744" s="1" t="str">
        <x:v>Email</x:v>
      </x:c>
      <x:c r="G744" s="1" t="str">
        <x:v>Account access</x:v>
      </x:c>
      <x:c r="H744" s="1" t="n">
        <x:v>0</x:v>
      </x:c>
      <x:c r="I744" s="1"/>
      <x:c r="J744" s="1" t="n">
        <x:f>IF(E744="","",VLOOKUP(E744,'Guide'!$A$7:$C$10,2,FALSE))</x:f>
        <x:v>4</x:v>
      </x:c>
      <x:c r="K744" s="1" t="n">
        <x:f>IF(E744="","",VLOOKUP(E744,'Guide'!$A$7:$C$10,3,FALSE))</x:f>
        <x:v>24</x:v>
      </x:c>
      <x:c r="L744" s="10" t="n">
        <x:f>('Guide'!$B$4-B744)*24</x:f>
        <x:v>1623.566666666593</x:v>
      </x:c>
      <x:c r="M744" s="10" t="n">
        <x:f>IF(C744="","",ROUND((C744-B744)*24,6))</x:f>
        <x:v>7.43</x:v>
      </x:c>
      <x:c r="N744" s="10" t="n">
        <x:f>IF(D744="","",ROUND((D744-B744)*24,6))</x:f>
        <x:v>13.43</x:v>
      </x:c>
      <x:c r="O744" s="1" t="n">
        <x:f>IF(D744="",1,0)</x:f>
        <x:v>0</x:v>
      </x:c>
      <x:c r="P744" s="1" t="n">
        <x:f>IF(E744="",0,IF(OR(C744&lt;&gt;"",L744&gt;=J744),1,0))</x:f>
        <x:v>1</x:v>
      </x:c>
      <x:c r="Q744" s="1" t="n">
        <x:f>IF(AND(E744&lt;&gt;"",C744&lt;&gt;"",M744&lt;=J744),1,0)</x:f>
        <x:v>0</x:v>
      </x:c>
      <x:c r="R744" s="1" t="n">
        <x:f>P744-Q744</x:f>
        <x:v>1</x:v>
      </x:c>
      <x:c r="S744" s="1" t="n">
        <x:f>IF(E744="",0,IF(OR(D744&lt;&gt;"",L744&gt;=K744),1,0))</x:f>
        <x:v>1</x:v>
      </x:c>
      <x:c r="T744" s="1" t="n">
        <x:f>IF(AND(E744&lt;&gt;"",D744&lt;&gt;"",N744&lt;=K744),1,0)</x:f>
        <x:v>1</x:v>
      </x:c>
      <x:c r="U744" s="1" t="n">
        <x:f>S744-T744</x:f>
        <x:v>0</x:v>
      </x:c>
      <x:c r="V744" s="1" t="n">
        <x:f>IF(I744="",0,1)</x:f>
        <x:v>0</x:v>
      </x:c>
      <x:c r="W744" s="1" t="n">
        <x:f>IF(I744&gt;=4,1,0)</x:f>
        <x:v>0</x:v>
      </x:c>
      <x:c r="X744" s="1" t="n">
        <x:f>1-O744</x:f>
        <x:v>1</x:v>
      </x:c>
      <x:c r="Y744" s="1" t="n">
        <x:f>IF(AND(O744=1,L744&gt;168),1,0)</x:f>
        <x:v>0</x:v>
      </x:c>
    </x:row>
    <x:row r="745">
      <x:c r="A745" s="1" t="str">
        <x:v>T00740</x:v>
      </x:c>
      <x:c r="B745" s="9" t="n">
        <x:v>45747.308333333334</x:v>
      </x:c>
      <x:c r="C745" s="9" t="n">
        <x:v>45748.45875</x:v>
      </x:c>
      <x:c r="D745" s="9" t="n">
        <x:v>45749.925416666665</x:v>
      </x:c>
      <x:c r="E745" s="1" t="str">
        <x:v>Normal</x:v>
      </x:c>
      <x:c r="F745" s="1" t="str">
        <x:v>WhatsApp</x:v>
      </x:c>
      <x:c r="G745" s="1" t="str">
        <x:v>Product information</x:v>
      </x:c>
      <x:c r="H745" s="1" t="n">
        <x:v>0</x:v>
      </x:c>
      <x:c r="I745" s="1"/>
      <x:c r="J745" s="1" t="n">
        <x:f>IF(E745="","",VLOOKUP(E745,'Guide'!$A$7:$C$10,2,FALSE))</x:f>
        <x:v>12</x:v>
      </x:c>
      <x:c r="K745" s="1" t="n">
        <x:f>IF(E745="","",VLOOKUP(E745,'Guide'!$A$7:$C$10,3,FALSE))</x:f>
        <x:v>72</x:v>
      </x:c>
      <x:c r="L745" s="10" t="n">
        <x:f>('Guide'!$B$4-B745)*24</x:f>
        <x:v>2200.5999999999767</x:v>
      </x:c>
      <x:c r="M745" s="10" t="n">
        <x:f>IF(C745="","",ROUND((C745-B745)*24,6))</x:f>
        <x:v>27.61</x:v>
      </x:c>
      <x:c r="N745" s="10" t="n">
        <x:f>IF(D745="","",ROUND((D745-B745)*24,6))</x:f>
        <x:v>62.81</x:v>
      </x:c>
      <x:c r="O745" s="1" t="n">
        <x:f>IF(D745="",1,0)</x:f>
        <x:v>0</x:v>
      </x:c>
      <x:c r="P745" s="1" t="n">
        <x:f>IF(E745="",0,IF(OR(C745&lt;&gt;"",L745&gt;=J745),1,0))</x:f>
        <x:v>1</x:v>
      </x:c>
      <x:c r="Q745" s="1" t="n">
        <x:f>IF(AND(E745&lt;&gt;"",C745&lt;&gt;"",M745&lt;=J745),1,0)</x:f>
        <x:v>0</x:v>
      </x:c>
      <x:c r="R745" s="1" t="n">
        <x:f>P745-Q745</x:f>
        <x:v>1</x:v>
      </x:c>
      <x:c r="S745" s="1" t="n">
        <x:f>IF(E745="",0,IF(OR(D745&lt;&gt;"",L745&gt;=K745),1,0))</x:f>
        <x:v>1</x:v>
      </x:c>
      <x:c r="T745" s="1" t="n">
        <x:f>IF(AND(E745&lt;&gt;"",D745&lt;&gt;"",N745&lt;=K745),1,0)</x:f>
        <x:v>1</x:v>
      </x:c>
      <x:c r="U745" s="1" t="n">
        <x:f>S745-T745</x:f>
        <x:v>0</x:v>
      </x:c>
      <x:c r="V745" s="1" t="n">
        <x:f>IF(I745="",0,1)</x:f>
        <x:v>0</x:v>
      </x:c>
      <x:c r="W745" s="1" t="n">
        <x:f>IF(I745&gt;=4,1,0)</x:f>
        <x:v>0</x:v>
      </x:c>
      <x:c r="X745" s="1" t="n">
        <x:f>1-O745</x:f>
        <x:v>1</x:v>
      </x:c>
      <x:c r="Y745" s="1" t="n">
        <x:f>IF(AND(O745=1,L745&gt;168),1,0)</x:f>
        <x:v>0</x:v>
      </x:c>
    </x:row>
    <x:row r="746">
      <x:c r="A746" s="1" t="str">
        <x:v>T00741</x:v>
      </x:c>
      <x:c r="B746" s="9" t="n">
        <x:v>45800.425</x:v>
      </x:c>
      <x:c r="C746" s="9" t="n">
        <x:v>45800.68625</x:v>
      </x:c>
      <x:c r="D746" s="9"/>
      <x:c r="E746" s="1" t="str">
        <x:v>Normal</x:v>
      </x:c>
      <x:c r="F746" s="1" t="str">
        <x:v>WhatsApp</x:v>
      </x:c>
      <x:c r="G746" s="1" t="str">
        <x:v>Product information</x:v>
      </x:c>
      <x:c r="H746" s="1" t="n">
        <x:v>0</x:v>
      </x:c>
      <x:c r="I746" s="1"/>
      <x:c r="J746" s="1" t="n">
        <x:f>IF(E746="","",VLOOKUP(E746,'Guide'!$A$7:$C$10,2,FALSE))</x:f>
        <x:v>12</x:v>
      </x:c>
      <x:c r="K746" s="1" t="n">
        <x:f>IF(E746="","",VLOOKUP(E746,'Guide'!$A$7:$C$10,3,FALSE))</x:f>
        <x:v>72</x:v>
      </x:c>
      <x:c r="L746" s="10" t="n">
        <x:f>('Guide'!$B$4-B746)*24</x:f>
        <x:v>925.7999999999302</x:v>
      </x:c>
      <x:c r="M746" s="10" t="n">
        <x:f>IF(C746="","",ROUND((C746-B746)*24,6))</x:f>
        <x:v>6.27</x:v>
      </x:c>
      <x:c r="N746" s="10" t="str">
        <x:f>IF(D746="","",ROUND((D746-B746)*24,6))</x:f>
      </x:c>
      <x:c r="O746" s="1" t="n">
        <x:f>IF(D746="",1,0)</x:f>
        <x:v>1</x:v>
      </x:c>
      <x:c r="P746" s="1" t="n">
        <x:f>IF(E746="",0,IF(OR(C746&lt;&gt;"",L746&gt;=J746),1,0))</x:f>
        <x:v>1</x:v>
      </x:c>
      <x:c r="Q746" s="1" t="n">
        <x:f>IF(AND(E746&lt;&gt;"",C746&lt;&gt;"",M746&lt;=J746),1,0)</x:f>
        <x:v>1</x:v>
      </x:c>
      <x:c r="R746" s="1" t="n">
        <x:f>P746-Q746</x:f>
        <x:v>0</x:v>
      </x:c>
      <x:c r="S746" s="1" t="n">
        <x:f>IF(E746="",0,IF(OR(D746&lt;&gt;"",L746&gt;=K746),1,0))</x:f>
        <x:v>1</x:v>
      </x:c>
      <x:c r="T746" s="1" t="n">
        <x:f>IF(AND(E746&lt;&gt;"",D746&lt;&gt;"",N746&lt;=K746),1,0)</x:f>
        <x:v>0</x:v>
      </x:c>
      <x:c r="U746" s="1" t="n">
        <x:f>S746-T746</x:f>
        <x:v>1</x:v>
      </x:c>
      <x:c r="V746" s="1" t="n">
        <x:f>IF(I746="",0,1)</x:f>
        <x:v>0</x:v>
      </x:c>
      <x:c r="W746" s="1" t="n">
        <x:f>IF(I746&gt;=4,1,0)</x:f>
        <x:v>0</x:v>
      </x:c>
      <x:c r="X746" s="1" t="n">
        <x:f>1-O746</x:f>
        <x:v>0</x:v>
      </x:c>
      <x:c r="Y746" s="1" t="n">
        <x:f>IF(AND(O746=1,L746&gt;168),1,0)</x:f>
        <x:v>1</x:v>
      </x:c>
    </x:row>
    <x:row r="747">
      <x:c r="A747" s="1" t="str">
        <x:v>T00742</x:v>
      </x:c>
      <x:c r="B747" s="9" t="n">
        <x:v>45671.527083333334</x:v>
      </x:c>
      <x:c r="C747" s="9" t="n">
        <x:v>45671.62333333334</x:v>
      </x:c>
      <x:c r="D747" s="9" t="n">
        <x:v>45673.181666666664</x:v>
      </x:c>
      <x:c r="E747" s="1" t="str">
        <x:v>High</x:v>
      </x:c>
      <x:c r="F747" s="1" t="str">
        <x:v>WhatsApp</x:v>
      </x:c>
      <x:c r="G747" s="1" t="str">
        <x:v>Billing</x:v>
      </x:c>
      <x:c r="H747" s="1" t="n">
        <x:v>1</x:v>
      </x:c>
      <x:c r="I747" s="1"/>
      <x:c r="J747" s="1" t="n">
        <x:f>IF(E747="","",VLOOKUP(E747,'Guide'!$A$7:$C$10,2,FALSE))</x:f>
        <x:v>4</x:v>
      </x:c>
      <x:c r="K747" s="1" t="n">
        <x:f>IF(E747="","",VLOOKUP(E747,'Guide'!$A$7:$C$10,3,FALSE))</x:f>
        <x:v>24</x:v>
      </x:c>
      <x:c r="L747" s="10" t="n">
        <x:f>('Guide'!$B$4-B747)*24</x:f>
        <x:v>4019.3499999999767</x:v>
      </x:c>
      <x:c r="M747" s="10" t="n">
        <x:f>IF(C747="","",ROUND((C747-B747)*24,6))</x:f>
        <x:v>2.31</x:v>
      </x:c>
      <x:c r="N747" s="10" t="n">
        <x:f>IF(D747="","",ROUND((D747-B747)*24,6))</x:f>
        <x:v>39.71</x:v>
      </x:c>
      <x:c r="O747" s="1" t="n">
        <x:f>IF(D747="",1,0)</x:f>
        <x:v>0</x:v>
      </x:c>
      <x:c r="P747" s="1" t="n">
        <x:f>IF(E747="",0,IF(OR(C747&lt;&gt;"",L747&gt;=J747),1,0))</x:f>
        <x:v>1</x:v>
      </x:c>
      <x:c r="Q747" s="1" t="n">
        <x:f>IF(AND(E747&lt;&gt;"",C747&lt;&gt;"",M747&lt;=J747),1,0)</x:f>
        <x:v>1</x:v>
      </x:c>
      <x:c r="R747" s="1" t="n">
        <x:f>P747-Q747</x:f>
        <x:v>0</x:v>
      </x:c>
      <x:c r="S747" s="1" t="n">
        <x:f>IF(E747="",0,IF(OR(D747&lt;&gt;"",L747&gt;=K747),1,0))</x:f>
        <x:v>1</x:v>
      </x:c>
      <x:c r="T747" s="1" t="n">
        <x:f>IF(AND(E747&lt;&gt;"",D747&lt;&gt;"",N747&lt;=K747),1,0)</x:f>
        <x:v>0</x:v>
      </x:c>
      <x:c r="U747" s="1" t="n">
        <x:f>S747-T747</x:f>
        <x:v>1</x:v>
      </x:c>
      <x:c r="V747" s="1" t="n">
        <x:f>IF(I747="",0,1)</x:f>
        <x:v>0</x:v>
      </x:c>
      <x:c r="W747" s="1" t="n">
        <x:f>IF(I747&gt;=4,1,0)</x:f>
        <x:v>0</x:v>
      </x:c>
      <x:c r="X747" s="1" t="n">
        <x:f>1-O747</x:f>
        <x:v>1</x:v>
      </x:c>
      <x:c r="Y747" s="1" t="n">
        <x:f>IF(AND(O747=1,L747&gt;168),1,0)</x:f>
        <x:v>0</x:v>
      </x:c>
    </x:row>
    <x:row r="748">
      <x:c r="A748" s="1" t="str">
        <x:v>T00743</x:v>
      </x:c>
      <x:c r="B748" s="9" t="n">
        <x:v>45807.93472222222</x:v>
      </x:c>
      <x:c r="C748" s="9" t="n">
        <x:v>45813.033055555556</x:v>
      </x:c>
      <x:c r="D748" s="9" t="n">
        <x:v>45813.03722222222</x:v>
      </x:c>
      <x:c r="E748" s="1" t="str">
        <x:v>Low</x:v>
      </x:c>
      <x:c r="F748" s="1" t="str">
        <x:v>Email</x:v>
      </x:c>
      <x:c r="G748" s="1" t="str">
        <x:v>Billing</x:v>
      </x:c>
      <x:c r="H748" s="1" t="n">
        <x:v>0</x:v>
      </x:c>
      <x:c r="I748" s="1"/>
      <x:c r="J748" s="1" t="n">
        <x:f>IF(E748="","",VLOOKUP(E748,'Guide'!$A$7:$C$10,2,FALSE))</x:f>
        <x:v>24</x:v>
      </x:c>
      <x:c r="K748" s="1" t="n">
        <x:f>IF(E748="","",VLOOKUP(E748,'Guide'!$A$7:$C$10,3,FALSE))</x:f>
        <x:v>120</x:v>
      </x:c>
      <x:c r="L748" s="10" t="n">
        <x:f>('Guide'!$B$4-B748)*24</x:f>
        <x:v>745.5666666667094</x:v>
      </x:c>
      <x:c r="M748" s="10" t="n">
        <x:f>IF(C748="","",ROUND((C748-B748)*24,6))</x:f>
        <x:v>122.36</x:v>
      </x:c>
      <x:c r="N748" s="10" t="n">
        <x:f>IF(D748="","",ROUND((D748-B748)*24,6))</x:f>
        <x:v>122.46</x:v>
      </x:c>
      <x:c r="O748" s="1" t="n">
        <x:f>IF(D748="",1,0)</x:f>
        <x:v>0</x:v>
      </x:c>
      <x:c r="P748" s="1" t="n">
        <x:f>IF(E748="",0,IF(OR(C748&lt;&gt;"",L748&gt;=J748),1,0))</x:f>
        <x:v>1</x:v>
      </x:c>
      <x:c r="Q748" s="1" t="n">
        <x:f>IF(AND(E748&lt;&gt;"",C748&lt;&gt;"",M748&lt;=J748),1,0)</x:f>
        <x:v>0</x:v>
      </x:c>
      <x:c r="R748" s="1" t="n">
        <x:f>P748-Q748</x:f>
        <x:v>1</x:v>
      </x:c>
      <x:c r="S748" s="1" t="n">
        <x:f>IF(E748="",0,IF(OR(D748&lt;&gt;"",L748&gt;=K748),1,0))</x:f>
        <x:v>1</x:v>
      </x:c>
      <x:c r="T748" s="1" t="n">
        <x:f>IF(AND(E748&lt;&gt;"",D748&lt;&gt;"",N748&lt;=K748),1,0)</x:f>
        <x:v>0</x:v>
      </x:c>
      <x:c r="U748" s="1" t="n">
        <x:f>S748-T748</x:f>
        <x:v>1</x:v>
      </x:c>
      <x:c r="V748" s="1" t="n">
        <x:f>IF(I748="",0,1)</x:f>
        <x:v>0</x:v>
      </x:c>
      <x:c r="W748" s="1" t="n">
        <x:f>IF(I748&gt;=4,1,0)</x:f>
        <x:v>0</x:v>
      </x:c>
      <x:c r="X748" s="1" t="n">
        <x:f>1-O748</x:f>
        <x:v>1</x:v>
      </x:c>
      <x:c r="Y748" s="1" t="n">
        <x:f>IF(AND(O748=1,L748&gt;168),1,0)</x:f>
        <x:v>0</x:v>
      </x:c>
    </x:row>
    <x:row r="749">
      <x:c r="A749" s="1" t="str">
        <x:v>T00744</x:v>
      </x:c>
      <x:c r="B749" s="9" t="n">
        <x:v>45669.14097222222</x:v>
      </x:c>
      <x:c r="C749" s="9" t="n">
        <x:v>45669.633055555554</x:v>
      </x:c>
      <x:c r="D749" s="9" t="n">
        <x:v>45670.83888888889</x:v>
      </x:c>
      <x:c r="E749" s="1" t="str">
        <x:v>Normal</x:v>
      </x:c>
      <x:c r="F749" s="1" t="str">
        <x:v>WhatsApp</x:v>
      </x:c>
      <x:c r="G749" s="1" t="str">
        <x:v>Delivery</x:v>
      </x:c>
      <x:c r="H749" s="1" t="n">
        <x:v>0</x:v>
      </x:c>
      <x:c r="I749" s="1" t="n">
        <x:v>5</x:v>
      </x:c>
      <x:c r="J749" s="1" t="n">
        <x:f>IF(E749="","",VLOOKUP(E749,'Guide'!$A$7:$C$10,2,FALSE))</x:f>
        <x:v>12</x:v>
      </x:c>
      <x:c r="K749" s="1" t="n">
        <x:f>IF(E749="","",VLOOKUP(E749,'Guide'!$A$7:$C$10,3,FALSE))</x:f>
        <x:v>72</x:v>
      </x:c>
      <x:c r="L749" s="10" t="n">
        <x:f>('Guide'!$B$4-B749)*24</x:f>
        <x:v>4076.6166666666395</x:v>
      </x:c>
      <x:c r="M749" s="10" t="n">
        <x:f>IF(C749="","",ROUND((C749-B749)*24,6))</x:f>
        <x:v>11.81</x:v>
      </x:c>
      <x:c r="N749" s="10" t="n">
        <x:f>IF(D749="","",ROUND((D749-B749)*24,6))</x:f>
        <x:v>40.75</x:v>
      </x:c>
      <x:c r="O749" s="1" t="n">
        <x:f>IF(D749="",1,0)</x:f>
        <x:v>0</x:v>
      </x:c>
      <x:c r="P749" s="1" t="n">
        <x:f>IF(E749="",0,IF(OR(C749&lt;&gt;"",L749&gt;=J749),1,0))</x:f>
        <x:v>1</x:v>
      </x:c>
      <x:c r="Q749" s="1" t="n">
        <x:f>IF(AND(E749&lt;&gt;"",C749&lt;&gt;"",M749&lt;=J749),1,0)</x:f>
        <x:v>1</x:v>
      </x:c>
      <x:c r="R749" s="1" t="n">
        <x:f>P749-Q749</x:f>
        <x:v>0</x:v>
      </x:c>
      <x:c r="S749" s="1" t="n">
        <x:f>IF(E749="",0,IF(OR(D749&lt;&gt;"",L749&gt;=K749),1,0))</x:f>
        <x:v>1</x:v>
      </x:c>
      <x:c r="T749" s="1" t="n">
        <x:f>IF(AND(E749&lt;&gt;"",D749&lt;&gt;"",N749&lt;=K749),1,0)</x:f>
        <x:v>1</x:v>
      </x:c>
      <x:c r="U749" s="1" t="n">
        <x:f>S749-T749</x:f>
        <x:v>0</x:v>
      </x:c>
      <x:c r="V749" s="1" t="n">
        <x:f>IF(I749="",0,1)</x:f>
        <x:v>1</x:v>
      </x:c>
      <x:c r="W749" s="1" t="n">
        <x:f>IF(I749&gt;=4,1,0)</x:f>
        <x:v>1</x:v>
      </x:c>
      <x:c r="X749" s="1" t="n">
        <x:f>1-O749</x:f>
        <x:v>1</x:v>
      </x:c>
      <x:c r="Y749" s="1" t="n">
        <x:f>IF(AND(O749=1,L749&gt;168),1,0)</x:f>
        <x:v>0</x:v>
      </x:c>
    </x:row>
    <x:row r="750">
      <x:c r="A750" s="1" t="str">
        <x:v>T00745</x:v>
      </x:c>
      <x:c r="B750" s="9" t="n">
        <x:v>45757.333333333336</x:v>
      </x:c>
      <x:c r="C750" s="9" t="n">
        <x:v>45757.47666666667</x:v>
      </x:c>
      <x:c r="D750" s="9" t="n">
        <x:v>45758.18208333333</x:v>
      </x:c>
      <x:c r="E750" s="1" t="str">
        <x:v>High</x:v>
      </x:c>
      <x:c r="F750" s="1" t="str">
        <x:v>Email</x:v>
      </x:c>
      <x:c r="G750" s="1" t="str">
        <x:v>Refund</x:v>
      </x:c>
      <x:c r="H750" s="1" t="n">
        <x:v>0</x:v>
      </x:c>
      <x:c r="I750" s="1"/>
      <x:c r="J750" s="1" t="n">
        <x:f>IF(E750="","",VLOOKUP(E750,'Guide'!$A$7:$C$10,2,FALSE))</x:f>
        <x:v>4</x:v>
      </x:c>
      <x:c r="K750" s="1" t="n">
        <x:f>IF(E750="","",VLOOKUP(E750,'Guide'!$A$7:$C$10,3,FALSE))</x:f>
        <x:v>24</x:v>
      </x:c>
      <x:c r="L750" s="10" t="n">
        <x:f>('Guide'!$B$4-B750)*24</x:f>
        <x:v>1959.9999999999418</x:v>
      </x:c>
      <x:c r="M750" s="10" t="n">
        <x:f>IF(C750="","",ROUND((C750-B750)*24,6))</x:f>
        <x:v>3.44</x:v>
      </x:c>
      <x:c r="N750" s="10" t="n">
        <x:f>IF(D750="","",ROUND((D750-B750)*24,6))</x:f>
        <x:v>20.37</x:v>
      </x:c>
      <x:c r="O750" s="1" t="n">
        <x:f>IF(D750="",1,0)</x:f>
        <x:v>0</x:v>
      </x:c>
      <x:c r="P750" s="1" t="n">
        <x:f>IF(E750="",0,IF(OR(C750&lt;&gt;"",L750&gt;=J750),1,0))</x:f>
        <x:v>1</x:v>
      </x:c>
      <x:c r="Q750" s="1" t="n">
        <x:f>IF(AND(E750&lt;&gt;"",C750&lt;&gt;"",M750&lt;=J750),1,0)</x:f>
        <x:v>1</x:v>
      </x:c>
      <x:c r="R750" s="1" t="n">
        <x:f>P750-Q750</x:f>
        <x:v>0</x:v>
      </x:c>
      <x:c r="S750" s="1" t="n">
        <x:f>IF(E750="",0,IF(OR(D750&lt;&gt;"",L750&gt;=K750),1,0))</x:f>
        <x:v>1</x:v>
      </x:c>
      <x:c r="T750" s="1" t="n">
        <x:f>IF(AND(E750&lt;&gt;"",D750&lt;&gt;"",N750&lt;=K750),1,0)</x:f>
        <x:v>1</x:v>
      </x:c>
      <x:c r="U750" s="1" t="n">
        <x:f>S750-T750</x:f>
        <x:v>0</x:v>
      </x:c>
      <x:c r="V750" s="1" t="n">
        <x:f>IF(I750="",0,1)</x:f>
        <x:v>0</x:v>
      </x:c>
      <x:c r="W750" s="1" t="n">
        <x:f>IF(I750&gt;=4,1,0)</x:f>
        <x:v>0</x:v>
      </x:c>
      <x:c r="X750" s="1" t="n">
        <x:f>1-O750</x:f>
        <x:v>1</x:v>
      </x:c>
      <x:c r="Y750" s="1" t="n">
        <x:f>IF(AND(O750=1,L750&gt;168),1,0)</x:f>
        <x:v>0</x:v>
      </x:c>
    </x:row>
    <x:row r="751">
      <x:c r="A751" s="1" t="str">
        <x:v>T00746</x:v>
      </x:c>
      <x:c r="B751" s="9" t="n">
        <x:v>45761.78125</x:v>
      </x:c>
      <x:c r="C751" s="9" t="n">
        <x:v>45762.840833333335</x:v>
      </x:c>
      <x:c r="D751" s="9" t="n">
        <x:v>45763.26291666667</x:v>
      </x:c>
      <x:c r="E751" s="1" t="str">
        <x:v>Normal</x:v>
      </x:c>
      <x:c r="F751" s="1" t="str">
        <x:v>Email</x:v>
      </x:c>
      <x:c r="G751" s="1" t="str">
        <x:v>Refund</x:v>
      </x:c>
      <x:c r="H751" s="1" t="n">
        <x:v>0</x:v>
      </x:c>
      <x:c r="I751" s="1" t="n">
        <x:v>4</x:v>
      </x:c>
      <x:c r="J751" s="1" t="n">
        <x:f>IF(E751="","",VLOOKUP(E751,'Guide'!$A$7:$C$10,2,FALSE))</x:f>
        <x:v>12</x:v>
      </x:c>
      <x:c r="K751" s="1" t="n">
        <x:f>IF(E751="","",VLOOKUP(E751,'Guide'!$A$7:$C$10,3,FALSE))</x:f>
        <x:v>72</x:v>
      </x:c>
      <x:c r="L751" s="10" t="n">
        <x:f>('Guide'!$B$4-B751)*24</x:f>
        <x:v>1853.25</x:v>
      </x:c>
      <x:c r="M751" s="10" t="n">
        <x:f>IF(C751="","",ROUND((C751-B751)*24,6))</x:f>
        <x:v>25.43</x:v>
      </x:c>
      <x:c r="N751" s="10" t="n">
        <x:f>IF(D751="","",ROUND((D751-B751)*24,6))</x:f>
        <x:v>35.56</x:v>
      </x:c>
      <x:c r="O751" s="1" t="n">
        <x:f>IF(D751="",1,0)</x:f>
        <x:v>0</x:v>
      </x:c>
      <x:c r="P751" s="1" t="n">
        <x:f>IF(E751="",0,IF(OR(C751&lt;&gt;"",L751&gt;=J751),1,0))</x:f>
        <x:v>1</x:v>
      </x:c>
      <x:c r="Q751" s="1" t="n">
        <x:f>IF(AND(E751&lt;&gt;"",C751&lt;&gt;"",M751&lt;=J751),1,0)</x:f>
        <x:v>0</x:v>
      </x:c>
      <x:c r="R751" s="1" t="n">
        <x:f>P751-Q751</x:f>
        <x:v>1</x:v>
      </x:c>
      <x:c r="S751" s="1" t="n">
        <x:f>IF(E751="",0,IF(OR(D751&lt;&gt;"",L751&gt;=K751),1,0))</x:f>
        <x:v>1</x:v>
      </x:c>
      <x:c r="T751" s="1" t="n">
        <x:f>IF(AND(E751&lt;&gt;"",D751&lt;&gt;"",N751&lt;=K751),1,0)</x:f>
        <x:v>1</x:v>
      </x:c>
      <x:c r="U751" s="1" t="n">
        <x:f>S751-T751</x:f>
        <x:v>0</x:v>
      </x:c>
      <x:c r="V751" s="1" t="n">
        <x:f>IF(I751="",0,1)</x:f>
        <x:v>1</x:v>
      </x:c>
      <x:c r="W751" s="1" t="n">
        <x:f>IF(I751&gt;=4,1,0)</x:f>
        <x:v>1</x:v>
      </x:c>
      <x:c r="X751" s="1" t="n">
        <x:f>1-O751</x:f>
        <x:v>1</x:v>
      </x:c>
      <x:c r="Y751" s="1" t="n">
        <x:f>IF(AND(O751=1,L751&gt;168),1,0)</x:f>
        <x:v>0</x:v>
      </x:c>
    </x:row>
    <x:row r="752">
      <x:c r="A752" s="1" t="str">
        <x:v>T00747</x:v>
      </x:c>
      <x:c r="B752" s="9" t="n">
        <x:v>45765.1375</x:v>
      </x:c>
      <x:c r="C752" s="9" t="n">
        <x:v>45765.25833333333</x:v>
      </x:c>
      <x:c r="D752" s="9" t="n">
        <x:v>45766.13458333333</x:v>
      </x:c>
      <x:c r="E752" s="1" t="str">
        <x:v>Normal</x:v>
      </x:c>
      <x:c r="F752" s="1" t="str">
        <x:v>Web chat</x:v>
      </x:c>
      <x:c r="G752" s="1" t="str">
        <x:v>Product information</x:v>
      </x:c>
      <x:c r="H752" s="1" t="n">
        <x:v>0</x:v>
      </x:c>
      <x:c r="I752" s="1"/>
      <x:c r="J752" s="1" t="n">
        <x:f>IF(E752="","",VLOOKUP(E752,'Guide'!$A$7:$C$10,2,FALSE))</x:f>
        <x:v>12</x:v>
      </x:c>
      <x:c r="K752" s="1" t="n">
        <x:f>IF(E752="","",VLOOKUP(E752,'Guide'!$A$7:$C$10,3,FALSE))</x:f>
        <x:v>72</x:v>
      </x:c>
      <x:c r="L752" s="10" t="n">
        <x:f>('Guide'!$B$4-B752)*24</x:f>
        <x:v>1772.7000000000698</x:v>
      </x:c>
      <x:c r="M752" s="10" t="n">
        <x:f>IF(C752="","",ROUND((C752-B752)*24,6))</x:f>
        <x:v>2.9</x:v>
      </x:c>
      <x:c r="N752" s="10" t="n">
        <x:f>IF(D752="","",ROUND((D752-B752)*24,6))</x:f>
        <x:v>23.93</x:v>
      </x:c>
      <x:c r="O752" s="1" t="n">
        <x:f>IF(D752="",1,0)</x:f>
        <x:v>0</x:v>
      </x:c>
      <x:c r="P752" s="1" t="n">
        <x:f>IF(E752="",0,IF(OR(C752&lt;&gt;"",L752&gt;=J752),1,0))</x:f>
        <x:v>1</x:v>
      </x:c>
      <x:c r="Q752" s="1" t="n">
        <x:f>IF(AND(E752&lt;&gt;"",C752&lt;&gt;"",M752&lt;=J752),1,0)</x:f>
        <x:v>1</x:v>
      </x:c>
      <x:c r="R752" s="1" t="n">
        <x:f>P752-Q752</x:f>
        <x:v>0</x:v>
      </x:c>
      <x:c r="S752" s="1" t="n">
        <x:f>IF(E752="",0,IF(OR(D752&lt;&gt;"",L752&gt;=K752),1,0))</x:f>
        <x:v>1</x:v>
      </x:c>
      <x:c r="T752" s="1" t="n">
        <x:f>IF(AND(E752&lt;&gt;"",D752&lt;&gt;"",N752&lt;=K752),1,0)</x:f>
        <x:v>1</x:v>
      </x:c>
      <x:c r="U752" s="1" t="n">
        <x:f>S752-T752</x:f>
        <x:v>0</x:v>
      </x:c>
      <x:c r="V752" s="1" t="n">
        <x:f>IF(I752="",0,1)</x:f>
        <x:v>0</x:v>
      </x:c>
      <x:c r="W752" s="1" t="n">
        <x:f>IF(I752&gt;=4,1,0)</x:f>
        <x:v>0</x:v>
      </x:c>
      <x:c r="X752" s="1" t="n">
        <x:f>1-O752</x:f>
        <x:v>1</x:v>
      </x:c>
      <x:c r="Y752" s="1" t="n">
        <x:f>IF(AND(O752=1,L752&gt;168),1,0)</x:f>
        <x:v>0</x:v>
      </x:c>
    </x:row>
    <x:row r="753">
      <x:c r="A753" s="1" t="str">
        <x:v>T00748</x:v>
      </x:c>
      <x:c r="B753" s="9" t="n">
        <x:v>45752.51736111111</x:v>
      </x:c>
      <x:c r="C753" s="9" t="n">
        <x:v>45752.54652777778</x:v>
      </x:c>
      <x:c r="D753" s="9"/>
      <x:c r="E753" s="1" t="str">
        <x:v>Urgent</x:v>
      </x:c>
      <x:c r="F753" s="1" t="str">
        <x:v>Email</x:v>
      </x:c>
      <x:c r="G753" s="1" t="str">
        <x:v>Delivery</x:v>
      </x:c>
      <x:c r="H753" s="1" t="n">
        <x:v>0</x:v>
      </x:c>
      <x:c r="I753" s="1"/>
      <x:c r="J753" s="1" t="n">
        <x:f>IF(E753="","",VLOOKUP(E753,'Guide'!$A$7:$C$10,2,FALSE))</x:f>
        <x:v>1</x:v>
      </x:c>
      <x:c r="K753" s="1" t="n">
        <x:f>IF(E753="","",VLOOKUP(E753,'Guide'!$A$7:$C$10,3,FALSE))</x:f>
        <x:v>8</x:v>
      </x:c>
      <x:c r="L753" s="10" t="n">
        <x:f>('Guide'!$B$4-B753)*24</x:f>
        <x:v>2075.583333333372</x:v>
      </x:c>
      <x:c r="M753" s="10" t="n">
        <x:f>IF(C753="","",ROUND((C753-B753)*24,6))</x:f>
        <x:v>0.7</x:v>
      </x:c>
      <x:c r="N753" s="10" t="str">
        <x:f>IF(D753="","",ROUND((D753-B753)*24,6))</x:f>
      </x:c>
      <x:c r="O753" s="1" t="n">
        <x:f>IF(D753="",1,0)</x:f>
        <x:v>1</x:v>
      </x:c>
      <x:c r="P753" s="1" t="n">
        <x:f>IF(E753="",0,IF(OR(C753&lt;&gt;"",L753&gt;=J753),1,0))</x:f>
        <x:v>1</x:v>
      </x:c>
      <x:c r="Q753" s="1" t="n">
        <x:f>IF(AND(E753&lt;&gt;"",C753&lt;&gt;"",M753&lt;=J753),1,0)</x:f>
        <x:v>1</x:v>
      </x:c>
      <x:c r="R753" s="1" t="n">
        <x:f>P753-Q753</x:f>
        <x:v>0</x:v>
      </x:c>
      <x:c r="S753" s="1" t="n">
        <x:f>IF(E753="",0,IF(OR(D753&lt;&gt;"",L753&gt;=K753),1,0))</x:f>
        <x:v>1</x:v>
      </x:c>
      <x:c r="T753" s="1" t="n">
        <x:f>IF(AND(E753&lt;&gt;"",D753&lt;&gt;"",N753&lt;=K753),1,0)</x:f>
        <x:v>0</x:v>
      </x:c>
      <x:c r="U753" s="1" t="n">
        <x:f>S753-T753</x:f>
        <x:v>1</x:v>
      </x:c>
      <x:c r="V753" s="1" t="n">
        <x:f>IF(I753="",0,1)</x:f>
        <x:v>0</x:v>
      </x:c>
      <x:c r="W753" s="1" t="n">
        <x:f>IF(I753&gt;=4,1,0)</x:f>
        <x:v>0</x:v>
      </x:c>
      <x:c r="X753" s="1" t="n">
        <x:f>1-O753</x:f>
        <x:v>0</x:v>
      </x:c>
      <x:c r="Y753" s="1" t="n">
        <x:f>IF(AND(O753=1,L753&gt;168),1,0)</x:f>
        <x:v>1</x:v>
      </x:c>
    </x:row>
    <x:row r="754">
      <x:c r="A754" s="1" t="str">
        <x:v>T00749</x:v>
      </x:c>
      <x:c r="B754" s="9" t="n">
        <x:v>45695.02291666667</x:v>
      </x:c>
      <x:c r="C754" s="9" t="n">
        <x:v>45695.085</x:v>
      </x:c>
      <x:c r="D754" s="9" t="n">
        <x:v>45695.767916666664</x:v>
      </x:c>
      <x:c r="E754" s="1" t="str">
        <x:v>Normal</x:v>
      </x:c>
      <x:c r="F754" s="1" t="str">
        <x:v>WhatsApp</x:v>
      </x:c>
      <x:c r="G754" s="1" t="str">
        <x:v>Delivery</x:v>
      </x:c>
      <x:c r="H754" s="1" t="n">
        <x:v>0</x:v>
      </x:c>
      <x:c r="I754" s="1"/>
      <x:c r="J754" s="1" t="n">
        <x:f>IF(E754="","",VLOOKUP(E754,'Guide'!$A$7:$C$10,2,FALSE))</x:f>
        <x:v>12</x:v>
      </x:c>
      <x:c r="K754" s="1" t="n">
        <x:f>IF(E754="","",VLOOKUP(E754,'Guide'!$A$7:$C$10,3,FALSE))</x:f>
        <x:v>72</x:v>
      </x:c>
      <x:c r="L754" s="10" t="n">
        <x:f>('Guide'!$B$4-B754)*24</x:f>
        <x:v>3455.4499999999534</x:v>
      </x:c>
      <x:c r="M754" s="10" t="n">
        <x:f>IF(C754="","",ROUND((C754-B754)*24,6))</x:f>
        <x:v>1.49</x:v>
      </x:c>
      <x:c r="N754" s="10" t="n">
        <x:f>IF(D754="","",ROUND((D754-B754)*24,6))</x:f>
        <x:v>17.88</x:v>
      </x:c>
      <x:c r="O754" s="1" t="n">
        <x:f>IF(D754="",1,0)</x:f>
        <x:v>0</x:v>
      </x:c>
      <x:c r="P754" s="1" t="n">
        <x:f>IF(E754="",0,IF(OR(C754&lt;&gt;"",L754&gt;=J754),1,0))</x:f>
        <x:v>1</x:v>
      </x:c>
      <x:c r="Q754" s="1" t="n">
        <x:f>IF(AND(E754&lt;&gt;"",C754&lt;&gt;"",M754&lt;=J754),1,0)</x:f>
        <x:v>1</x:v>
      </x:c>
      <x:c r="R754" s="1" t="n">
        <x:f>P754-Q754</x:f>
        <x:v>0</x:v>
      </x:c>
      <x:c r="S754" s="1" t="n">
        <x:f>IF(E754="",0,IF(OR(D754&lt;&gt;"",L754&gt;=K754),1,0))</x:f>
        <x:v>1</x:v>
      </x:c>
      <x:c r="T754" s="1" t="n">
        <x:f>IF(AND(E754&lt;&gt;"",D754&lt;&gt;"",N754&lt;=K754),1,0)</x:f>
        <x:v>1</x:v>
      </x:c>
      <x:c r="U754" s="1" t="n">
        <x:f>S754-T754</x:f>
        <x:v>0</x:v>
      </x:c>
      <x:c r="V754" s="1" t="n">
        <x:f>IF(I754="",0,1)</x:f>
        <x:v>0</x:v>
      </x:c>
      <x:c r="W754" s="1" t="n">
        <x:f>IF(I754&gt;=4,1,0)</x:f>
        <x:v>0</x:v>
      </x:c>
      <x:c r="X754" s="1" t="n">
        <x:f>1-O754</x:f>
        <x:v>1</x:v>
      </x:c>
      <x:c r="Y754" s="1" t="n">
        <x:f>IF(AND(O754=1,L754&gt;168),1,0)</x:f>
        <x:v>0</x:v>
      </x:c>
    </x:row>
    <x:row r="755">
      <x:c r="A755" s="1" t="str">
        <x:v>T00750</x:v>
      </x:c>
      <x:c r="B755" s="9" t="n">
        <x:v>45807.592361111114</x:v>
      </x:c>
      <x:c r="C755" s="9" t="n">
        <x:v>45807.90902777778</x:v>
      </x:c>
      <x:c r="D755" s="9" t="n">
        <x:v>45812.60736111111</x:v>
      </x:c>
      <x:c r="E755" s="1" t="str">
        <x:v>Normal</x:v>
      </x:c>
      <x:c r="F755" s="1" t="str">
        <x:v>Email</x:v>
      </x:c>
      <x:c r="G755" s="1" t="str">
        <x:v>Account access</x:v>
      </x:c>
      <x:c r="H755" s="1" t="n">
        <x:v>0</x:v>
      </x:c>
      <x:c r="I755" s="1" t="n">
        <x:v>4</x:v>
      </x:c>
      <x:c r="J755" s="1" t="n">
        <x:f>IF(E755="","",VLOOKUP(E755,'Guide'!$A$7:$C$10,2,FALSE))</x:f>
        <x:v>12</x:v>
      </x:c>
      <x:c r="K755" s="1" t="n">
        <x:f>IF(E755="","",VLOOKUP(E755,'Guide'!$A$7:$C$10,3,FALSE))</x:f>
        <x:v>72</x:v>
      </x:c>
      <x:c r="L755" s="10" t="n">
        <x:f>('Guide'!$B$4-B755)*24</x:f>
        <x:v>753.7833333332674</x:v>
      </x:c>
      <x:c r="M755" s="10" t="n">
        <x:f>IF(C755="","",ROUND((C755-B755)*24,6))</x:f>
        <x:v>7.6</x:v>
      </x:c>
      <x:c r="N755" s="10" t="n">
        <x:f>IF(D755="","",ROUND((D755-B755)*24,6))</x:f>
        <x:v>120.36</x:v>
      </x:c>
      <x:c r="O755" s="1" t="n">
        <x:f>IF(D755="",1,0)</x:f>
        <x:v>0</x:v>
      </x:c>
      <x:c r="P755" s="1" t="n">
        <x:f>IF(E755="",0,IF(OR(C755&lt;&gt;"",L755&gt;=J755),1,0))</x:f>
        <x:v>1</x:v>
      </x:c>
      <x:c r="Q755" s="1" t="n">
        <x:f>IF(AND(E755&lt;&gt;"",C755&lt;&gt;"",M755&lt;=J755),1,0)</x:f>
        <x:v>1</x:v>
      </x:c>
      <x:c r="R755" s="1" t="n">
        <x:f>P755-Q755</x:f>
        <x:v>0</x:v>
      </x:c>
      <x:c r="S755" s="1" t="n">
        <x:f>IF(E755="",0,IF(OR(D755&lt;&gt;"",L755&gt;=K755),1,0))</x:f>
        <x:v>1</x:v>
      </x:c>
      <x:c r="T755" s="1" t="n">
        <x:f>IF(AND(E755&lt;&gt;"",D755&lt;&gt;"",N755&lt;=K755),1,0)</x:f>
        <x:v>0</x:v>
      </x:c>
      <x:c r="U755" s="1" t="n">
        <x:f>S755-T755</x:f>
        <x:v>1</x:v>
      </x:c>
      <x:c r="V755" s="1" t="n">
        <x:f>IF(I755="",0,1)</x:f>
        <x:v>1</x:v>
      </x:c>
      <x:c r="W755" s="1" t="n">
        <x:f>IF(I755&gt;=4,1,0)</x:f>
        <x:v>1</x:v>
      </x:c>
      <x:c r="X755" s="1" t="n">
        <x:f>1-O755</x:f>
        <x:v>1</x:v>
      </x:c>
      <x:c r="Y755" s="1" t="n">
        <x:f>IF(AND(O755=1,L755&gt;168),1,0)</x:f>
        <x:v>0</x:v>
      </x:c>
    </x:row>
    <x:row r="756">
      <x:c r="A756" s="1" t="str">
        <x:v>T00751</x:v>
      </x:c>
      <x:c r="B756" s="9" t="n">
        <x:v>45834.200694444444</x:v>
      </x:c>
      <x:c r="C756" s="9" t="n">
        <x:v>45834.47819444445</x:v>
      </x:c>
      <x:c r="D756" s="9" t="n">
        <x:v>45838.49486111111</x:v>
      </x:c>
      <x:c r="E756" s="1" t="str">
        <x:v>Normal</x:v>
      </x:c>
      <x:c r="F756" s="1" t="str">
        <x:v>Email</x:v>
      </x:c>
      <x:c r="G756" s="1" t="str">
        <x:v>Delivery</x:v>
      </x:c>
      <x:c r="H756" s="1" t="n">
        <x:v>0</x:v>
      </x:c>
      <x:c r="I756" s="1" t="n">
        <x:v>1</x:v>
      </x:c>
      <x:c r="J756" s="1" t="n">
        <x:f>IF(E756="","",VLOOKUP(E756,'Guide'!$A$7:$C$10,2,FALSE))</x:f>
        <x:v>12</x:v>
      </x:c>
      <x:c r="K756" s="1" t="n">
        <x:f>IF(E756="","",VLOOKUP(E756,'Guide'!$A$7:$C$10,3,FALSE))</x:f>
        <x:v>72</x:v>
      </x:c>
      <x:c r="L756" s="10" t="n">
        <x:f>('Guide'!$B$4-B756)*24</x:f>
        <x:v>115.18333333334886</x:v>
      </x:c>
      <x:c r="M756" s="10" t="n">
        <x:f>IF(C756="","",ROUND((C756-B756)*24,6))</x:f>
        <x:v>6.66</x:v>
      </x:c>
      <x:c r="N756" s="10" t="n">
        <x:f>IF(D756="","",ROUND((D756-B756)*24,6))</x:f>
        <x:v>103.06</x:v>
      </x:c>
      <x:c r="O756" s="1" t="n">
        <x:f>IF(D756="",1,0)</x:f>
        <x:v>0</x:v>
      </x:c>
      <x:c r="P756" s="1" t="n">
        <x:f>IF(E756="",0,IF(OR(C756&lt;&gt;"",L756&gt;=J756),1,0))</x:f>
        <x:v>1</x:v>
      </x:c>
      <x:c r="Q756" s="1" t="n">
        <x:f>IF(AND(E756&lt;&gt;"",C756&lt;&gt;"",M756&lt;=J756),1,0)</x:f>
        <x:v>1</x:v>
      </x:c>
      <x:c r="R756" s="1" t="n">
        <x:f>P756-Q756</x:f>
        <x:v>0</x:v>
      </x:c>
      <x:c r="S756" s="1" t="n">
        <x:f>IF(E756="",0,IF(OR(D756&lt;&gt;"",L756&gt;=K756),1,0))</x:f>
        <x:v>1</x:v>
      </x:c>
      <x:c r="T756" s="1" t="n">
        <x:f>IF(AND(E756&lt;&gt;"",D756&lt;&gt;"",N756&lt;=K756),1,0)</x:f>
        <x:v>0</x:v>
      </x:c>
      <x:c r="U756" s="1" t="n">
        <x:f>S756-T756</x:f>
        <x:v>1</x:v>
      </x:c>
      <x:c r="V756" s="1" t="n">
        <x:f>IF(I756="",0,1)</x:f>
        <x:v>1</x:v>
      </x:c>
      <x:c r="W756" s="1" t="n">
        <x:f>IF(I756&gt;=4,1,0)</x:f>
        <x:v>0</x:v>
      </x:c>
      <x:c r="X756" s="1" t="n">
        <x:f>1-O756</x:f>
        <x:v>1</x:v>
      </x:c>
      <x:c r="Y756" s="1" t="n">
        <x:f>IF(AND(O756=1,L756&gt;168),1,0)</x:f>
        <x:v>0</x:v>
      </x:c>
    </x:row>
    <x:row r="757">
      <x:c r="A757" s="1" t="str">
        <x:v>T00752</x:v>
      </x:c>
      <x:c r="B757" s="9" t="n">
        <x:v>45725.38958333333</x:v>
      </x:c>
      <x:c r="C757" s="9" t="n">
        <x:v>45725.96</x:v>
      </x:c>
      <x:c r="D757" s="9" t="n">
        <x:v>45732.88333333333</x:v>
      </x:c>
      <x:c r="E757" s="1" t="str">
        <x:v>Normal</x:v>
      </x:c>
      <x:c r="F757" s="1" t="str">
        <x:v>Email</x:v>
      </x:c>
      <x:c r="G757" s="1" t="str">
        <x:v>Delivery</x:v>
      </x:c>
      <x:c r="H757" s="1" t="n">
        <x:v>0</x:v>
      </x:c>
      <x:c r="I757" s="1" t="n">
        <x:v>2</x:v>
      </x:c>
      <x:c r="J757" s="1" t="n">
        <x:f>IF(E757="","",VLOOKUP(E757,'Guide'!$A$7:$C$10,2,FALSE))</x:f>
        <x:v>12</x:v>
      </x:c>
      <x:c r="K757" s="1" t="n">
        <x:f>IF(E757="","",VLOOKUP(E757,'Guide'!$A$7:$C$10,3,FALSE))</x:f>
        <x:v>72</x:v>
      </x:c>
      <x:c r="L757" s="10" t="n">
        <x:f>('Guide'!$B$4-B757)*24</x:f>
        <x:v>2726.6500000000815</x:v>
      </x:c>
      <x:c r="M757" s="10" t="n">
        <x:f>IF(C757="","",ROUND((C757-B757)*24,6))</x:f>
        <x:v>13.69</x:v>
      </x:c>
      <x:c r="N757" s="10" t="n">
        <x:f>IF(D757="","",ROUND((D757-B757)*24,6))</x:f>
        <x:v>179.85</x:v>
      </x:c>
      <x:c r="O757" s="1" t="n">
        <x:f>IF(D757="",1,0)</x:f>
        <x:v>0</x:v>
      </x:c>
      <x:c r="P757" s="1" t="n">
        <x:f>IF(E757="",0,IF(OR(C757&lt;&gt;"",L757&gt;=J757),1,0))</x:f>
        <x:v>1</x:v>
      </x:c>
      <x:c r="Q757" s="1" t="n">
        <x:f>IF(AND(E757&lt;&gt;"",C757&lt;&gt;"",M757&lt;=J757),1,0)</x:f>
        <x:v>0</x:v>
      </x:c>
      <x:c r="R757" s="1" t="n">
        <x:f>P757-Q757</x:f>
        <x:v>1</x:v>
      </x:c>
      <x:c r="S757" s="1" t="n">
        <x:f>IF(E757="",0,IF(OR(D757&lt;&gt;"",L757&gt;=K757),1,0))</x:f>
        <x:v>1</x:v>
      </x:c>
      <x:c r="T757" s="1" t="n">
        <x:f>IF(AND(E757&lt;&gt;"",D757&lt;&gt;"",N757&lt;=K757),1,0)</x:f>
        <x:v>0</x:v>
      </x:c>
      <x:c r="U757" s="1" t="n">
        <x:f>S757-T757</x:f>
        <x:v>1</x:v>
      </x:c>
      <x:c r="V757" s="1" t="n">
        <x:f>IF(I757="",0,1)</x:f>
        <x:v>1</x:v>
      </x:c>
      <x:c r="W757" s="1" t="n">
        <x:f>IF(I757&gt;=4,1,0)</x:f>
        <x:v>0</x:v>
      </x:c>
      <x:c r="X757" s="1" t="n">
        <x:f>1-O757</x:f>
        <x:v>1</x:v>
      </x:c>
      <x:c r="Y757" s="1" t="n">
        <x:f>IF(AND(O757=1,L757&gt;168),1,0)</x:f>
        <x:v>0</x:v>
      </x:c>
    </x:row>
    <x:row r="758">
      <x:c r="A758" s="1" t="str">
        <x:v>T00753</x:v>
      </x:c>
      <x:c r="B758" s="9" t="n">
        <x:v>45782.52777777778</x:v>
      </x:c>
      <x:c r="C758" s="9" t="n">
        <x:v>45784.12986111111</x:v>
      </x:c>
      <x:c r="D758" s="9" t="n">
        <x:v>45784.13402777778</x:v>
      </x:c>
      <x:c r="E758" s="1" t="str">
        <x:v>Normal</x:v>
      </x:c>
      <x:c r="F758" s="1" t="str">
        <x:v>WhatsApp</x:v>
      </x:c>
      <x:c r="G758" s="1" t="str">
        <x:v>Billing</x:v>
      </x:c>
      <x:c r="H758" s="1" t="n">
        <x:v>0</x:v>
      </x:c>
      <x:c r="I758" s="1" t="n">
        <x:v>4</x:v>
      </x:c>
      <x:c r="J758" s="1" t="n">
        <x:f>IF(E758="","",VLOOKUP(E758,'Guide'!$A$7:$C$10,2,FALSE))</x:f>
        <x:v>12</x:v>
      </x:c>
      <x:c r="K758" s="1" t="n">
        <x:f>IF(E758="","",VLOOKUP(E758,'Guide'!$A$7:$C$10,3,FALSE))</x:f>
        <x:v>72</x:v>
      </x:c>
      <x:c r="L758" s="10" t="n">
        <x:f>('Guide'!$B$4-B758)*24</x:f>
        <x:v>1355.3333333332557</x:v>
      </x:c>
      <x:c r="M758" s="10" t="n">
        <x:f>IF(C758="","",ROUND((C758-B758)*24,6))</x:f>
        <x:v>38.45</x:v>
      </x:c>
      <x:c r="N758" s="10" t="n">
        <x:f>IF(D758="","",ROUND((D758-B758)*24,6))</x:f>
        <x:v>38.55</x:v>
      </x:c>
      <x:c r="O758" s="1" t="n">
        <x:f>IF(D758="",1,0)</x:f>
        <x:v>0</x:v>
      </x:c>
      <x:c r="P758" s="1" t="n">
        <x:f>IF(E758="",0,IF(OR(C758&lt;&gt;"",L758&gt;=J758),1,0))</x:f>
        <x:v>1</x:v>
      </x:c>
      <x:c r="Q758" s="1" t="n">
        <x:f>IF(AND(E758&lt;&gt;"",C758&lt;&gt;"",M758&lt;=J758),1,0)</x:f>
        <x:v>0</x:v>
      </x:c>
      <x:c r="R758" s="1" t="n">
        <x:f>P758-Q758</x:f>
        <x:v>1</x:v>
      </x:c>
      <x:c r="S758" s="1" t="n">
        <x:f>IF(E758="",0,IF(OR(D758&lt;&gt;"",L758&gt;=K758),1,0))</x:f>
        <x:v>1</x:v>
      </x:c>
      <x:c r="T758" s="1" t="n">
        <x:f>IF(AND(E758&lt;&gt;"",D758&lt;&gt;"",N758&lt;=K758),1,0)</x:f>
        <x:v>1</x:v>
      </x:c>
      <x:c r="U758" s="1" t="n">
        <x:f>S758-T758</x:f>
        <x:v>0</x:v>
      </x:c>
      <x:c r="V758" s="1" t="n">
        <x:f>IF(I758="",0,1)</x:f>
        <x:v>1</x:v>
      </x:c>
      <x:c r="W758" s="1" t="n">
        <x:f>IF(I758&gt;=4,1,0)</x:f>
        <x:v>1</x:v>
      </x:c>
      <x:c r="X758" s="1" t="n">
        <x:f>1-O758</x:f>
        <x:v>1</x:v>
      </x:c>
      <x:c r="Y758" s="1" t="n">
        <x:f>IF(AND(O758=1,L758&gt;168),1,0)</x:f>
        <x:v>0</x:v>
      </x:c>
    </x:row>
    <x:row r="759">
      <x:c r="A759" s="1" t="str">
        <x:v>T00754</x:v>
      </x:c>
      <x:c r="B759" s="9" t="n">
        <x:v>45708.356944444444</x:v>
      </x:c>
      <x:c r="C759" s="9" t="n">
        <x:v>45708.990694444445</x:v>
      </x:c>
      <x:c r="D759" s="9"/>
      <x:c r="E759" s="1" t="str">
        <x:v>Low</x:v>
      </x:c>
      <x:c r="F759" s="1" t="str">
        <x:v>WhatsApp</x:v>
      </x:c>
      <x:c r="G759" s="1" t="str">
        <x:v>Product information</x:v>
      </x:c>
      <x:c r="H759" s="1" t="n">
        <x:v>0</x:v>
      </x:c>
      <x:c r="I759" s="1"/>
      <x:c r="J759" s="1" t="n">
        <x:f>IF(E759="","",VLOOKUP(E759,'Guide'!$A$7:$C$10,2,FALSE))</x:f>
        <x:v>24</x:v>
      </x:c>
      <x:c r="K759" s="1" t="n">
        <x:f>IF(E759="","",VLOOKUP(E759,'Guide'!$A$7:$C$10,3,FALSE))</x:f>
        <x:v>120</x:v>
      </x:c>
      <x:c r="L759" s="10" t="n">
        <x:f>('Guide'!$B$4-B759)*24</x:f>
        <x:v>3135.433333333349</x:v>
      </x:c>
      <x:c r="M759" s="10" t="n">
        <x:f>IF(C759="","",ROUND((C759-B759)*24,6))</x:f>
        <x:v>15.21</x:v>
      </x:c>
      <x:c r="N759" s="10" t="str">
        <x:f>IF(D759="","",ROUND((D759-B759)*24,6))</x:f>
      </x:c>
      <x:c r="O759" s="1" t="n">
        <x:f>IF(D759="",1,0)</x:f>
        <x:v>1</x:v>
      </x:c>
      <x:c r="P759" s="1" t="n">
        <x:f>IF(E759="",0,IF(OR(C759&lt;&gt;"",L759&gt;=J759),1,0))</x:f>
        <x:v>1</x:v>
      </x:c>
      <x:c r="Q759" s="1" t="n">
        <x:f>IF(AND(E759&lt;&gt;"",C759&lt;&gt;"",M759&lt;=J759),1,0)</x:f>
        <x:v>1</x:v>
      </x:c>
      <x:c r="R759" s="1" t="n">
        <x:f>P759-Q759</x:f>
        <x:v>0</x:v>
      </x:c>
      <x:c r="S759" s="1" t="n">
        <x:f>IF(E759="",0,IF(OR(D759&lt;&gt;"",L759&gt;=K759),1,0))</x:f>
        <x:v>1</x:v>
      </x:c>
      <x:c r="T759" s="1" t="n">
        <x:f>IF(AND(E759&lt;&gt;"",D759&lt;&gt;"",N759&lt;=K759),1,0)</x:f>
        <x:v>0</x:v>
      </x:c>
      <x:c r="U759" s="1" t="n">
        <x:f>S759-T759</x:f>
        <x:v>1</x:v>
      </x:c>
      <x:c r="V759" s="1" t="n">
        <x:f>IF(I759="",0,1)</x:f>
        <x:v>0</x:v>
      </x:c>
      <x:c r="W759" s="1" t="n">
        <x:f>IF(I759&gt;=4,1,0)</x:f>
        <x:v>0</x:v>
      </x:c>
      <x:c r="X759" s="1" t="n">
        <x:f>1-O759</x:f>
        <x:v>0</x:v>
      </x:c>
      <x:c r="Y759" s="1" t="n">
        <x:f>IF(AND(O759=1,L759&gt;168),1,0)</x:f>
        <x:v>1</x:v>
      </x:c>
    </x:row>
    <x:row r="760">
      <x:c r="A760" s="1" t="str">
        <x:v>T00755</x:v>
      </x:c>
      <x:c r="B760" s="9" t="n">
        <x:v>45824.05069444444</x:v>
      </x:c>
      <x:c r="C760" s="9" t="n">
        <x:v>45824.29027777778</x:v>
      </x:c>
      <x:c r="D760" s="9" t="n">
        <x:v>45824.47486111111</x:v>
      </x:c>
      <x:c r="E760" s="1" t="str">
        <x:v>High</x:v>
      </x:c>
      <x:c r="F760" s="1" t="str">
        <x:v>WhatsApp</x:v>
      </x:c>
      <x:c r="G760" s="1" t="str">
        <x:v>Delivery</x:v>
      </x:c>
      <x:c r="H760" s="1" t="n">
        <x:v>0</x:v>
      </x:c>
      <x:c r="I760" s="1"/>
      <x:c r="J760" s="1" t="n">
        <x:f>IF(E760="","",VLOOKUP(E760,'Guide'!$A$7:$C$10,2,FALSE))</x:f>
        <x:v>4</x:v>
      </x:c>
      <x:c r="K760" s="1" t="n">
        <x:f>IF(E760="","",VLOOKUP(E760,'Guide'!$A$7:$C$10,3,FALSE))</x:f>
        <x:v>24</x:v>
      </x:c>
      <x:c r="L760" s="10" t="n">
        <x:f>('Guide'!$B$4-B760)*24</x:f>
        <x:v>358.7833333333838</x:v>
      </x:c>
      <x:c r="M760" s="10" t="n">
        <x:f>IF(C760="","",ROUND((C760-B760)*24,6))</x:f>
        <x:v>5.75</x:v>
      </x:c>
      <x:c r="N760" s="10" t="n">
        <x:f>IF(D760="","",ROUND((D760-B760)*24,6))</x:f>
        <x:v>10.18</x:v>
      </x:c>
      <x:c r="O760" s="1" t="n">
        <x:f>IF(D760="",1,0)</x:f>
        <x:v>0</x:v>
      </x:c>
      <x:c r="P760" s="1" t="n">
        <x:f>IF(E760="",0,IF(OR(C760&lt;&gt;"",L760&gt;=J760),1,0))</x:f>
        <x:v>1</x:v>
      </x:c>
      <x:c r="Q760" s="1" t="n">
        <x:f>IF(AND(E760&lt;&gt;"",C760&lt;&gt;"",M760&lt;=J760),1,0)</x:f>
        <x:v>0</x:v>
      </x:c>
      <x:c r="R760" s="1" t="n">
        <x:f>P760-Q760</x:f>
        <x:v>1</x:v>
      </x:c>
      <x:c r="S760" s="1" t="n">
        <x:f>IF(E760="",0,IF(OR(D760&lt;&gt;"",L760&gt;=K760),1,0))</x:f>
        <x:v>1</x:v>
      </x:c>
      <x:c r="T760" s="1" t="n">
        <x:f>IF(AND(E760&lt;&gt;"",D760&lt;&gt;"",N760&lt;=K760),1,0)</x:f>
        <x:v>1</x:v>
      </x:c>
      <x:c r="U760" s="1" t="n">
        <x:f>S760-T760</x:f>
        <x:v>0</x:v>
      </x:c>
      <x:c r="V760" s="1" t="n">
        <x:f>IF(I760="",0,1)</x:f>
        <x:v>0</x:v>
      </x:c>
      <x:c r="W760" s="1" t="n">
        <x:f>IF(I760&gt;=4,1,0)</x:f>
        <x:v>0</x:v>
      </x:c>
      <x:c r="X760" s="1" t="n">
        <x:f>1-O760</x:f>
        <x:v>1</x:v>
      </x:c>
      <x:c r="Y760" s="1" t="n">
        <x:f>IF(AND(O760=1,L760&gt;168),1,0)</x:f>
        <x:v>0</x:v>
      </x:c>
    </x:row>
    <x:row r="761">
      <x:c r="A761" s="1" t="str">
        <x:v>T00756</x:v>
      </x:c>
      <x:c r="B761" s="9" t="n">
        <x:v>45721.271527777775</x:v>
      </x:c>
      <x:c r="C761" s="9" t="n">
        <x:v>45721.59694444444</x:v>
      </x:c>
      <x:c r="D761" s="9" t="n">
        <x:v>45725.63361111111</x:v>
      </x:c>
      <x:c r="E761" s="1" t="str">
        <x:v>Normal</x:v>
      </x:c>
      <x:c r="F761" s="1" t="str">
        <x:v>Email</x:v>
      </x:c>
      <x:c r="G761" s="1" t="str">
        <x:v>Billing</x:v>
      </x:c>
      <x:c r="H761" s="1" t="n">
        <x:v>0</x:v>
      </x:c>
      <x:c r="I761" s="1"/>
      <x:c r="J761" s="1" t="n">
        <x:f>IF(E761="","",VLOOKUP(E761,'Guide'!$A$7:$C$10,2,FALSE))</x:f>
        <x:v>12</x:v>
      </x:c>
      <x:c r="K761" s="1" t="n">
        <x:f>IF(E761="","",VLOOKUP(E761,'Guide'!$A$7:$C$10,3,FALSE))</x:f>
        <x:v>72</x:v>
      </x:c>
      <x:c r="L761" s="10" t="n">
        <x:f>('Guide'!$B$4-B761)*24</x:f>
        <x:v>2825.4833333333954</x:v>
      </x:c>
      <x:c r="M761" s="10" t="n">
        <x:f>IF(C761="","",ROUND((C761-B761)*24,6))</x:f>
        <x:v>7.81</x:v>
      </x:c>
      <x:c r="N761" s="10" t="n">
        <x:f>IF(D761="","",ROUND((D761-B761)*24,6))</x:f>
        <x:v>104.69</x:v>
      </x:c>
      <x:c r="O761" s="1" t="n">
        <x:f>IF(D761="",1,0)</x:f>
        <x:v>0</x:v>
      </x:c>
      <x:c r="P761" s="1" t="n">
        <x:f>IF(E761="",0,IF(OR(C761&lt;&gt;"",L761&gt;=J761),1,0))</x:f>
        <x:v>1</x:v>
      </x:c>
      <x:c r="Q761" s="1" t="n">
        <x:f>IF(AND(E761&lt;&gt;"",C761&lt;&gt;"",M761&lt;=J761),1,0)</x:f>
        <x:v>1</x:v>
      </x:c>
      <x:c r="R761" s="1" t="n">
        <x:f>P761-Q761</x:f>
        <x:v>0</x:v>
      </x:c>
      <x:c r="S761" s="1" t="n">
        <x:f>IF(E761="",0,IF(OR(D761&lt;&gt;"",L761&gt;=K761),1,0))</x:f>
        <x:v>1</x:v>
      </x:c>
      <x:c r="T761" s="1" t="n">
        <x:f>IF(AND(E761&lt;&gt;"",D761&lt;&gt;"",N761&lt;=K761),1,0)</x:f>
        <x:v>0</x:v>
      </x:c>
      <x:c r="U761" s="1" t="n">
        <x:f>S761-T761</x:f>
        <x:v>1</x:v>
      </x:c>
      <x:c r="V761" s="1" t="n">
        <x:f>IF(I761="",0,1)</x:f>
        <x:v>0</x:v>
      </x:c>
      <x:c r="W761" s="1" t="n">
        <x:f>IF(I761&gt;=4,1,0)</x:f>
        <x:v>0</x:v>
      </x:c>
      <x:c r="X761" s="1" t="n">
        <x:f>1-O761</x:f>
        <x:v>1</x:v>
      </x:c>
      <x:c r="Y761" s="1" t="n">
        <x:f>IF(AND(O761=1,L761&gt;168),1,0)</x:f>
        <x:v>0</x:v>
      </x:c>
    </x:row>
    <x:row r="762">
      <x:c r="A762" s="1" t="str">
        <x:v>T00757</x:v>
      </x:c>
      <x:c r="B762" s="9" t="n">
        <x:v>45829.29583333333</x:v>
      </x:c>
      <x:c r="C762" s="9" t="n">
        <x:v>45829.3075</x:v>
      </x:c>
      <x:c r="D762" s="9" t="n">
        <x:v>45829.37875</x:v>
      </x:c>
      <x:c r="E762" s="1" t="str">
        <x:v>Urgent</x:v>
      </x:c>
      <x:c r="F762" s="1" t="str">
        <x:v>Web chat</x:v>
      </x:c>
      <x:c r="G762" s="1" t="str">
        <x:v>Delivery</x:v>
      </x:c>
      <x:c r="H762" s="1" t="n">
        <x:v>0</x:v>
      </x:c>
      <x:c r="I762" s="1"/>
      <x:c r="J762" s="1" t="n">
        <x:f>IF(E762="","",VLOOKUP(E762,'Guide'!$A$7:$C$10,2,FALSE))</x:f>
        <x:v>1</x:v>
      </x:c>
      <x:c r="K762" s="1" t="n">
        <x:f>IF(E762="","",VLOOKUP(E762,'Guide'!$A$7:$C$10,3,FALSE))</x:f>
        <x:v>8</x:v>
      </x:c>
      <x:c r="L762" s="10" t="n">
        <x:f>('Guide'!$B$4-B762)*24</x:f>
        <x:v>232.9000000000815</x:v>
      </x:c>
      <x:c r="M762" s="10" t="n">
        <x:f>IF(C762="","",ROUND((C762-B762)*24,6))</x:f>
        <x:v>0.28</x:v>
      </x:c>
      <x:c r="N762" s="10" t="n">
        <x:f>IF(D762="","",ROUND((D762-B762)*24,6))</x:f>
        <x:v>1.99</x:v>
      </x:c>
      <x:c r="O762" s="1" t="n">
        <x:f>IF(D762="",1,0)</x:f>
        <x:v>0</x:v>
      </x:c>
      <x:c r="P762" s="1" t="n">
        <x:f>IF(E762="",0,IF(OR(C762&lt;&gt;"",L762&gt;=J762),1,0))</x:f>
        <x:v>1</x:v>
      </x:c>
      <x:c r="Q762" s="1" t="n">
        <x:f>IF(AND(E762&lt;&gt;"",C762&lt;&gt;"",M762&lt;=J762),1,0)</x:f>
        <x:v>1</x:v>
      </x:c>
      <x:c r="R762" s="1" t="n">
        <x:f>P762-Q762</x:f>
        <x:v>0</x:v>
      </x:c>
      <x:c r="S762" s="1" t="n">
        <x:f>IF(E762="",0,IF(OR(D762&lt;&gt;"",L762&gt;=K762),1,0))</x:f>
        <x:v>1</x:v>
      </x:c>
      <x:c r="T762" s="1" t="n">
        <x:f>IF(AND(E762&lt;&gt;"",D762&lt;&gt;"",N762&lt;=K762),1,0)</x:f>
        <x:v>1</x:v>
      </x:c>
      <x:c r="U762" s="1" t="n">
        <x:f>S762-T762</x:f>
        <x:v>0</x:v>
      </x:c>
      <x:c r="V762" s="1" t="n">
        <x:f>IF(I762="",0,1)</x:f>
        <x:v>0</x:v>
      </x:c>
      <x:c r="W762" s="1" t="n">
        <x:f>IF(I762&gt;=4,1,0)</x:f>
        <x:v>0</x:v>
      </x:c>
      <x:c r="X762" s="1" t="n">
        <x:f>1-O762</x:f>
        <x:v>1</x:v>
      </x:c>
      <x:c r="Y762" s="1" t="n">
        <x:f>IF(AND(O762=1,L762&gt;168),1,0)</x:f>
        <x:v>0</x:v>
      </x:c>
    </x:row>
    <x:row r="763">
      <x:c r="A763" s="1" t="str">
        <x:v>T00758</x:v>
      </x:c>
      <x:c r="B763" s="9" t="n">
        <x:v>45716.0375</x:v>
      </x:c>
      <x:c r="C763" s="9" t="n">
        <x:v>45721.47083333333</x:v>
      </x:c>
      <x:c r="D763" s="9" t="n">
        <x:v>45721.475</x:v>
      </x:c>
      <x:c r="E763" s="1" t="str">
        <x:v>Normal</x:v>
      </x:c>
      <x:c r="F763" s="1" t="str">
        <x:v>Email</x:v>
      </x:c>
      <x:c r="G763" s="1" t="str">
        <x:v>Refund</x:v>
      </x:c>
      <x:c r="H763" s="1" t="n">
        <x:v>0</x:v>
      </x:c>
      <x:c r="I763" s="1"/>
      <x:c r="J763" s="1" t="n">
        <x:f>IF(E763="","",VLOOKUP(E763,'Guide'!$A$7:$C$10,2,FALSE))</x:f>
        <x:v>12</x:v>
      </x:c>
      <x:c r="K763" s="1" t="n">
        <x:f>IF(E763="","",VLOOKUP(E763,'Guide'!$A$7:$C$10,3,FALSE))</x:f>
        <x:v>72</x:v>
      </x:c>
      <x:c r="L763" s="10" t="n">
        <x:f>('Guide'!$B$4-B763)*24</x:f>
        <x:v>2951.100000000035</x:v>
      </x:c>
      <x:c r="M763" s="10" t="n">
        <x:f>IF(C763="","",ROUND((C763-B763)*24,6))</x:f>
        <x:v>130.4</x:v>
      </x:c>
      <x:c r="N763" s="10" t="n">
        <x:f>IF(D763="","",ROUND((D763-B763)*24,6))</x:f>
        <x:v>130.5</x:v>
      </x:c>
      <x:c r="O763" s="1" t="n">
        <x:f>IF(D763="",1,0)</x:f>
        <x:v>0</x:v>
      </x:c>
      <x:c r="P763" s="1" t="n">
        <x:f>IF(E763="",0,IF(OR(C763&lt;&gt;"",L763&gt;=J763),1,0))</x:f>
        <x:v>1</x:v>
      </x:c>
      <x:c r="Q763" s="1" t="n">
        <x:f>IF(AND(E763&lt;&gt;"",C763&lt;&gt;"",M763&lt;=J763),1,0)</x:f>
        <x:v>0</x:v>
      </x:c>
      <x:c r="R763" s="1" t="n">
        <x:f>P763-Q763</x:f>
        <x:v>1</x:v>
      </x:c>
      <x:c r="S763" s="1" t="n">
        <x:f>IF(E763="",0,IF(OR(D763&lt;&gt;"",L763&gt;=K763),1,0))</x:f>
        <x:v>1</x:v>
      </x:c>
      <x:c r="T763" s="1" t="n">
        <x:f>IF(AND(E763&lt;&gt;"",D763&lt;&gt;"",N763&lt;=K763),1,0)</x:f>
        <x:v>0</x:v>
      </x:c>
      <x:c r="U763" s="1" t="n">
        <x:f>S763-T763</x:f>
        <x:v>1</x:v>
      </x:c>
      <x:c r="V763" s="1" t="n">
        <x:f>IF(I763="",0,1)</x:f>
        <x:v>0</x:v>
      </x:c>
      <x:c r="W763" s="1" t="n">
        <x:f>IF(I763&gt;=4,1,0)</x:f>
        <x:v>0</x:v>
      </x:c>
      <x:c r="X763" s="1" t="n">
        <x:f>1-O763</x:f>
        <x:v>1</x:v>
      </x:c>
      <x:c r="Y763" s="1" t="n">
        <x:f>IF(AND(O763=1,L763&gt;168),1,0)</x:f>
        <x:v>0</x:v>
      </x:c>
    </x:row>
    <x:row r="764">
      <x:c r="A764" s="1" t="str">
        <x:v>T00759</x:v>
      </x:c>
      <x:c r="B764" s="9" t="n">
        <x:v>45821.42222222222</x:v>
      </x:c>
      <x:c r="C764" s="9" t="n">
        <x:v>45821.71013888889</x:v>
      </x:c>
      <x:c r="D764" s="9" t="n">
        <x:v>45823.77513888889</x:v>
      </x:c>
      <x:c r="E764" s="1" t="str">
        <x:v>Normal</x:v>
      </x:c>
      <x:c r="F764" s="1" t="str">
        <x:v>WhatsApp</x:v>
      </x:c>
      <x:c r="G764" s="1" t="str">
        <x:v>Account access</x:v>
      </x:c>
      <x:c r="H764" s="1" t="n">
        <x:v>0</x:v>
      </x:c>
      <x:c r="I764" s="1"/>
      <x:c r="J764" s="1" t="n">
        <x:f>IF(E764="","",VLOOKUP(E764,'Guide'!$A$7:$C$10,2,FALSE))</x:f>
        <x:v>12</x:v>
      </x:c>
      <x:c r="K764" s="1" t="n">
        <x:f>IF(E764="","",VLOOKUP(E764,'Guide'!$A$7:$C$10,3,FALSE))</x:f>
        <x:v>72</x:v>
      </x:c>
      <x:c r="L764" s="10" t="n">
        <x:f>('Guide'!$B$4-B764)*24</x:f>
        <x:v>421.8666666666395</x:v>
      </x:c>
      <x:c r="M764" s="10" t="n">
        <x:f>IF(C764="","",ROUND((C764-B764)*24,6))</x:f>
        <x:v>6.91</x:v>
      </x:c>
      <x:c r="N764" s="10" t="n">
        <x:f>IF(D764="","",ROUND((D764-B764)*24,6))</x:f>
        <x:v>56.47</x:v>
      </x:c>
      <x:c r="O764" s="1" t="n">
        <x:f>IF(D764="",1,0)</x:f>
        <x:v>0</x:v>
      </x:c>
      <x:c r="P764" s="1" t="n">
        <x:f>IF(E764="",0,IF(OR(C764&lt;&gt;"",L764&gt;=J764),1,0))</x:f>
        <x:v>1</x:v>
      </x:c>
      <x:c r="Q764" s="1" t="n">
        <x:f>IF(AND(E764&lt;&gt;"",C764&lt;&gt;"",M764&lt;=J764),1,0)</x:f>
        <x:v>1</x:v>
      </x:c>
      <x:c r="R764" s="1" t="n">
        <x:f>P764-Q764</x:f>
        <x:v>0</x:v>
      </x:c>
      <x:c r="S764" s="1" t="n">
        <x:f>IF(E764="",0,IF(OR(D764&lt;&gt;"",L764&gt;=K764),1,0))</x:f>
        <x:v>1</x:v>
      </x:c>
      <x:c r="T764" s="1" t="n">
        <x:f>IF(AND(E764&lt;&gt;"",D764&lt;&gt;"",N764&lt;=K764),1,0)</x:f>
        <x:v>1</x:v>
      </x:c>
      <x:c r="U764" s="1" t="n">
        <x:f>S764-T764</x:f>
        <x:v>0</x:v>
      </x:c>
      <x:c r="V764" s="1" t="n">
        <x:f>IF(I764="",0,1)</x:f>
        <x:v>0</x:v>
      </x:c>
      <x:c r="W764" s="1" t="n">
        <x:f>IF(I764&gt;=4,1,0)</x:f>
        <x:v>0</x:v>
      </x:c>
      <x:c r="X764" s="1" t="n">
        <x:f>1-O764</x:f>
        <x:v>1</x:v>
      </x:c>
      <x:c r="Y764" s="1" t="n">
        <x:f>IF(AND(O764=1,L764&gt;168),1,0)</x:f>
        <x:v>0</x:v>
      </x:c>
    </x:row>
    <x:row r="765">
      <x:c r="A765" s="1" t="str">
        <x:v>T00760</x:v>
      </x:c>
      <x:c r="B765" s="9" t="n">
        <x:v>45759.91527777778</x:v>
      </x:c>
      <x:c r="C765" s="9" t="n">
        <x:v>45759.974444444444</x:v>
      </x:c>
      <x:c r="D765" s="9" t="n">
        <x:v>45760.12819444444</x:v>
      </x:c>
      <x:c r="E765" s="1" t="str">
        <x:v>Urgent</x:v>
      </x:c>
      <x:c r="F765" s="1" t="str">
        <x:v>Email</x:v>
      </x:c>
      <x:c r="G765" s="1" t="str">
        <x:v>Product information</x:v>
      </x:c>
      <x:c r="H765" s="1" t="n">
        <x:v>0</x:v>
      </x:c>
      <x:c r="I765" s="1"/>
      <x:c r="J765" s="1" t="n">
        <x:f>IF(E765="","",VLOOKUP(E765,'Guide'!$A$7:$C$10,2,FALSE))</x:f>
        <x:v>1</x:v>
      </x:c>
      <x:c r="K765" s="1" t="n">
        <x:f>IF(E765="","",VLOOKUP(E765,'Guide'!$A$7:$C$10,3,FALSE))</x:f>
        <x:v>8</x:v>
      </x:c>
      <x:c r="L765" s="10" t="n">
        <x:f>('Guide'!$B$4-B765)*24</x:f>
        <x:v>1898.0333333333256</x:v>
      </x:c>
      <x:c r="M765" s="10" t="n">
        <x:f>IF(C765="","",ROUND((C765-B765)*24,6))</x:f>
        <x:v>1.42</x:v>
      </x:c>
      <x:c r="N765" s="10" t="n">
        <x:f>IF(D765="","",ROUND((D765-B765)*24,6))</x:f>
        <x:v>5.11</x:v>
      </x:c>
      <x:c r="O765" s="1" t="n">
        <x:f>IF(D765="",1,0)</x:f>
        <x:v>0</x:v>
      </x:c>
      <x:c r="P765" s="1" t="n">
        <x:f>IF(E765="",0,IF(OR(C765&lt;&gt;"",L765&gt;=J765),1,0))</x:f>
        <x:v>1</x:v>
      </x:c>
      <x:c r="Q765" s="1" t="n">
        <x:f>IF(AND(E765&lt;&gt;"",C765&lt;&gt;"",M765&lt;=J765),1,0)</x:f>
        <x:v>0</x:v>
      </x:c>
      <x:c r="R765" s="1" t="n">
        <x:f>P765-Q765</x:f>
        <x:v>1</x:v>
      </x:c>
      <x:c r="S765" s="1" t="n">
        <x:f>IF(E765="",0,IF(OR(D765&lt;&gt;"",L765&gt;=K765),1,0))</x:f>
        <x:v>1</x:v>
      </x:c>
      <x:c r="T765" s="1" t="n">
        <x:f>IF(AND(E765&lt;&gt;"",D765&lt;&gt;"",N765&lt;=K765),1,0)</x:f>
        <x:v>1</x:v>
      </x:c>
      <x:c r="U765" s="1" t="n">
        <x:f>S765-T765</x:f>
        <x:v>0</x:v>
      </x:c>
      <x:c r="V765" s="1" t="n">
        <x:f>IF(I765="",0,1)</x:f>
        <x:v>0</x:v>
      </x:c>
      <x:c r="W765" s="1" t="n">
        <x:f>IF(I765&gt;=4,1,0)</x:f>
        <x:v>0</x:v>
      </x:c>
      <x:c r="X765" s="1" t="n">
        <x:f>1-O765</x:f>
        <x:v>1</x:v>
      </x:c>
      <x:c r="Y765" s="1" t="n">
        <x:f>IF(AND(O765=1,L765&gt;168),1,0)</x:f>
        <x:v>0</x:v>
      </x:c>
    </x:row>
    <x:row r="766">
      <x:c r="A766" s="1" t="str">
        <x:v>T00761</x:v>
      </x:c>
      <x:c r="B766" s="9" t="n">
        <x:v>45708.33541666667</x:v>
      </x:c>
      <x:c r="C766" s="9" t="n">
        <x:v>45708.635833333334</x:v>
      </x:c>
      <x:c r="D766" s="9" t="n">
        <x:v>45709.00041666667</x:v>
      </x:c>
      <x:c r="E766" s="1" t="str">
        <x:v>Normal</x:v>
      </x:c>
      <x:c r="F766" s="1" t="str">
        <x:v>WhatsApp</x:v>
      </x:c>
      <x:c r="G766" s="1" t="str">
        <x:v>Billing</x:v>
      </x:c>
      <x:c r="H766" s="1" t="n">
        <x:v>0</x:v>
      </x:c>
      <x:c r="I766" s="1" t="n">
        <x:v>4</x:v>
      </x:c>
      <x:c r="J766" s="1" t="n">
        <x:f>IF(E766="","",VLOOKUP(E766,'Guide'!$A$7:$C$10,2,FALSE))</x:f>
        <x:v>12</x:v>
      </x:c>
      <x:c r="K766" s="1" t="n">
        <x:f>IF(E766="","",VLOOKUP(E766,'Guide'!$A$7:$C$10,3,FALSE))</x:f>
        <x:v>72</x:v>
      </x:c>
      <x:c r="L766" s="10" t="n">
        <x:f>('Guide'!$B$4-B766)*24</x:f>
        <x:v>3135.9499999999534</x:v>
      </x:c>
      <x:c r="M766" s="10" t="n">
        <x:f>IF(C766="","",ROUND((C766-B766)*24,6))</x:f>
        <x:v>7.21</x:v>
      </x:c>
      <x:c r="N766" s="10" t="n">
        <x:f>IF(D766="","",ROUND((D766-B766)*24,6))</x:f>
        <x:v>15.96</x:v>
      </x:c>
      <x:c r="O766" s="1" t="n">
        <x:f>IF(D766="",1,0)</x:f>
        <x:v>0</x:v>
      </x:c>
      <x:c r="P766" s="1" t="n">
        <x:f>IF(E766="",0,IF(OR(C766&lt;&gt;"",L766&gt;=J766),1,0))</x:f>
        <x:v>1</x:v>
      </x:c>
      <x:c r="Q766" s="1" t="n">
        <x:f>IF(AND(E766&lt;&gt;"",C766&lt;&gt;"",M766&lt;=J766),1,0)</x:f>
        <x:v>1</x:v>
      </x:c>
      <x:c r="R766" s="1" t="n">
        <x:f>P766-Q766</x:f>
        <x:v>0</x:v>
      </x:c>
      <x:c r="S766" s="1" t="n">
        <x:f>IF(E766="",0,IF(OR(D766&lt;&gt;"",L766&gt;=K766),1,0))</x:f>
        <x:v>1</x:v>
      </x:c>
      <x:c r="T766" s="1" t="n">
        <x:f>IF(AND(E766&lt;&gt;"",D766&lt;&gt;"",N766&lt;=K766),1,0)</x:f>
        <x:v>1</x:v>
      </x:c>
      <x:c r="U766" s="1" t="n">
        <x:f>S766-T766</x:f>
        <x:v>0</x:v>
      </x:c>
      <x:c r="V766" s="1" t="n">
        <x:f>IF(I766="",0,1)</x:f>
        <x:v>1</x:v>
      </x:c>
      <x:c r="W766" s="1" t="n">
        <x:f>IF(I766&gt;=4,1,0)</x:f>
        <x:v>1</x:v>
      </x:c>
      <x:c r="X766" s="1" t="n">
        <x:f>1-O766</x:f>
        <x:v>1</x:v>
      </x:c>
      <x:c r="Y766" s="1" t="n">
        <x:f>IF(AND(O766=1,L766&gt;168),1,0)</x:f>
        <x:v>0</x:v>
      </x:c>
    </x:row>
    <x:row r="767">
      <x:c r="A767" s="1" t="str">
        <x:v>T00762</x:v>
      </x:c>
      <x:c r="B767" s="9" t="n">
        <x:v>45714.504166666666</x:v>
      </x:c>
      <x:c r="C767" s="9" t="n">
        <x:v>45716.15708333333</x:v>
      </x:c>
      <x:c r="D767" s="9" t="n">
        <x:v>45721.64208333333</x:v>
      </x:c>
      <x:c r="E767" s="1" t="str">
        <x:v>Low</x:v>
      </x:c>
      <x:c r="F767" s="1" t="str">
        <x:v>Email</x:v>
      </x:c>
      <x:c r="G767" s="1" t="str">
        <x:v>Billing</x:v>
      </x:c>
      <x:c r="H767" s="1" t="n">
        <x:v>0</x:v>
      </x:c>
      <x:c r="I767" s="1" t="n">
        <x:v>3</x:v>
      </x:c>
      <x:c r="J767" s="1" t="n">
        <x:f>IF(E767="","",VLOOKUP(E767,'Guide'!$A$7:$C$10,2,FALSE))</x:f>
        <x:v>24</x:v>
      </x:c>
      <x:c r="K767" s="1" t="n">
        <x:f>IF(E767="","",VLOOKUP(E767,'Guide'!$A$7:$C$10,3,FALSE))</x:f>
        <x:v>120</x:v>
      </x:c>
      <x:c r="L767" s="10" t="n">
        <x:f>('Guide'!$B$4-B767)*24</x:f>
        <x:v>2987.9000000000233</x:v>
      </x:c>
      <x:c r="M767" s="10" t="n">
        <x:f>IF(C767="","",ROUND((C767-B767)*24,6))</x:f>
        <x:v>39.67</x:v>
      </x:c>
      <x:c r="N767" s="10" t="n">
        <x:f>IF(D767="","",ROUND((D767-B767)*24,6))</x:f>
        <x:v>171.31</x:v>
      </x:c>
      <x:c r="O767" s="1" t="n">
        <x:f>IF(D767="",1,0)</x:f>
        <x:v>0</x:v>
      </x:c>
      <x:c r="P767" s="1" t="n">
        <x:f>IF(E767="",0,IF(OR(C767&lt;&gt;"",L767&gt;=J767),1,0))</x:f>
        <x:v>1</x:v>
      </x:c>
      <x:c r="Q767" s="1" t="n">
        <x:f>IF(AND(E767&lt;&gt;"",C767&lt;&gt;"",M767&lt;=J767),1,0)</x:f>
        <x:v>0</x:v>
      </x:c>
      <x:c r="R767" s="1" t="n">
        <x:f>P767-Q767</x:f>
        <x:v>1</x:v>
      </x:c>
      <x:c r="S767" s="1" t="n">
        <x:f>IF(E767="",0,IF(OR(D767&lt;&gt;"",L767&gt;=K767),1,0))</x:f>
        <x:v>1</x:v>
      </x:c>
      <x:c r="T767" s="1" t="n">
        <x:f>IF(AND(E767&lt;&gt;"",D767&lt;&gt;"",N767&lt;=K767),1,0)</x:f>
        <x:v>0</x:v>
      </x:c>
      <x:c r="U767" s="1" t="n">
        <x:f>S767-T767</x:f>
        <x:v>1</x:v>
      </x:c>
      <x:c r="V767" s="1" t="n">
        <x:f>IF(I767="",0,1)</x:f>
        <x:v>1</x:v>
      </x:c>
      <x:c r="W767" s="1" t="n">
        <x:f>IF(I767&gt;=4,1,0)</x:f>
        <x:v>0</x:v>
      </x:c>
      <x:c r="X767" s="1" t="n">
        <x:f>1-O767</x:f>
        <x:v>1</x:v>
      </x:c>
      <x:c r="Y767" s="1" t="n">
        <x:f>IF(AND(O767=1,L767&gt;168),1,0)</x:f>
        <x:v>0</x:v>
      </x:c>
    </x:row>
    <x:row r="768">
      <x:c r="A768" s="1" t="str">
        <x:v>T00763</x:v>
      </x:c>
      <x:c r="B768" s="9" t="n">
        <x:v>45730.625</x:v>
      </x:c>
      <x:c r="C768" s="9" t="n">
        <x:v>45730.75541666667</x:v>
      </x:c>
      <x:c r="D768" s="9" t="n">
        <x:v>45734.40708333333</x:v>
      </x:c>
      <x:c r="E768" s="1" t="str">
        <x:v>Normal</x:v>
      </x:c>
      <x:c r="F768" s="1" t="str">
        <x:v>WhatsApp</x:v>
      </x:c>
      <x:c r="G768" s="1" t="str">
        <x:v>Account access</x:v>
      </x:c>
      <x:c r="H768" s="1" t="n">
        <x:v>0</x:v>
      </x:c>
      <x:c r="I768" s="1"/>
      <x:c r="J768" s="1" t="n">
        <x:f>IF(E768="","",VLOOKUP(E768,'Guide'!$A$7:$C$10,2,FALSE))</x:f>
        <x:v>12</x:v>
      </x:c>
      <x:c r="K768" s="1" t="n">
        <x:f>IF(E768="","",VLOOKUP(E768,'Guide'!$A$7:$C$10,3,FALSE))</x:f>
        <x:v>72</x:v>
      </x:c>
      <x:c r="L768" s="10" t="n">
        <x:f>('Guide'!$B$4-B768)*24</x:f>
        <x:v>2601</x:v>
      </x:c>
      <x:c r="M768" s="10" t="n">
        <x:f>IF(C768="","",ROUND((C768-B768)*24,6))</x:f>
        <x:v>3.13</x:v>
      </x:c>
      <x:c r="N768" s="10" t="n">
        <x:f>IF(D768="","",ROUND((D768-B768)*24,6))</x:f>
        <x:v>90.77</x:v>
      </x:c>
      <x:c r="O768" s="1" t="n">
        <x:f>IF(D768="",1,0)</x:f>
        <x:v>0</x:v>
      </x:c>
      <x:c r="P768" s="1" t="n">
        <x:f>IF(E768="",0,IF(OR(C768&lt;&gt;"",L768&gt;=J768),1,0))</x:f>
        <x:v>1</x:v>
      </x:c>
      <x:c r="Q768" s="1" t="n">
        <x:f>IF(AND(E768&lt;&gt;"",C768&lt;&gt;"",M768&lt;=J768),1,0)</x:f>
        <x:v>1</x:v>
      </x:c>
      <x:c r="R768" s="1" t="n">
        <x:f>P768-Q768</x:f>
        <x:v>0</x:v>
      </x:c>
      <x:c r="S768" s="1" t="n">
        <x:f>IF(E768="",0,IF(OR(D768&lt;&gt;"",L768&gt;=K768),1,0))</x:f>
        <x:v>1</x:v>
      </x:c>
      <x:c r="T768" s="1" t="n">
        <x:f>IF(AND(E768&lt;&gt;"",D768&lt;&gt;"",N768&lt;=K768),1,0)</x:f>
        <x:v>0</x:v>
      </x:c>
      <x:c r="U768" s="1" t="n">
        <x:f>S768-T768</x:f>
        <x:v>1</x:v>
      </x:c>
      <x:c r="V768" s="1" t="n">
        <x:f>IF(I768="",0,1)</x:f>
        <x:v>0</x:v>
      </x:c>
      <x:c r="W768" s="1" t="n">
        <x:f>IF(I768&gt;=4,1,0)</x:f>
        <x:v>0</x:v>
      </x:c>
      <x:c r="X768" s="1" t="n">
        <x:f>1-O768</x:f>
        <x:v>1</x:v>
      </x:c>
      <x:c r="Y768" s="1" t="n">
        <x:f>IF(AND(O768=1,L768&gt;168),1,0)</x:f>
        <x:v>0</x:v>
      </x:c>
    </x:row>
    <x:row r="769">
      <x:c r="A769" s="1" t="str">
        <x:v>T00764</x:v>
      </x:c>
      <x:c r="B769" s="9" t="n">
        <x:v>45680.85555555556</x:v>
      </x:c>
      <x:c r="C769" s="9" t="n">
        <x:v>45681.17763888889</x:v>
      </x:c>
      <x:c r="D769" s="9" t="n">
        <x:v>45685.05805555556</x:v>
      </x:c>
      <x:c r="E769" s="1" t="str">
        <x:v>Normal</x:v>
      </x:c>
      <x:c r="F769" s="1" t="str">
        <x:v>Web chat</x:v>
      </x:c>
      <x:c r="G769" s="1" t="str">
        <x:v>Billing</x:v>
      </x:c>
      <x:c r="H769" s="1" t="n">
        <x:v>0</x:v>
      </x:c>
      <x:c r="I769" s="1"/>
      <x:c r="J769" s="1" t="n">
        <x:f>IF(E769="","",VLOOKUP(E769,'Guide'!$A$7:$C$10,2,FALSE))</x:f>
        <x:v>12</x:v>
      </x:c>
      <x:c r="K769" s="1" t="n">
        <x:f>IF(E769="","",VLOOKUP(E769,'Guide'!$A$7:$C$10,3,FALSE))</x:f>
        <x:v>72</x:v>
      </x:c>
      <x:c r="L769" s="10" t="n">
        <x:f>('Guide'!$B$4-B769)*24</x:f>
        <x:v>3795.466666666616</x:v>
      </x:c>
      <x:c r="M769" s="10" t="n">
        <x:f>IF(C769="","",ROUND((C769-B769)*24,6))</x:f>
        <x:v>7.73</x:v>
      </x:c>
      <x:c r="N769" s="10" t="n">
        <x:f>IF(D769="","",ROUND((D769-B769)*24,6))</x:f>
        <x:v>100.86</x:v>
      </x:c>
      <x:c r="O769" s="1" t="n">
        <x:f>IF(D769="",1,0)</x:f>
        <x:v>0</x:v>
      </x:c>
      <x:c r="P769" s="1" t="n">
        <x:f>IF(E769="",0,IF(OR(C769&lt;&gt;"",L769&gt;=J769),1,0))</x:f>
        <x:v>1</x:v>
      </x:c>
      <x:c r="Q769" s="1" t="n">
        <x:f>IF(AND(E769&lt;&gt;"",C769&lt;&gt;"",M769&lt;=J769),1,0)</x:f>
        <x:v>1</x:v>
      </x:c>
      <x:c r="R769" s="1" t="n">
        <x:f>P769-Q769</x:f>
        <x:v>0</x:v>
      </x:c>
      <x:c r="S769" s="1" t="n">
        <x:f>IF(E769="",0,IF(OR(D769&lt;&gt;"",L769&gt;=K769),1,0))</x:f>
        <x:v>1</x:v>
      </x:c>
      <x:c r="T769" s="1" t="n">
        <x:f>IF(AND(E769&lt;&gt;"",D769&lt;&gt;"",N769&lt;=K769),1,0)</x:f>
        <x:v>0</x:v>
      </x:c>
      <x:c r="U769" s="1" t="n">
        <x:f>S769-T769</x:f>
        <x:v>1</x:v>
      </x:c>
      <x:c r="V769" s="1" t="n">
        <x:f>IF(I769="",0,1)</x:f>
        <x:v>0</x:v>
      </x:c>
      <x:c r="W769" s="1" t="n">
        <x:f>IF(I769&gt;=4,1,0)</x:f>
        <x:v>0</x:v>
      </x:c>
      <x:c r="X769" s="1" t="n">
        <x:f>1-O769</x:f>
        <x:v>1</x:v>
      </x:c>
      <x:c r="Y769" s="1" t="n">
        <x:f>IF(AND(O769=1,L769&gt;168),1,0)</x:f>
        <x:v>0</x:v>
      </x:c>
    </x:row>
    <x:row r="770">
      <x:c r="A770" s="1" t="str">
        <x:v>T00765</x:v>
      </x:c>
      <x:c r="B770" s="9" t="n">
        <x:v>45811.39027777778</x:v>
      </x:c>
      <x:c r="C770" s="9" t="n">
        <x:v>45811.709027777775</x:v>
      </x:c>
      <x:c r="D770" s="9" t="n">
        <x:v>45818.89236111111</x:v>
      </x:c>
      <x:c r="E770" s="1" t="str">
        <x:v>Normal</x:v>
      </x:c>
      <x:c r="F770" s="1" t="str">
        <x:v>Email</x:v>
      </x:c>
      <x:c r="G770" s="1" t="str">
        <x:v>Account access</x:v>
      </x:c>
      <x:c r="H770" s="1" t="n">
        <x:v>0</x:v>
      </x:c>
      <x:c r="I770" s="1" t="n">
        <x:v>1</x:v>
      </x:c>
      <x:c r="J770" s="1" t="n">
        <x:f>IF(E770="","",VLOOKUP(E770,'Guide'!$A$7:$C$10,2,FALSE))</x:f>
        <x:v>12</x:v>
      </x:c>
      <x:c r="K770" s="1" t="n">
        <x:f>IF(E770="","",VLOOKUP(E770,'Guide'!$A$7:$C$10,3,FALSE))</x:f>
        <x:v>72</x:v>
      </x:c>
      <x:c r="L770" s="10" t="n">
        <x:f>('Guide'!$B$4-B770)*24</x:f>
        <x:v>662.6333333333605</x:v>
      </x:c>
      <x:c r="M770" s="10" t="n">
        <x:f>IF(C770="","",ROUND((C770-B770)*24,6))</x:f>
        <x:v>7.65</x:v>
      </x:c>
      <x:c r="N770" s="10" t="n">
        <x:f>IF(D770="","",ROUND((D770-B770)*24,6))</x:f>
        <x:v>180.05</x:v>
      </x:c>
      <x:c r="O770" s="1" t="n">
        <x:f>IF(D770="",1,0)</x:f>
        <x:v>0</x:v>
      </x:c>
      <x:c r="P770" s="1" t="n">
        <x:f>IF(E770="",0,IF(OR(C770&lt;&gt;"",L770&gt;=J770),1,0))</x:f>
        <x:v>1</x:v>
      </x:c>
      <x:c r="Q770" s="1" t="n">
        <x:f>IF(AND(E770&lt;&gt;"",C770&lt;&gt;"",M770&lt;=J770),1,0)</x:f>
        <x:v>1</x:v>
      </x:c>
      <x:c r="R770" s="1" t="n">
        <x:f>P770-Q770</x:f>
        <x:v>0</x:v>
      </x:c>
      <x:c r="S770" s="1" t="n">
        <x:f>IF(E770="",0,IF(OR(D770&lt;&gt;"",L770&gt;=K770),1,0))</x:f>
        <x:v>1</x:v>
      </x:c>
      <x:c r="T770" s="1" t="n">
        <x:f>IF(AND(E770&lt;&gt;"",D770&lt;&gt;"",N770&lt;=K770),1,0)</x:f>
        <x:v>0</x:v>
      </x:c>
      <x:c r="U770" s="1" t="n">
        <x:f>S770-T770</x:f>
        <x:v>1</x:v>
      </x:c>
      <x:c r="V770" s="1" t="n">
        <x:f>IF(I770="",0,1)</x:f>
        <x:v>1</x:v>
      </x:c>
      <x:c r="W770" s="1" t="n">
        <x:f>IF(I770&gt;=4,1,0)</x:f>
        <x:v>0</x:v>
      </x:c>
      <x:c r="X770" s="1" t="n">
        <x:f>1-O770</x:f>
        <x:v>1</x:v>
      </x:c>
      <x:c r="Y770" s="1" t="n">
        <x:f>IF(AND(O770=1,L770&gt;168),1,0)</x:f>
        <x:v>0</x:v>
      </x:c>
    </x:row>
    <x:row r="771">
      <x:c r="A771" s="1" t="str">
        <x:v>T00766</x:v>
      </x:c>
      <x:c r="B771" s="9" t="n">
        <x:v>45753.350694444445</x:v>
      </x:c>
      <x:c r="C771" s="9" t="n">
        <x:v>45753.76152777778</x:v>
      </x:c>
      <x:c r="D771" s="9" t="n">
        <x:v>45755.04944444444</x:v>
      </x:c>
      <x:c r="E771" s="1" t="str">
        <x:v>Normal</x:v>
      </x:c>
      <x:c r="F771" s="1" t="str">
        <x:v>Email</x:v>
      </x:c>
      <x:c r="G771" s="1" t="str">
        <x:v>Product information</x:v>
      </x:c>
      <x:c r="H771" s="1" t="n">
        <x:v>1</x:v>
      </x:c>
      <x:c r="I771" s="1"/>
      <x:c r="J771" s="1" t="n">
        <x:f>IF(E771="","",VLOOKUP(E771,'Guide'!$A$7:$C$10,2,FALSE))</x:f>
        <x:v>12</x:v>
      </x:c>
      <x:c r="K771" s="1" t="n">
        <x:f>IF(E771="","",VLOOKUP(E771,'Guide'!$A$7:$C$10,3,FALSE))</x:f>
        <x:v>72</x:v>
      </x:c>
      <x:c r="L771" s="10" t="n">
        <x:f>('Guide'!$B$4-B771)*24</x:f>
        <x:v>2055.583333333314</x:v>
      </x:c>
      <x:c r="M771" s="10" t="n">
        <x:f>IF(C771="","",ROUND((C771-B771)*24,6))</x:f>
        <x:v>9.86</x:v>
      </x:c>
      <x:c r="N771" s="10" t="n">
        <x:f>IF(D771="","",ROUND((D771-B771)*24,6))</x:f>
        <x:v>40.77</x:v>
      </x:c>
      <x:c r="O771" s="1" t="n">
        <x:f>IF(D771="",1,0)</x:f>
        <x:v>0</x:v>
      </x:c>
      <x:c r="P771" s="1" t="n">
        <x:f>IF(E771="",0,IF(OR(C771&lt;&gt;"",L771&gt;=J771),1,0))</x:f>
        <x:v>1</x:v>
      </x:c>
      <x:c r="Q771" s="1" t="n">
        <x:f>IF(AND(E771&lt;&gt;"",C771&lt;&gt;"",M771&lt;=J771),1,0)</x:f>
        <x:v>1</x:v>
      </x:c>
      <x:c r="R771" s="1" t="n">
        <x:f>P771-Q771</x:f>
        <x:v>0</x:v>
      </x:c>
      <x:c r="S771" s="1" t="n">
        <x:f>IF(E771="",0,IF(OR(D771&lt;&gt;"",L771&gt;=K771),1,0))</x:f>
        <x:v>1</x:v>
      </x:c>
      <x:c r="T771" s="1" t="n">
        <x:f>IF(AND(E771&lt;&gt;"",D771&lt;&gt;"",N771&lt;=K771),1,0)</x:f>
        <x:v>1</x:v>
      </x:c>
      <x:c r="U771" s="1" t="n">
        <x:f>S771-T771</x:f>
        <x:v>0</x:v>
      </x:c>
      <x:c r="V771" s="1" t="n">
        <x:f>IF(I771="",0,1)</x:f>
        <x:v>0</x:v>
      </x:c>
      <x:c r="W771" s="1" t="n">
        <x:f>IF(I771&gt;=4,1,0)</x:f>
        <x:v>0</x:v>
      </x:c>
      <x:c r="X771" s="1" t="n">
        <x:f>1-O771</x:f>
        <x:v>1</x:v>
      </x:c>
      <x:c r="Y771" s="1" t="n">
        <x:f>IF(AND(O771=1,L771&gt;168),1,0)</x:f>
        <x:v>0</x:v>
      </x:c>
    </x:row>
    <x:row r="772">
      <x:c r="A772" s="1" t="str">
        <x:v>T00767</x:v>
      </x:c>
      <x:c r="B772" s="9" t="n">
        <x:v>45701.71875</x:v>
      </x:c>
      <x:c r="C772" s="9" t="n">
        <x:v>45703.08</x:v>
      </x:c>
      <x:c r="D772" s="9" t="n">
        <x:v>45705.675416666665</x:v>
      </x:c>
      <x:c r="E772" s="1" t="str">
        <x:v>Normal</x:v>
      </x:c>
      <x:c r="F772" s="1" t="str">
        <x:v>Email</x:v>
      </x:c>
      <x:c r="G772" s="1" t="str">
        <x:v>Billing</x:v>
      </x:c>
      <x:c r="H772" s="1" t="n">
        <x:v>0</x:v>
      </x:c>
      <x:c r="I772" s="1" t="n">
        <x:v>1</x:v>
      </x:c>
      <x:c r="J772" s="1" t="n">
        <x:f>IF(E772="","",VLOOKUP(E772,'Guide'!$A$7:$C$10,2,FALSE))</x:f>
        <x:v>12</x:v>
      </x:c>
      <x:c r="K772" s="1" t="n">
        <x:f>IF(E772="","",VLOOKUP(E772,'Guide'!$A$7:$C$10,3,FALSE))</x:f>
        <x:v>72</x:v>
      </x:c>
      <x:c r="L772" s="10" t="n">
        <x:f>('Guide'!$B$4-B772)*24</x:f>
        <x:v>3294.75</x:v>
      </x:c>
      <x:c r="M772" s="10" t="n">
        <x:f>IF(C772="","",ROUND((C772-B772)*24,6))</x:f>
        <x:v>32.67</x:v>
      </x:c>
      <x:c r="N772" s="10" t="n">
        <x:f>IF(D772="","",ROUND((D772-B772)*24,6))</x:f>
        <x:v>94.96</x:v>
      </x:c>
      <x:c r="O772" s="1" t="n">
        <x:f>IF(D772="",1,0)</x:f>
        <x:v>0</x:v>
      </x:c>
      <x:c r="P772" s="1" t="n">
        <x:f>IF(E772="",0,IF(OR(C772&lt;&gt;"",L772&gt;=J772),1,0))</x:f>
        <x:v>1</x:v>
      </x:c>
      <x:c r="Q772" s="1" t="n">
        <x:f>IF(AND(E772&lt;&gt;"",C772&lt;&gt;"",M772&lt;=J772),1,0)</x:f>
        <x:v>0</x:v>
      </x:c>
      <x:c r="R772" s="1" t="n">
        <x:f>P772-Q772</x:f>
        <x:v>1</x:v>
      </x:c>
      <x:c r="S772" s="1" t="n">
        <x:f>IF(E772="",0,IF(OR(D772&lt;&gt;"",L772&gt;=K772),1,0))</x:f>
        <x:v>1</x:v>
      </x:c>
      <x:c r="T772" s="1" t="n">
        <x:f>IF(AND(E772&lt;&gt;"",D772&lt;&gt;"",N772&lt;=K772),1,0)</x:f>
        <x:v>0</x:v>
      </x:c>
      <x:c r="U772" s="1" t="n">
        <x:f>S772-T772</x:f>
        <x:v>1</x:v>
      </x:c>
      <x:c r="V772" s="1" t="n">
        <x:f>IF(I772="",0,1)</x:f>
        <x:v>1</x:v>
      </x:c>
      <x:c r="W772" s="1" t="n">
        <x:f>IF(I772&gt;=4,1,0)</x:f>
        <x:v>0</x:v>
      </x:c>
      <x:c r="X772" s="1" t="n">
        <x:f>1-O772</x:f>
        <x:v>1</x:v>
      </x:c>
      <x:c r="Y772" s="1" t="n">
        <x:f>IF(AND(O772=1,L772&gt;168),1,0)</x:f>
        <x:v>0</x:v>
      </x:c>
    </x:row>
    <x:row r="773">
      <x:c r="A773" s="1" t="str">
        <x:v>T00768</x:v>
      </x:c>
      <x:c r="B773" s="9" t="n">
        <x:v>45794.231944444444</x:v>
      </x:c>
      <x:c r="C773" s="9" t="n">
        <x:v>45794.57111111111</x:v>
      </x:c>
      <x:c r="D773" s="9" t="n">
        <x:v>45795.86361111111</x:v>
      </x:c>
      <x:c r="E773" s="1" t="str">
        <x:v>Normal</x:v>
      </x:c>
      <x:c r="F773" s="1" t="str">
        <x:v>WhatsApp</x:v>
      </x:c>
      <x:c r="G773" s="1" t="str">
        <x:v>Billing</x:v>
      </x:c>
      <x:c r="H773" s="1" t="n">
        <x:v>0</x:v>
      </x:c>
      <x:c r="I773" s="1"/>
      <x:c r="J773" s="1" t="n">
        <x:f>IF(E773="","",VLOOKUP(E773,'Guide'!$A$7:$C$10,2,FALSE))</x:f>
        <x:v>12</x:v>
      </x:c>
      <x:c r="K773" s="1" t="n">
        <x:f>IF(E773="","",VLOOKUP(E773,'Guide'!$A$7:$C$10,3,FALSE))</x:f>
        <x:v>72</x:v>
      </x:c>
      <x:c r="L773" s="10" t="n">
        <x:f>('Guide'!$B$4-B773)*24</x:f>
        <x:v>1074.4333333333489</x:v>
      </x:c>
      <x:c r="M773" s="10" t="n">
        <x:f>IF(C773="","",ROUND((C773-B773)*24,6))</x:f>
        <x:v>8.14</x:v>
      </x:c>
      <x:c r="N773" s="10" t="n">
        <x:f>IF(D773="","",ROUND((D773-B773)*24,6))</x:f>
        <x:v>39.16</x:v>
      </x:c>
      <x:c r="O773" s="1" t="n">
        <x:f>IF(D773="",1,0)</x:f>
        <x:v>0</x:v>
      </x:c>
      <x:c r="P773" s="1" t="n">
        <x:f>IF(E773="",0,IF(OR(C773&lt;&gt;"",L773&gt;=J773),1,0))</x:f>
        <x:v>1</x:v>
      </x:c>
      <x:c r="Q773" s="1" t="n">
        <x:f>IF(AND(E773&lt;&gt;"",C773&lt;&gt;"",M773&lt;=J773),1,0)</x:f>
        <x:v>1</x:v>
      </x:c>
      <x:c r="R773" s="1" t="n">
        <x:f>P773-Q773</x:f>
        <x:v>0</x:v>
      </x:c>
      <x:c r="S773" s="1" t="n">
        <x:f>IF(E773="",0,IF(OR(D773&lt;&gt;"",L773&gt;=K773),1,0))</x:f>
        <x:v>1</x:v>
      </x:c>
      <x:c r="T773" s="1" t="n">
        <x:f>IF(AND(E773&lt;&gt;"",D773&lt;&gt;"",N773&lt;=K773),1,0)</x:f>
        <x:v>1</x:v>
      </x:c>
      <x:c r="U773" s="1" t="n">
        <x:f>S773-T773</x:f>
        <x:v>0</x:v>
      </x:c>
      <x:c r="V773" s="1" t="n">
        <x:f>IF(I773="",0,1)</x:f>
        <x:v>0</x:v>
      </x:c>
      <x:c r="W773" s="1" t="n">
        <x:f>IF(I773&gt;=4,1,0)</x:f>
        <x:v>0</x:v>
      </x:c>
      <x:c r="X773" s="1" t="n">
        <x:f>1-O773</x:f>
        <x:v>1</x:v>
      </x:c>
      <x:c r="Y773" s="1" t="n">
        <x:f>IF(AND(O773=1,L773&gt;168),1,0)</x:f>
        <x:v>0</x:v>
      </x:c>
    </x:row>
    <x:row r="774">
      <x:c r="A774" s="1" t="str">
        <x:v>T00769</x:v>
      </x:c>
      <x:c r="B774" s="9" t="n">
        <x:v>45663.37291666667</x:v>
      </x:c>
      <x:c r="C774" s="9" t="n">
        <x:v>45663.8675</x:v>
      </x:c>
      <x:c r="D774" s="9" t="n">
        <x:v>45666.442083333335</x:v>
      </x:c>
      <x:c r="E774" s="1" t="str">
        <x:v>Normal</x:v>
      </x:c>
      <x:c r="F774" s="1" t="str">
        <x:v>WhatsApp</x:v>
      </x:c>
      <x:c r="G774" s="1" t="str">
        <x:v>Billing</x:v>
      </x:c>
      <x:c r="H774" s="1" t="n">
        <x:v>0</x:v>
      </x:c>
      <x:c r="I774" s="1"/>
      <x:c r="J774" s="1" t="n">
        <x:f>IF(E774="","",VLOOKUP(E774,'Guide'!$A$7:$C$10,2,FALSE))</x:f>
        <x:v>12</x:v>
      </x:c>
      <x:c r="K774" s="1" t="n">
        <x:f>IF(E774="","",VLOOKUP(E774,'Guide'!$A$7:$C$10,3,FALSE))</x:f>
        <x:v>72</x:v>
      </x:c>
      <x:c r="L774" s="10" t="n">
        <x:f>('Guide'!$B$4-B774)*24</x:f>
        <x:v>4215.049999999988</x:v>
      </x:c>
      <x:c r="M774" s="10" t="n">
        <x:f>IF(C774="","",ROUND((C774-B774)*24,6))</x:f>
        <x:v>11.87</x:v>
      </x:c>
      <x:c r="N774" s="10" t="n">
        <x:f>IF(D774="","",ROUND((D774-B774)*24,6))</x:f>
        <x:v>73.66</x:v>
      </x:c>
      <x:c r="O774" s="1" t="n">
        <x:f>IF(D774="",1,0)</x:f>
        <x:v>0</x:v>
      </x:c>
      <x:c r="P774" s="1" t="n">
        <x:f>IF(E774="",0,IF(OR(C774&lt;&gt;"",L774&gt;=J774),1,0))</x:f>
        <x:v>1</x:v>
      </x:c>
      <x:c r="Q774" s="1" t="n">
        <x:f>IF(AND(E774&lt;&gt;"",C774&lt;&gt;"",M774&lt;=J774),1,0)</x:f>
        <x:v>1</x:v>
      </x:c>
      <x:c r="R774" s="1" t="n">
        <x:f>P774-Q774</x:f>
        <x:v>0</x:v>
      </x:c>
      <x:c r="S774" s="1" t="n">
        <x:f>IF(E774="",0,IF(OR(D774&lt;&gt;"",L774&gt;=K774),1,0))</x:f>
        <x:v>1</x:v>
      </x:c>
      <x:c r="T774" s="1" t="n">
        <x:f>IF(AND(E774&lt;&gt;"",D774&lt;&gt;"",N774&lt;=K774),1,0)</x:f>
        <x:v>0</x:v>
      </x:c>
      <x:c r="U774" s="1" t="n">
        <x:f>S774-T774</x:f>
        <x:v>1</x:v>
      </x:c>
      <x:c r="V774" s="1" t="n">
        <x:f>IF(I774="",0,1)</x:f>
        <x:v>0</x:v>
      </x:c>
      <x:c r="W774" s="1" t="n">
        <x:f>IF(I774&gt;=4,1,0)</x:f>
        <x:v>0</x:v>
      </x:c>
      <x:c r="X774" s="1" t="n">
        <x:f>1-O774</x:f>
        <x:v>1</x:v>
      </x:c>
      <x:c r="Y774" s="1" t="n">
        <x:f>IF(AND(O774=1,L774&gt;168),1,0)</x:f>
        <x:v>0</x:v>
      </x:c>
    </x:row>
    <x:row r="775">
      <x:c r="A775" s="1" t="str">
        <x:v>T00770</x:v>
      </x:c>
      <x:c r="B775" s="9" t="n">
        <x:v>45719.115277777775</x:v>
      </x:c>
      <x:c r="C775" s="9" t="n">
        <x:v>45719.505694444444</x:v>
      </x:c>
      <x:c r="D775" s="9"/>
      <x:c r="E775" s="1" t="str">
        <x:v>High</x:v>
      </x:c>
      <x:c r="F775" s="1" t="str">
        <x:v>Email</x:v>
      </x:c>
      <x:c r="G775" s="1" t="str">
        <x:v>Refund</x:v>
      </x:c>
      <x:c r="H775" s="1" t="n">
        <x:v>0</x:v>
      </x:c>
      <x:c r="I775" s="1"/>
      <x:c r="J775" s="1" t="n">
        <x:f>IF(E775="","",VLOOKUP(E775,'Guide'!$A$7:$C$10,2,FALSE))</x:f>
        <x:v>4</x:v>
      </x:c>
      <x:c r="K775" s="1" t="n">
        <x:f>IF(E775="","",VLOOKUP(E775,'Guide'!$A$7:$C$10,3,FALSE))</x:f>
        <x:v>24</x:v>
      </x:c>
      <x:c r="L775" s="10" t="n">
        <x:f>('Guide'!$B$4-B775)*24</x:f>
        <x:v>2877.2333333333954</x:v>
      </x:c>
      <x:c r="M775" s="10" t="n">
        <x:f>IF(C775="","",ROUND((C775-B775)*24,6))</x:f>
        <x:v>9.37</x:v>
      </x:c>
      <x:c r="N775" s="10" t="str">
        <x:f>IF(D775="","",ROUND((D775-B775)*24,6))</x:f>
      </x:c>
      <x:c r="O775" s="1" t="n">
        <x:f>IF(D775="",1,0)</x:f>
        <x:v>1</x:v>
      </x:c>
      <x:c r="P775" s="1" t="n">
        <x:f>IF(E775="",0,IF(OR(C775&lt;&gt;"",L775&gt;=J775),1,0))</x:f>
        <x:v>1</x:v>
      </x:c>
      <x:c r="Q775" s="1" t="n">
        <x:f>IF(AND(E775&lt;&gt;"",C775&lt;&gt;"",M775&lt;=J775),1,0)</x:f>
        <x:v>0</x:v>
      </x:c>
      <x:c r="R775" s="1" t="n">
        <x:f>P775-Q775</x:f>
        <x:v>1</x:v>
      </x:c>
      <x:c r="S775" s="1" t="n">
        <x:f>IF(E775="",0,IF(OR(D775&lt;&gt;"",L775&gt;=K775),1,0))</x:f>
        <x:v>1</x:v>
      </x:c>
      <x:c r="T775" s="1" t="n">
        <x:f>IF(AND(E775&lt;&gt;"",D775&lt;&gt;"",N775&lt;=K775),1,0)</x:f>
        <x:v>0</x:v>
      </x:c>
      <x:c r="U775" s="1" t="n">
        <x:f>S775-T775</x:f>
        <x:v>1</x:v>
      </x:c>
      <x:c r="V775" s="1" t="n">
        <x:f>IF(I775="",0,1)</x:f>
        <x:v>0</x:v>
      </x:c>
      <x:c r="W775" s="1" t="n">
        <x:f>IF(I775&gt;=4,1,0)</x:f>
        <x:v>0</x:v>
      </x:c>
      <x:c r="X775" s="1" t="n">
        <x:f>1-O775</x:f>
        <x:v>0</x:v>
      </x:c>
      <x:c r="Y775" s="1" t="n">
        <x:f>IF(AND(O775=1,L775&gt;168),1,0)</x:f>
        <x:v>1</x:v>
      </x:c>
    </x:row>
    <x:row r="776">
      <x:c r="A776" s="1" t="str">
        <x:v>T00771</x:v>
      </x:c>
      <x:c r="B776" s="9" t="n">
        <x:v>45761.44305555556</x:v>
      </x:c>
      <x:c r="C776" s="9" t="n">
        <x:v>45761.83430555555</x:v>
      </x:c>
      <x:c r="D776" s="9" t="n">
        <x:v>45763.09722222222</x:v>
      </x:c>
      <x:c r="E776" s="1" t="str">
        <x:v>Normal</x:v>
      </x:c>
      <x:c r="F776" s="1" t="str">
        <x:v>WhatsApp</x:v>
      </x:c>
      <x:c r="G776" s="1" t="str">
        <x:v>Account access</x:v>
      </x:c>
      <x:c r="H776" s="1" t="n">
        <x:v>0</x:v>
      </x:c>
      <x:c r="I776" s="1" t="n">
        <x:v>5</x:v>
      </x:c>
      <x:c r="J776" s="1" t="n">
        <x:f>IF(E776="","",VLOOKUP(E776,'Guide'!$A$7:$C$10,2,FALSE))</x:f>
        <x:v>12</x:v>
      </x:c>
      <x:c r="K776" s="1" t="n">
        <x:f>IF(E776="","",VLOOKUP(E776,'Guide'!$A$7:$C$10,3,FALSE))</x:f>
        <x:v>72</x:v>
      </x:c>
      <x:c r="L776" s="10" t="n">
        <x:f>('Guide'!$B$4-B776)*24</x:f>
        <x:v>1861.3666666665813</x:v>
      </x:c>
      <x:c r="M776" s="10" t="n">
        <x:f>IF(C776="","",ROUND((C776-B776)*24,6))</x:f>
        <x:v>9.39</x:v>
      </x:c>
      <x:c r="N776" s="10" t="n">
        <x:f>IF(D776="","",ROUND((D776-B776)*24,6))</x:f>
        <x:v>39.7</x:v>
      </x:c>
      <x:c r="O776" s="1" t="n">
        <x:f>IF(D776="",1,0)</x:f>
        <x:v>0</x:v>
      </x:c>
      <x:c r="P776" s="1" t="n">
        <x:f>IF(E776="",0,IF(OR(C776&lt;&gt;"",L776&gt;=J776),1,0))</x:f>
        <x:v>1</x:v>
      </x:c>
      <x:c r="Q776" s="1" t="n">
        <x:f>IF(AND(E776&lt;&gt;"",C776&lt;&gt;"",M776&lt;=J776),1,0)</x:f>
        <x:v>1</x:v>
      </x:c>
      <x:c r="R776" s="1" t="n">
        <x:f>P776-Q776</x:f>
        <x:v>0</x:v>
      </x:c>
      <x:c r="S776" s="1" t="n">
        <x:f>IF(E776="",0,IF(OR(D776&lt;&gt;"",L776&gt;=K776),1,0))</x:f>
        <x:v>1</x:v>
      </x:c>
      <x:c r="T776" s="1" t="n">
        <x:f>IF(AND(E776&lt;&gt;"",D776&lt;&gt;"",N776&lt;=K776),1,0)</x:f>
        <x:v>1</x:v>
      </x:c>
      <x:c r="U776" s="1" t="n">
        <x:f>S776-T776</x:f>
        <x:v>0</x:v>
      </x:c>
      <x:c r="V776" s="1" t="n">
        <x:f>IF(I776="",0,1)</x:f>
        <x:v>1</x:v>
      </x:c>
      <x:c r="W776" s="1" t="n">
        <x:f>IF(I776&gt;=4,1,0)</x:f>
        <x:v>1</x:v>
      </x:c>
      <x:c r="X776" s="1" t="n">
        <x:f>1-O776</x:f>
        <x:v>1</x:v>
      </x:c>
      <x:c r="Y776" s="1" t="n">
        <x:f>IF(AND(O776=1,L776&gt;168),1,0)</x:f>
        <x:v>0</x:v>
      </x:c>
    </x:row>
    <x:row r="777">
      <x:c r="A777" s="1" t="str">
        <x:v>T00772</x:v>
      </x:c>
      <x:c r="B777" s="9" t="n">
        <x:v>45717.77361111111</x:v>
      </x:c>
      <x:c r="C777" s="9" t="n">
        <x:v>45717.98027777778</x:v>
      </x:c>
      <x:c r="D777" s="9" t="n">
        <x:v>45718.90861111111</x:v>
      </x:c>
      <x:c r="E777" s="1" t="str">
        <x:v>High</x:v>
      </x:c>
      <x:c r="F777" s="1" t="str">
        <x:v>Web chat</x:v>
      </x:c>
      <x:c r="G777" s="1" t="str">
        <x:v>Account access</x:v>
      </x:c>
      <x:c r="H777" s="1" t="n">
        <x:v>1</x:v>
      </x:c>
      <x:c r="I777" s="1"/>
      <x:c r="J777" s="1" t="n">
        <x:f>IF(E777="","",VLOOKUP(E777,'Guide'!$A$7:$C$10,2,FALSE))</x:f>
        <x:v>4</x:v>
      </x:c>
      <x:c r="K777" s="1" t="n">
        <x:f>IF(E777="","",VLOOKUP(E777,'Guide'!$A$7:$C$10,3,FALSE))</x:f>
        <x:v>24</x:v>
      </x:c>
      <x:c r="L777" s="10" t="n">
        <x:f>('Guide'!$B$4-B777)*24</x:f>
        <x:v>2909.433333333407</x:v>
      </x:c>
      <x:c r="M777" s="10" t="n">
        <x:f>IF(C777="","",ROUND((C777-B777)*24,6))</x:f>
        <x:v>4.96</x:v>
      </x:c>
      <x:c r="N777" s="10" t="n">
        <x:f>IF(D777="","",ROUND((D777-B777)*24,6))</x:f>
        <x:v>27.24</x:v>
      </x:c>
      <x:c r="O777" s="1" t="n">
        <x:f>IF(D777="",1,0)</x:f>
        <x:v>0</x:v>
      </x:c>
      <x:c r="P777" s="1" t="n">
        <x:f>IF(E777="",0,IF(OR(C777&lt;&gt;"",L777&gt;=J777),1,0))</x:f>
        <x:v>1</x:v>
      </x:c>
      <x:c r="Q777" s="1" t="n">
        <x:f>IF(AND(E777&lt;&gt;"",C777&lt;&gt;"",M777&lt;=J777),1,0)</x:f>
        <x:v>0</x:v>
      </x:c>
      <x:c r="R777" s="1" t="n">
        <x:f>P777-Q777</x:f>
        <x:v>1</x:v>
      </x:c>
      <x:c r="S777" s="1" t="n">
        <x:f>IF(E777="",0,IF(OR(D777&lt;&gt;"",L777&gt;=K777),1,0))</x:f>
        <x:v>1</x:v>
      </x:c>
      <x:c r="T777" s="1" t="n">
        <x:f>IF(AND(E777&lt;&gt;"",D777&lt;&gt;"",N777&lt;=K777),1,0)</x:f>
        <x:v>0</x:v>
      </x:c>
      <x:c r="U777" s="1" t="n">
        <x:f>S777-T777</x:f>
        <x:v>1</x:v>
      </x:c>
      <x:c r="V777" s="1" t="n">
        <x:f>IF(I777="",0,1)</x:f>
        <x:v>0</x:v>
      </x:c>
      <x:c r="W777" s="1" t="n">
        <x:f>IF(I777&gt;=4,1,0)</x:f>
        <x:v>0</x:v>
      </x:c>
      <x:c r="X777" s="1" t="n">
        <x:f>1-O777</x:f>
        <x:v>1</x:v>
      </x:c>
      <x:c r="Y777" s="1" t="n">
        <x:f>IF(AND(O777=1,L777&gt;168),1,0)</x:f>
        <x:v>0</x:v>
      </x:c>
    </x:row>
    <x:row r="778">
      <x:c r="A778" s="1" t="str">
        <x:v>T00773</x:v>
      </x:c>
      <x:c r="B778" s="9" t="n">
        <x:v>45799.69027777778</x:v>
      </x:c>
      <x:c r="C778" s="9" t="n">
        <x:v>45799.86361111111</x:v>
      </x:c>
      <x:c r="D778" s="9" t="n">
        <x:v>45804.498611111114</x:v>
      </x:c>
      <x:c r="E778" s="1" t="str">
        <x:v>Normal</x:v>
      </x:c>
      <x:c r="F778" s="1" t="str">
        <x:v>Email</x:v>
      </x:c>
      <x:c r="G778" s="1" t="str">
        <x:v>Refund</x:v>
      </x:c>
      <x:c r="H778" s="1" t="n">
        <x:v>0</x:v>
      </x:c>
      <x:c r="I778" s="1"/>
      <x:c r="J778" s="1" t="n">
        <x:f>IF(E778="","",VLOOKUP(E778,'Guide'!$A$7:$C$10,2,FALSE))</x:f>
        <x:v>12</x:v>
      </x:c>
      <x:c r="K778" s="1" t="n">
        <x:f>IF(E778="","",VLOOKUP(E778,'Guide'!$A$7:$C$10,3,FALSE))</x:f>
        <x:v>72</x:v>
      </x:c>
      <x:c r="L778" s="10" t="n">
        <x:f>('Guide'!$B$4-B778)*24</x:f>
        <x:v>943.4333333332906</x:v>
      </x:c>
      <x:c r="M778" s="10" t="n">
        <x:f>IF(C778="","",ROUND((C778-B778)*24,6))</x:f>
        <x:v>4.16</x:v>
      </x:c>
      <x:c r="N778" s="10" t="n">
        <x:f>IF(D778="","",ROUND((D778-B778)*24,6))</x:f>
        <x:v>115.4</x:v>
      </x:c>
      <x:c r="O778" s="1" t="n">
        <x:f>IF(D778="",1,0)</x:f>
        <x:v>0</x:v>
      </x:c>
      <x:c r="P778" s="1" t="n">
        <x:f>IF(E778="",0,IF(OR(C778&lt;&gt;"",L778&gt;=J778),1,0))</x:f>
        <x:v>1</x:v>
      </x:c>
      <x:c r="Q778" s="1" t="n">
        <x:f>IF(AND(E778&lt;&gt;"",C778&lt;&gt;"",M778&lt;=J778),1,0)</x:f>
        <x:v>1</x:v>
      </x:c>
      <x:c r="R778" s="1" t="n">
        <x:f>P778-Q778</x:f>
        <x:v>0</x:v>
      </x:c>
      <x:c r="S778" s="1" t="n">
        <x:f>IF(E778="",0,IF(OR(D778&lt;&gt;"",L778&gt;=K778),1,0))</x:f>
        <x:v>1</x:v>
      </x:c>
      <x:c r="T778" s="1" t="n">
        <x:f>IF(AND(E778&lt;&gt;"",D778&lt;&gt;"",N778&lt;=K778),1,0)</x:f>
        <x:v>0</x:v>
      </x:c>
      <x:c r="U778" s="1" t="n">
        <x:f>S778-T778</x:f>
        <x:v>1</x:v>
      </x:c>
      <x:c r="V778" s="1" t="n">
        <x:f>IF(I778="",0,1)</x:f>
        <x:v>0</x:v>
      </x:c>
      <x:c r="W778" s="1" t="n">
        <x:f>IF(I778&gt;=4,1,0)</x:f>
        <x:v>0</x:v>
      </x:c>
      <x:c r="X778" s="1" t="n">
        <x:f>1-O778</x:f>
        <x:v>1</x:v>
      </x:c>
      <x:c r="Y778" s="1" t="n">
        <x:f>IF(AND(O778=1,L778&gt;168),1,0)</x:f>
        <x:v>0</x:v>
      </x:c>
    </x:row>
    <x:row r="779">
      <x:c r="A779" s="1" t="str">
        <x:v>T00774</x:v>
      </x:c>
      <x:c r="B779" s="9" t="n">
        <x:v>45702.770833333336</x:v>
      </x:c>
      <x:c r="C779" s="9" t="n">
        <x:v>45703.394166666665</x:v>
      </x:c>
      <x:c r="D779" s="9" t="n">
        <x:v>45708.432916666665</x:v>
      </x:c>
      <x:c r="E779" s="1" t="str">
        <x:v>Normal</x:v>
      </x:c>
      <x:c r="F779" s="1" t="str">
        <x:v>Email</x:v>
      </x:c>
      <x:c r="G779" s="1" t="str">
        <x:v>Account access</x:v>
      </x:c>
      <x:c r="H779" s="1" t="n">
        <x:v>0</x:v>
      </x:c>
      <x:c r="I779" s="1" t="n">
        <x:v>3</x:v>
      </x:c>
      <x:c r="J779" s="1" t="n">
        <x:f>IF(E779="","",VLOOKUP(E779,'Guide'!$A$7:$C$10,2,FALSE))</x:f>
        <x:v>12</x:v>
      </x:c>
      <x:c r="K779" s="1" t="n">
        <x:f>IF(E779="","",VLOOKUP(E779,'Guide'!$A$7:$C$10,3,FALSE))</x:f>
        <x:v>72</x:v>
      </x:c>
      <x:c r="L779" s="10" t="n">
        <x:f>('Guide'!$B$4-B779)*24</x:f>
        <x:v>3269.499999999942</x:v>
      </x:c>
      <x:c r="M779" s="10" t="n">
        <x:f>IF(C779="","",ROUND((C779-B779)*24,6))</x:f>
        <x:v>14.96</x:v>
      </x:c>
      <x:c r="N779" s="10" t="n">
        <x:f>IF(D779="","",ROUND((D779-B779)*24,6))</x:f>
        <x:v>135.89</x:v>
      </x:c>
      <x:c r="O779" s="1" t="n">
        <x:f>IF(D779="",1,0)</x:f>
        <x:v>0</x:v>
      </x:c>
      <x:c r="P779" s="1" t="n">
        <x:f>IF(E779="",0,IF(OR(C779&lt;&gt;"",L779&gt;=J779),1,0))</x:f>
        <x:v>1</x:v>
      </x:c>
      <x:c r="Q779" s="1" t="n">
        <x:f>IF(AND(E779&lt;&gt;"",C779&lt;&gt;"",M779&lt;=J779),1,0)</x:f>
        <x:v>0</x:v>
      </x:c>
      <x:c r="R779" s="1" t="n">
        <x:f>P779-Q779</x:f>
        <x:v>1</x:v>
      </x:c>
      <x:c r="S779" s="1" t="n">
        <x:f>IF(E779="",0,IF(OR(D779&lt;&gt;"",L779&gt;=K779),1,0))</x:f>
        <x:v>1</x:v>
      </x:c>
      <x:c r="T779" s="1" t="n">
        <x:f>IF(AND(E779&lt;&gt;"",D779&lt;&gt;"",N779&lt;=K779),1,0)</x:f>
        <x:v>0</x:v>
      </x:c>
      <x:c r="U779" s="1" t="n">
        <x:f>S779-T779</x:f>
        <x:v>1</x:v>
      </x:c>
      <x:c r="V779" s="1" t="n">
        <x:f>IF(I779="",0,1)</x:f>
        <x:v>1</x:v>
      </x:c>
      <x:c r="W779" s="1" t="n">
        <x:f>IF(I779&gt;=4,1,0)</x:f>
        <x:v>0</x:v>
      </x:c>
      <x:c r="X779" s="1" t="n">
        <x:f>1-O779</x:f>
        <x:v>1</x:v>
      </x:c>
      <x:c r="Y779" s="1" t="n">
        <x:f>IF(AND(O779=1,L779&gt;168),1,0)</x:f>
        <x:v>0</x:v>
      </x:c>
    </x:row>
    <x:row r="780">
      <x:c r="A780" s="1" t="str">
        <x:v>T00775</x:v>
      </x:c>
      <x:c r="B780" s="9" t="n">
        <x:v>45717.94861111111</x:v>
      </x:c>
      <x:c r="C780" s="9" t="n">
        <x:v>45718.616527777776</x:v>
      </x:c>
      <x:c r="D780" s="9" t="n">
        <x:v>45721.45361111111</x:v>
      </x:c>
      <x:c r="E780" s="1" t="str">
        <x:v>Normal</x:v>
      </x:c>
      <x:c r="F780" s="1" t="str">
        <x:v>Email</x:v>
      </x:c>
      <x:c r="G780" s="1" t="str">
        <x:v>Account access</x:v>
      </x:c>
      <x:c r="H780" s="1" t="n">
        <x:v>0</x:v>
      </x:c>
      <x:c r="I780" s="1" t="n">
        <x:v>3</x:v>
      </x:c>
      <x:c r="J780" s="1" t="n">
        <x:f>IF(E780="","",VLOOKUP(E780,'Guide'!$A$7:$C$10,2,FALSE))</x:f>
        <x:v>12</x:v>
      </x:c>
      <x:c r="K780" s="1" t="n">
        <x:f>IF(E780="","",VLOOKUP(E780,'Guide'!$A$7:$C$10,3,FALSE))</x:f>
        <x:v>72</x:v>
      </x:c>
      <x:c r="L780" s="10" t="n">
        <x:f>('Guide'!$B$4-B780)*24</x:f>
        <x:v>2905.233333333337</x:v>
      </x:c>
      <x:c r="M780" s="10" t="n">
        <x:f>IF(C780="","",ROUND((C780-B780)*24,6))</x:f>
        <x:v>16.03</x:v>
      </x:c>
      <x:c r="N780" s="10" t="n">
        <x:f>IF(D780="","",ROUND((D780-B780)*24,6))</x:f>
        <x:v>84.12</x:v>
      </x:c>
      <x:c r="O780" s="1" t="n">
        <x:f>IF(D780="",1,0)</x:f>
        <x:v>0</x:v>
      </x:c>
      <x:c r="P780" s="1" t="n">
        <x:f>IF(E780="",0,IF(OR(C780&lt;&gt;"",L780&gt;=J780),1,0))</x:f>
        <x:v>1</x:v>
      </x:c>
      <x:c r="Q780" s="1" t="n">
        <x:f>IF(AND(E780&lt;&gt;"",C780&lt;&gt;"",M780&lt;=J780),1,0)</x:f>
        <x:v>0</x:v>
      </x:c>
      <x:c r="R780" s="1" t="n">
        <x:f>P780-Q780</x:f>
        <x:v>1</x:v>
      </x:c>
      <x:c r="S780" s="1" t="n">
        <x:f>IF(E780="",0,IF(OR(D780&lt;&gt;"",L780&gt;=K780),1,0))</x:f>
        <x:v>1</x:v>
      </x:c>
      <x:c r="T780" s="1" t="n">
        <x:f>IF(AND(E780&lt;&gt;"",D780&lt;&gt;"",N780&lt;=K780),1,0)</x:f>
        <x:v>0</x:v>
      </x:c>
      <x:c r="U780" s="1" t="n">
        <x:f>S780-T780</x:f>
        <x:v>1</x:v>
      </x:c>
      <x:c r="V780" s="1" t="n">
        <x:f>IF(I780="",0,1)</x:f>
        <x:v>1</x:v>
      </x:c>
      <x:c r="W780" s="1" t="n">
        <x:f>IF(I780&gt;=4,1,0)</x:f>
        <x:v>0</x:v>
      </x:c>
      <x:c r="X780" s="1" t="n">
        <x:f>1-O780</x:f>
        <x:v>1</x:v>
      </x:c>
      <x:c r="Y780" s="1" t="n">
        <x:f>IF(AND(O780=1,L780&gt;168),1,0)</x:f>
        <x:v>0</x:v>
      </x:c>
    </x:row>
    <x:row r="781">
      <x:c r="A781" s="1" t="str">
        <x:v>T00776</x:v>
      </x:c>
      <x:c r="B781" s="9" t="n">
        <x:v>45659.763194444444</x:v>
      </x:c>
      <x:c r="C781" s="9" t="n">
        <x:v>45661.57319444444</x:v>
      </x:c>
      <x:c r="D781" s="9"/>
      <x:c r="E781" s="1" t="str">
        <x:v>Normal</x:v>
      </x:c>
      <x:c r="F781" s="1" t="str">
        <x:v>Email</x:v>
      </x:c>
      <x:c r="G781" s="1" t="str">
        <x:v>Refund</x:v>
      </x:c>
      <x:c r="H781" s="1" t="n">
        <x:v>0</x:v>
      </x:c>
      <x:c r="I781" s="1"/>
      <x:c r="J781" s="1" t="n">
        <x:f>IF(E781="","",VLOOKUP(E781,'Guide'!$A$7:$C$10,2,FALSE))</x:f>
        <x:v>12</x:v>
      </x:c>
      <x:c r="K781" s="1" t="n">
        <x:f>IF(E781="","",VLOOKUP(E781,'Guide'!$A$7:$C$10,3,FALSE))</x:f>
        <x:v>72</x:v>
      </x:c>
      <x:c r="L781" s="10" t="n">
        <x:f>('Guide'!$B$4-B781)*24</x:f>
        <x:v>4301.683333333349</x:v>
      </x:c>
      <x:c r="M781" s="10" t="n">
        <x:f>IF(C781="","",ROUND((C781-B781)*24,6))</x:f>
        <x:v>43.44</x:v>
      </x:c>
      <x:c r="N781" s="10" t="str">
        <x:f>IF(D781="","",ROUND((D781-B781)*24,6))</x:f>
      </x:c>
      <x:c r="O781" s="1" t="n">
        <x:f>IF(D781="",1,0)</x:f>
        <x:v>1</x:v>
      </x:c>
      <x:c r="P781" s="1" t="n">
        <x:f>IF(E781="",0,IF(OR(C781&lt;&gt;"",L781&gt;=J781),1,0))</x:f>
        <x:v>1</x:v>
      </x:c>
      <x:c r="Q781" s="1" t="n">
        <x:f>IF(AND(E781&lt;&gt;"",C781&lt;&gt;"",M781&lt;=J781),1,0)</x:f>
        <x:v>0</x:v>
      </x:c>
      <x:c r="R781" s="1" t="n">
        <x:f>P781-Q781</x:f>
        <x:v>1</x:v>
      </x:c>
      <x:c r="S781" s="1" t="n">
        <x:f>IF(E781="",0,IF(OR(D781&lt;&gt;"",L781&gt;=K781),1,0))</x:f>
        <x:v>1</x:v>
      </x:c>
      <x:c r="T781" s="1" t="n">
        <x:f>IF(AND(E781&lt;&gt;"",D781&lt;&gt;"",N781&lt;=K781),1,0)</x:f>
        <x:v>0</x:v>
      </x:c>
      <x:c r="U781" s="1" t="n">
        <x:f>S781-T781</x:f>
        <x:v>1</x:v>
      </x:c>
      <x:c r="V781" s="1" t="n">
        <x:f>IF(I781="",0,1)</x:f>
        <x:v>0</x:v>
      </x:c>
      <x:c r="W781" s="1" t="n">
        <x:f>IF(I781&gt;=4,1,0)</x:f>
        <x:v>0</x:v>
      </x:c>
      <x:c r="X781" s="1" t="n">
        <x:f>1-O781</x:f>
        <x:v>0</x:v>
      </x:c>
      <x:c r="Y781" s="1" t="n">
        <x:f>IF(AND(O781=1,L781&gt;168),1,0)</x:f>
        <x:v>1</x:v>
      </x:c>
    </x:row>
    <x:row r="782">
      <x:c r="A782" s="1" t="str">
        <x:v>T00777</x:v>
      </x:c>
      <x:c r="B782" s="9" t="n">
        <x:v>45669.353472222225</x:v>
      </x:c>
      <x:c r="C782" s="9" t="n">
        <x:v>45669.80097222222</x:v>
      </x:c>
      <x:c r="D782" s="9" t="n">
        <x:v>45670.884722222225</x:v>
      </x:c>
      <x:c r="E782" s="1" t="str">
        <x:v>Normal</x:v>
      </x:c>
      <x:c r="F782" s="1" t="str">
        <x:v>Web chat</x:v>
      </x:c>
      <x:c r="G782" s="1" t="str">
        <x:v>Billing</x:v>
      </x:c>
      <x:c r="H782" s="1" t="n">
        <x:v>1</x:v>
      </x:c>
      <x:c r="I782" s="1"/>
      <x:c r="J782" s="1" t="n">
        <x:f>IF(E782="","",VLOOKUP(E782,'Guide'!$A$7:$C$10,2,FALSE))</x:f>
        <x:v>12</x:v>
      </x:c>
      <x:c r="K782" s="1" t="n">
        <x:f>IF(E782="","",VLOOKUP(E782,'Guide'!$A$7:$C$10,3,FALSE))</x:f>
        <x:v>72</x:v>
      </x:c>
      <x:c r="L782" s="10" t="n">
        <x:f>('Guide'!$B$4-B782)*24</x:f>
        <x:v>4071.5166666666046</x:v>
      </x:c>
      <x:c r="M782" s="10" t="n">
        <x:f>IF(C782="","",ROUND((C782-B782)*24,6))</x:f>
        <x:v>10.74</x:v>
      </x:c>
      <x:c r="N782" s="10" t="n">
        <x:f>IF(D782="","",ROUND((D782-B782)*24,6))</x:f>
        <x:v>36.75</x:v>
      </x:c>
      <x:c r="O782" s="1" t="n">
        <x:f>IF(D782="",1,0)</x:f>
        <x:v>0</x:v>
      </x:c>
      <x:c r="P782" s="1" t="n">
        <x:f>IF(E782="",0,IF(OR(C782&lt;&gt;"",L782&gt;=J782),1,0))</x:f>
        <x:v>1</x:v>
      </x:c>
      <x:c r="Q782" s="1" t="n">
        <x:f>IF(AND(E782&lt;&gt;"",C782&lt;&gt;"",M782&lt;=J782),1,0)</x:f>
        <x:v>1</x:v>
      </x:c>
      <x:c r="R782" s="1" t="n">
        <x:f>P782-Q782</x:f>
        <x:v>0</x:v>
      </x:c>
      <x:c r="S782" s="1" t="n">
        <x:f>IF(E782="",0,IF(OR(D782&lt;&gt;"",L782&gt;=K782),1,0))</x:f>
        <x:v>1</x:v>
      </x:c>
      <x:c r="T782" s="1" t="n">
        <x:f>IF(AND(E782&lt;&gt;"",D782&lt;&gt;"",N782&lt;=K782),1,0)</x:f>
        <x:v>1</x:v>
      </x:c>
      <x:c r="U782" s="1" t="n">
        <x:f>S782-T782</x:f>
        <x:v>0</x:v>
      </x:c>
      <x:c r="V782" s="1" t="n">
        <x:f>IF(I782="",0,1)</x:f>
        <x:v>0</x:v>
      </x:c>
      <x:c r="W782" s="1" t="n">
        <x:f>IF(I782&gt;=4,1,0)</x:f>
        <x:v>0</x:v>
      </x:c>
      <x:c r="X782" s="1" t="n">
        <x:f>1-O782</x:f>
        <x:v>1</x:v>
      </x:c>
      <x:c r="Y782" s="1" t="n">
        <x:f>IF(AND(O782=1,L782&gt;168),1,0)</x:f>
        <x:v>0</x:v>
      </x:c>
    </x:row>
    <x:row r="783">
      <x:c r="A783" s="1" t="str">
        <x:v>T00778</x:v>
      </x:c>
      <x:c r="B783" s="9" t="n">
        <x:v>45739.98611111111</x:v>
      </x:c>
      <x:c r="C783" s="9" t="n">
        <x:v>45740.179027777776</x:v>
      </x:c>
      <x:c r="D783" s="9" t="n">
        <x:v>45740.865277777775</x:v>
      </x:c>
      <x:c r="E783" s="1" t="str">
        <x:v>Low</x:v>
      </x:c>
      <x:c r="F783" s="1" t="str">
        <x:v>Web chat</x:v>
      </x:c>
      <x:c r="G783" s="1" t="str">
        <x:v>Billing</x:v>
      </x:c>
      <x:c r="H783" s="1" t="n">
        <x:v>0</x:v>
      </x:c>
      <x:c r="I783" s="1"/>
      <x:c r="J783" s="1" t="n">
        <x:f>IF(E783="","",VLOOKUP(E783,'Guide'!$A$7:$C$10,2,FALSE))</x:f>
        <x:v>24</x:v>
      </x:c>
      <x:c r="K783" s="1" t="n">
        <x:f>IF(E783="","",VLOOKUP(E783,'Guide'!$A$7:$C$10,3,FALSE))</x:f>
        <x:v>120</x:v>
      </x:c>
      <x:c r="L783" s="10" t="n">
        <x:f>('Guide'!$B$4-B783)*24</x:f>
        <x:v>2376.333333333372</x:v>
      </x:c>
      <x:c r="M783" s="10" t="n">
        <x:f>IF(C783="","",ROUND((C783-B783)*24,6))</x:f>
        <x:v>4.63</x:v>
      </x:c>
      <x:c r="N783" s="10" t="n">
        <x:f>IF(D783="","",ROUND((D783-B783)*24,6))</x:f>
        <x:v>21.1</x:v>
      </x:c>
      <x:c r="O783" s="1" t="n">
        <x:f>IF(D783="",1,0)</x:f>
        <x:v>0</x:v>
      </x:c>
      <x:c r="P783" s="1" t="n">
        <x:f>IF(E783="",0,IF(OR(C783&lt;&gt;"",L783&gt;=J783),1,0))</x:f>
        <x:v>1</x:v>
      </x:c>
      <x:c r="Q783" s="1" t="n">
        <x:f>IF(AND(E783&lt;&gt;"",C783&lt;&gt;"",M783&lt;=J783),1,0)</x:f>
        <x:v>1</x:v>
      </x:c>
      <x:c r="R783" s="1" t="n">
        <x:f>P783-Q783</x:f>
        <x:v>0</x:v>
      </x:c>
      <x:c r="S783" s="1" t="n">
        <x:f>IF(E783="",0,IF(OR(D783&lt;&gt;"",L783&gt;=K783),1,0))</x:f>
        <x:v>1</x:v>
      </x:c>
      <x:c r="T783" s="1" t="n">
        <x:f>IF(AND(E783&lt;&gt;"",D783&lt;&gt;"",N783&lt;=K783),1,0)</x:f>
        <x:v>1</x:v>
      </x:c>
      <x:c r="U783" s="1" t="n">
        <x:f>S783-T783</x:f>
        <x:v>0</x:v>
      </x:c>
      <x:c r="V783" s="1" t="n">
        <x:f>IF(I783="",0,1)</x:f>
        <x:v>0</x:v>
      </x:c>
      <x:c r="W783" s="1" t="n">
        <x:f>IF(I783&gt;=4,1,0)</x:f>
        <x:v>0</x:v>
      </x:c>
      <x:c r="X783" s="1" t="n">
        <x:f>1-O783</x:f>
        <x:v>1</x:v>
      </x:c>
      <x:c r="Y783" s="1" t="n">
        <x:f>IF(AND(O783=1,L783&gt;168),1,0)</x:f>
        <x:v>0</x:v>
      </x:c>
    </x:row>
    <x:row r="784">
      <x:c r="A784" s="1" t="str">
        <x:v>T00779</x:v>
      </x:c>
      <x:c r="B784" s="9" t="n">
        <x:v>45723.85972222222</x:v>
      </x:c>
      <x:c r="C784" s="9" t="n">
        <x:v>45723.90597222222</x:v>
      </x:c>
      <x:c r="D784" s="9" t="n">
        <x:v>45724.313055555554</x:v>
      </x:c>
      <x:c r="E784" s="1" t="str">
        <x:v>High</x:v>
      </x:c>
      <x:c r="F784" s="1" t="str">
        <x:v>Email</x:v>
      </x:c>
      <x:c r="G784" s="1" t="str">
        <x:v>Delivery</x:v>
      </x:c>
      <x:c r="H784" s="1" t="n">
        <x:v>0</x:v>
      </x:c>
      <x:c r="I784" s="1"/>
      <x:c r="J784" s="1" t="n">
        <x:f>IF(E784="","",VLOOKUP(E784,'Guide'!$A$7:$C$10,2,FALSE))</x:f>
        <x:v>4</x:v>
      </x:c>
      <x:c r="K784" s="1" t="n">
        <x:f>IF(E784="","",VLOOKUP(E784,'Guide'!$A$7:$C$10,3,FALSE))</x:f>
        <x:v>24</x:v>
      </x:c>
      <x:c r="L784" s="10" t="n">
        <x:f>('Guide'!$B$4-B784)*24</x:f>
        <x:v>2763.3666666666395</x:v>
      </x:c>
      <x:c r="M784" s="10" t="n">
        <x:f>IF(C784="","",ROUND((C784-B784)*24,6))</x:f>
        <x:v>1.11</x:v>
      </x:c>
      <x:c r="N784" s="10" t="n">
        <x:f>IF(D784="","",ROUND((D784-B784)*24,6))</x:f>
        <x:v>10.88</x:v>
      </x:c>
      <x:c r="O784" s="1" t="n">
        <x:f>IF(D784="",1,0)</x:f>
        <x:v>0</x:v>
      </x:c>
      <x:c r="P784" s="1" t="n">
        <x:f>IF(E784="",0,IF(OR(C784&lt;&gt;"",L784&gt;=J784),1,0))</x:f>
        <x:v>1</x:v>
      </x:c>
      <x:c r="Q784" s="1" t="n">
        <x:f>IF(AND(E784&lt;&gt;"",C784&lt;&gt;"",M784&lt;=J784),1,0)</x:f>
        <x:v>1</x:v>
      </x:c>
      <x:c r="R784" s="1" t="n">
        <x:f>P784-Q784</x:f>
        <x:v>0</x:v>
      </x:c>
      <x:c r="S784" s="1" t="n">
        <x:f>IF(E784="",0,IF(OR(D784&lt;&gt;"",L784&gt;=K784),1,0))</x:f>
        <x:v>1</x:v>
      </x:c>
      <x:c r="T784" s="1" t="n">
        <x:f>IF(AND(E784&lt;&gt;"",D784&lt;&gt;"",N784&lt;=K784),1,0)</x:f>
        <x:v>1</x:v>
      </x:c>
      <x:c r="U784" s="1" t="n">
        <x:f>S784-T784</x:f>
        <x:v>0</x:v>
      </x:c>
      <x:c r="V784" s="1" t="n">
        <x:f>IF(I784="",0,1)</x:f>
        <x:v>0</x:v>
      </x:c>
      <x:c r="W784" s="1" t="n">
        <x:f>IF(I784&gt;=4,1,0)</x:f>
        <x:v>0</x:v>
      </x:c>
      <x:c r="X784" s="1" t="n">
        <x:f>1-O784</x:f>
        <x:v>1</x:v>
      </x:c>
      <x:c r="Y784" s="1" t="n">
        <x:f>IF(AND(O784=1,L784&gt;168),1,0)</x:f>
        <x:v>0</x:v>
      </x:c>
    </x:row>
    <x:row r="785">
      <x:c r="A785" s="1" t="str">
        <x:v>T00780</x:v>
      </x:c>
      <x:c r="B785" s="9" t="n">
        <x:v>45687.29236111111</x:v>
      </x:c>
      <x:c r="C785" s="9" t="n">
        <x:v>45687.33902777778</x:v>
      </x:c>
      <x:c r="D785" s="9" t="n">
        <x:v>45687.693194444444</x:v>
      </x:c>
      <x:c r="E785" s="1" t="str">
        <x:v>High</x:v>
      </x:c>
      <x:c r="F785" s="1" t="str">
        <x:v>WhatsApp</x:v>
      </x:c>
      <x:c r="G785" s="1" t="str">
        <x:v>Product information</x:v>
      </x:c>
      <x:c r="H785" s="1" t="n">
        <x:v>1</x:v>
      </x:c>
      <x:c r="I785" s="1" t="n">
        <x:v>5</x:v>
      </x:c>
      <x:c r="J785" s="1" t="n">
        <x:f>IF(E785="","",VLOOKUP(E785,'Guide'!$A$7:$C$10,2,FALSE))</x:f>
        <x:v>4</x:v>
      </x:c>
      <x:c r="K785" s="1" t="n">
        <x:f>IF(E785="","",VLOOKUP(E785,'Guide'!$A$7:$C$10,3,FALSE))</x:f>
        <x:v>24</x:v>
      </x:c>
      <x:c r="L785" s="10" t="n">
        <x:f>('Guide'!$B$4-B785)*24</x:f>
        <x:v>3640.983333333337</x:v>
      </x:c>
      <x:c r="M785" s="10" t="n">
        <x:f>IF(C785="","",ROUND((C785-B785)*24,6))</x:f>
        <x:v>1.12</x:v>
      </x:c>
      <x:c r="N785" s="10" t="n">
        <x:f>IF(D785="","",ROUND((D785-B785)*24,6))</x:f>
        <x:v>9.62</x:v>
      </x:c>
      <x:c r="O785" s="1" t="n">
        <x:f>IF(D785="",1,0)</x:f>
        <x:v>0</x:v>
      </x:c>
      <x:c r="P785" s="1" t="n">
        <x:f>IF(E785="",0,IF(OR(C785&lt;&gt;"",L785&gt;=J785),1,0))</x:f>
        <x:v>1</x:v>
      </x:c>
      <x:c r="Q785" s="1" t="n">
        <x:f>IF(AND(E785&lt;&gt;"",C785&lt;&gt;"",M785&lt;=J785),1,0)</x:f>
        <x:v>1</x:v>
      </x:c>
      <x:c r="R785" s="1" t="n">
        <x:f>P785-Q785</x:f>
        <x:v>0</x:v>
      </x:c>
      <x:c r="S785" s="1" t="n">
        <x:f>IF(E785="",0,IF(OR(D785&lt;&gt;"",L785&gt;=K785),1,0))</x:f>
        <x:v>1</x:v>
      </x:c>
      <x:c r="T785" s="1" t="n">
        <x:f>IF(AND(E785&lt;&gt;"",D785&lt;&gt;"",N785&lt;=K785),1,0)</x:f>
        <x:v>1</x:v>
      </x:c>
      <x:c r="U785" s="1" t="n">
        <x:f>S785-T785</x:f>
        <x:v>0</x:v>
      </x:c>
      <x:c r="V785" s="1" t="n">
        <x:f>IF(I785="",0,1)</x:f>
        <x:v>1</x:v>
      </x:c>
      <x:c r="W785" s="1" t="n">
        <x:f>IF(I785&gt;=4,1,0)</x:f>
        <x:v>1</x:v>
      </x:c>
      <x:c r="X785" s="1" t="n">
        <x:f>1-O785</x:f>
        <x:v>1</x:v>
      </x:c>
      <x:c r="Y785" s="1" t="n">
        <x:f>IF(AND(O785=1,L785&gt;168),1,0)</x:f>
        <x:v>0</x:v>
      </x:c>
    </x:row>
    <x:row r="786">
      <x:c r="A786" s="1" t="str">
        <x:v>T00781</x:v>
      </x:c>
      <x:c r="B786" s="9" t="n">
        <x:v>45754.27361111111</x:v>
      </x:c>
      <x:c r="C786" s="9" t="n">
        <x:v>45756.88652777778</x:v>
      </x:c>
      <x:c r="D786" s="9" t="n">
        <x:v>45756.890694444446</x:v>
      </x:c>
      <x:c r="E786" s="1" t="str">
        <x:v>Normal</x:v>
      </x:c>
      <x:c r="F786" s="1" t="str">
        <x:v>Email</x:v>
      </x:c>
      <x:c r="G786" s="1" t="str">
        <x:v>Delivery</x:v>
      </x:c>
      <x:c r="H786" s="1" t="n">
        <x:v>0</x:v>
      </x:c>
      <x:c r="I786" s="1" t="n">
        <x:v>2</x:v>
      </x:c>
      <x:c r="J786" s="1" t="n">
        <x:f>IF(E786="","",VLOOKUP(E786,'Guide'!$A$7:$C$10,2,FALSE))</x:f>
        <x:v>12</x:v>
      </x:c>
      <x:c r="K786" s="1" t="n">
        <x:f>IF(E786="","",VLOOKUP(E786,'Guide'!$A$7:$C$10,3,FALSE))</x:f>
        <x:v>72</x:v>
      </x:c>
      <x:c r="L786" s="10" t="n">
        <x:f>('Guide'!$B$4-B786)*24</x:f>
        <x:v>2033.433333333407</x:v>
      </x:c>
      <x:c r="M786" s="10" t="n">
        <x:f>IF(C786="","",ROUND((C786-B786)*24,6))</x:f>
        <x:v>62.71</x:v>
      </x:c>
      <x:c r="N786" s="10" t="n">
        <x:f>IF(D786="","",ROUND((D786-B786)*24,6))</x:f>
        <x:v>62.81</x:v>
      </x:c>
      <x:c r="O786" s="1" t="n">
        <x:f>IF(D786="",1,0)</x:f>
        <x:v>0</x:v>
      </x:c>
      <x:c r="P786" s="1" t="n">
        <x:f>IF(E786="",0,IF(OR(C786&lt;&gt;"",L786&gt;=J786),1,0))</x:f>
        <x:v>1</x:v>
      </x:c>
      <x:c r="Q786" s="1" t="n">
        <x:f>IF(AND(E786&lt;&gt;"",C786&lt;&gt;"",M786&lt;=J786),1,0)</x:f>
        <x:v>0</x:v>
      </x:c>
      <x:c r="R786" s="1" t="n">
        <x:f>P786-Q786</x:f>
        <x:v>1</x:v>
      </x:c>
      <x:c r="S786" s="1" t="n">
        <x:f>IF(E786="",0,IF(OR(D786&lt;&gt;"",L786&gt;=K786),1,0))</x:f>
        <x:v>1</x:v>
      </x:c>
      <x:c r="T786" s="1" t="n">
        <x:f>IF(AND(E786&lt;&gt;"",D786&lt;&gt;"",N786&lt;=K786),1,0)</x:f>
        <x:v>1</x:v>
      </x:c>
      <x:c r="U786" s="1" t="n">
        <x:f>S786-T786</x:f>
        <x:v>0</x:v>
      </x:c>
      <x:c r="V786" s="1" t="n">
        <x:f>IF(I786="",0,1)</x:f>
        <x:v>1</x:v>
      </x:c>
      <x:c r="W786" s="1" t="n">
        <x:f>IF(I786&gt;=4,1,0)</x:f>
        <x:v>0</x:v>
      </x:c>
      <x:c r="X786" s="1" t="n">
        <x:f>1-O786</x:f>
        <x:v>1</x:v>
      </x:c>
      <x:c r="Y786" s="1" t="n">
        <x:f>IF(AND(O786=1,L786&gt;168),1,0)</x:f>
        <x:v>0</x:v>
      </x:c>
    </x:row>
    <x:row r="787">
      <x:c r="A787" s="1" t="str">
        <x:v>T00782</x:v>
      </x:c>
      <x:c r="B787" s="9" t="n">
        <x:v>45682.57430555556</x:v>
      </x:c>
      <x:c r="C787" s="9" t="n">
        <x:v>45683.52305555555</x:v>
      </x:c>
      <x:c r="D787" s="9" t="n">
        <x:v>45686.46680555555</x:v>
      </x:c>
      <x:c r="E787" s="1" t="str">
        <x:v>Normal</x:v>
      </x:c>
      <x:c r="F787" s="1" t="str">
        <x:v>WhatsApp</x:v>
      </x:c>
      <x:c r="G787" s="1" t="str">
        <x:v>Refund</x:v>
      </x:c>
      <x:c r="H787" s="1" t="n">
        <x:v>0</x:v>
      </x:c>
      <x:c r="I787" s="1" t="n">
        <x:v>5</x:v>
      </x:c>
      <x:c r="J787" s="1" t="n">
        <x:f>IF(E787="","",VLOOKUP(E787,'Guide'!$A$7:$C$10,2,FALSE))</x:f>
        <x:v>12</x:v>
      </x:c>
      <x:c r="K787" s="1" t="n">
        <x:f>IF(E787="","",VLOOKUP(E787,'Guide'!$A$7:$C$10,3,FALSE))</x:f>
        <x:v>72</x:v>
      </x:c>
      <x:c r="L787" s="10" t="n">
        <x:f>('Guide'!$B$4-B787)*24</x:f>
        <x:v>3754.216666666616</x:v>
      </x:c>
      <x:c r="M787" s="10" t="n">
        <x:f>IF(C787="","",ROUND((C787-B787)*24,6))</x:f>
        <x:v>22.77</x:v>
      </x:c>
      <x:c r="N787" s="10" t="n">
        <x:f>IF(D787="","",ROUND((D787-B787)*24,6))</x:f>
        <x:v>93.42</x:v>
      </x:c>
      <x:c r="O787" s="1" t="n">
        <x:f>IF(D787="",1,0)</x:f>
        <x:v>0</x:v>
      </x:c>
      <x:c r="P787" s="1" t="n">
        <x:f>IF(E787="",0,IF(OR(C787&lt;&gt;"",L787&gt;=J787),1,0))</x:f>
        <x:v>1</x:v>
      </x:c>
      <x:c r="Q787" s="1" t="n">
        <x:f>IF(AND(E787&lt;&gt;"",C787&lt;&gt;"",M787&lt;=J787),1,0)</x:f>
        <x:v>0</x:v>
      </x:c>
      <x:c r="R787" s="1" t="n">
        <x:f>P787-Q787</x:f>
        <x:v>1</x:v>
      </x:c>
      <x:c r="S787" s="1" t="n">
        <x:f>IF(E787="",0,IF(OR(D787&lt;&gt;"",L787&gt;=K787),1,0))</x:f>
        <x:v>1</x:v>
      </x:c>
      <x:c r="T787" s="1" t="n">
        <x:f>IF(AND(E787&lt;&gt;"",D787&lt;&gt;"",N787&lt;=K787),1,0)</x:f>
        <x:v>0</x:v>
      </x:c>
      <x:c r="U787" s="1" t="n">
        <x:f>S787-T787</x:f>
        <x:v>1</x:v>
      </x:c>
      <x:c r="V787" s="1" t="n">
        <x:f>IF(I787="",0,1)</x:f>
        <x:v>1</x:v>
      </x:c>
      <x:c r="W787" s="1" t="n">
        <x:f>IF(I787&gt;=4,1,0)</x:f>
        <x:v>1</x:v>
      </x:c>
      <x:c r="X787" s="1" t="n">
        <x:f>1-O787</x:f>
        <x:v>1</x:v>
      </x:c>
      <x:c r="Y787" s="1" t="n">
        <x:f>IF(AND(O787=1,L787&gt;168),1,0)</x:f>
        <x:v>0</x:v>
      </x:c>
    </x:row>
    <x:row r="788">
      <x:c r="A788" s="1" t="str">
        <x:v>T00783</x:v>
      </x:c>
      <x:c r="B788" s="9" t="n">
        <x:v>45770.981944444444</x:v>
      </x:c>
      <x:c r="C788" s="9" t="n">
        <x:v>45771.07194444445</x:v>
      </x:c>
      <x:c r="D788" s="9" t="n">
        <x:v>45771.97652777778</x:v>
      </x:c>
      <x:c r="E788" s="1" t="str">
        <x:v>Normal</x:v>
      </x:c>
      <x:c r="F788" s="1" t="str">
        <x:v>Web chat</x:v>
      </x:c>
      <x:c r="G788" s="1" t="str">
        <x:v>Account access</x:v>
      </x:c>
      <x:c r="H788" s="1" t="n">
        <x:v>0</x:v>
      </x:c>
      <x:c r="I788" s="1" t="n">
        <x:v>4</x:v>
      </x:c>
      <x:c r="J788" s="1" t="n">
        <x:f>IF(E788="","",VLOOKUP(E788,'Guide'!$A$7:$C$10,2,FALSE))</x:f>
        <x:v>12</x:v>
      </x:c>
      <x:c r="K788" s="1" t="n">
        <x:f>IF(E788="","",VLOOKUP(E788,'Guide'!$A$7:$C$10,3,FALSE))</x:f>
        <x:v>72</x:v>
      </x:c>
      <x:c r="L788" s="10" t="n">
        <x:f>('Guide'!$B$4-B788)*24</x:f>
        <x:v>1632.4333333333489</x:v>
      </x:c>
      <x:c r="M788" s="10" t="n">
        <x:f>IF(C788="","",ROUND((C788-B788)*24,6))</x:f>
        <x:v>2.16</x:v>
      </x:c>
      <x:c r="N788" s="10" t="n">
        <x:f>IF(D788="","",ROUND((D788-B788)*24,6))</x:f>
        <x:v>23.87</x:v>
      </x:c>
      <x:c r="O788" s="1" t="n">
        <x:f>IF(D788="",1,0)</x:f>
        <x:v>0</x:v>
      </x:c>
      <x:c r="P788" s="1" t="n">
        <x:f>IF(E788="",0,IF(OR(C788&lt;&gt;"",L788&gt;=J788),1,0))</x:f>
        <x:v>1</x:v>
      </x:c>
      <x:c r="Q788" s="1" t="n">
        <x:f>IF(AND(E788&lt;&gt;"",C788&lt;&gt;"",M788&lt;=J788),1,0)</x:f>
        <x:v>1</x:v>
      </x:c>
      <x:c r="R788" s="1" t="n">
        <x:f>P788-Q788</x:f>
        <x:v>0</x:v>
      </x:c>
      <x:c r="S788" s="1" t="n">
        <x:f>IF(E788="",0,IF(OR(D788&lt;&gt;"",L788&gt;=K788),1,0))</x:f>
        <x:v>1</x:v>
      </x:c>
      <x:c r="T788" s="1" t="n">
        <x:f>IF(AND(E788&lt;&gt;"",D788&lt;&gt;"",N788&lt;=K788),1,0)</x:f>
        <x:v>1</x:v>
      </x:c>
      <x:c r="U788" s="1" t="n">
        <x:f>S788-T788</x:f>
        <x:v>0</x:v>
      </x:c>
      <x:c r="V788" s="1" t="n">
        <x:f>IF(I788="",0,1)</x:f>
        <x:v>1</x:v>
      </x:c>
      <x:c r="W788" s="1" t="n">
        <x:f>IF(I788&gt;=4,1,0)</x:f>
        <x:v>1</x:v>
      </x:c>
      <x:c r="X788" s="1" t="n">
        <x:f>1-O788</x:f>
        <x:v>1</x:v>
      </x:c>
      <x:c r="Y788" s="1" t="n">
        <x:f>IF(AND(O788=1,L788&gt;168),1,0)</x:f>
        <x:v>0</x:v>
      </x:c>
    </x:row>
    <x:row r="789">
      <x:c r="A789" s="1" t="str">
        <x:v>T00784</x:v>
      </x:c>
      <x:c r="B789" s="9" t="n">
        <x:v>45799.26736111111</x:v>
      </x:c>
      <x:c r="C789" s="9" t="n">
        <x:v>45799.530277777776</x:v>
      </x:c>
      <x:c r="D789" s="9" t="n">
        <x:v>45800.89527777778</x:v>
      </x:c>
      <x:c r="E789" s="1" t="str">
        <x:v>Normal</x:v>
      </x:c>
      <x:c r="F789" s="1" t="str">
        <x:v>WhatsApp</x:v>
      </x:c>
      <x:c r="G789" s="1" t="str">
        <x:v>Product information</x:v>
      </x:c>
      <x:c r="H789" s="1" t="n">
        <x:v>0</x:v>
      </x:c>
      <x:c r="I789" s="1" t="n">
        <x:v>5</x:v>
      </x:c>
      <x:c r="J789" s="1" t="n">
        <x:f>IF(E789="","",VLOOKUP(E789,'Guide'!$A$7:$C$10,2,FALSE))</x:f>
        <x:v>12</x:v>
      </x:c>
      <x:c r="K789" s="1" t="n">
        <x:f>IF(E789="","",VLOOKUP(E789,'Guide'!$A$7:$C$10,3,FALSE))</x:f>
        <x:v>72</x:v>
      </x:c>
      <x:c r="L789" s="10" t="n">
        <x:f>('Guide'!$B$4-B789)*24</x:f>
        <x:v>953.5833333333721</x:v>
      </x:c>
      <x:c r="M789" s="10" t="n">
        <x:f>IF(C789="","",ROUND((C789-B789)*24,6))</x:f>
        <x:v>6.31</x:v>
      </x:c>
      <x:c r="N789" s="10" t="n">
        <x:f>IF(D789="","",ROUND((D789-B789)*24,6))</x:f>
        <x:v>39.07</x:v>
      </x:c>
      <x:c r="O789" s="1" t="n">
        <x:f>IF(D789="",1,0)</x:f>
        <x:v>0</x:v>
      </x:c>
      <x:c r="P789" s="1" t="n">
        <x:f>IF(E789="",0,IF(OR(C789&lt;&gt;"",L789&gt;=J789),1,0))</x:f>
        <x:v>1</x:v>
      </x:c>
      <x:c r="Q789" s="1" t="n">
        <x:f>IF(AND(E789&lt;&gt;"",C789&lt;&gt;"",M789&lt;=J789),1,0)</x:f>
        <x:v>1</x:v>
      </x:c>
      <x:c r="R789" s="1" t="n">
        <x:f>P789-Q789</x:f>
        <x:v>0</x:v>
      </x:c>
      <x:c r="S789" s="1" t="n">
        <x:f>IF(E789="",0,IF(OR(D789&lt;&gt;"",L789&gt;=K789),1,0))</x:f>
        <x:v>1</x:v>
      </x:c>
      <x:c r="T789" s="1" t="n">
        <x:f>IF(AND(E789&lt;&gt;"",D789&lt;&gt;"",N789&lt;=K789),1,0)</x:f>
        <x:v>1</x:v>
      </x:c>
      <x:c r="U789" s="1" t="n">
        <x:f>S789-T789</x:f>
        <x:v>0</x:v>
      </x:c>
      <x:c r="V789" s="1" t="n">
        <x:f>IF(I789="",0,1)</x:f>
        <x:v>1</x:v>
      </x:c>
      <x:c r="W789" s="1" t="n">
        <x:f>IF(I789&gt;=4,1,0)</x:f>
        <x:v>1</x:v>
      </x:c>
      <x:c r="X789" s="1" t="n">
        <x:f>1-O789</x:f>
        <x:v>1</x:v>
      </x:c>
      <x:c r="Y789" s="1" t="n">
        <x:f>IF(AND(O789=1,L789&gt;168),1,0)</x:f>
        <x:v>0</x:v>
      </x:c>
    </x:row>
    <x:row r="790">
      <x:c r="A790" s="1" t="str">
        <x:v>T00785</x:v>
      </x:c>
      <x:c r="B790" s="9" t="n">
        <x:v>45667.41180555556</x:v>
      </x:c>
      <x:c r="C790" s="9" t="n">
        <x:v>45667.463055555556</x:v>
      </x:c>
      <x:c r="D790" s="9" t="n">
        <x:v>45668.01763888889</x:v>
      </x:c>
      <x:c r="E790" s="1" t="str">
        <x:v>High</x:v>
      </x:c>
      <x:c r="F790" s="1" t="str">
        <x:v>Email</x:v>
      </x:c>
      <x:c r="G790" s="1" t="str">
        <x:v>Product information</x:v>
      </x:c>
      <x:c r="H790" s="1" t="n">
        <x:v>0</x:v>
      </x:c>
      <x:c r="I790" s="1"/>
      <x:c r="J790" s="1" t="n">
        <x:f>IF(E790="","",VLOOKUP(E790,'Guide'!$A$7:$C$10,2,FALSE))</x:f>
        <x:v>4</x:v>
      </x:c>
      <x:c r="K790" s="1" t="n">
        <x:f>IF(E790="","",VLOOKUP(E790,'Guide'!$A$7:$C$10,3,FALSE))</x:f>
        <x:v>24</x:v>
      </x:c>
      <x:c r="L790" s="10" t="n">
        <x:f>('Guide'!$B$4-B790)*24</x:f>
        <x:v>4118.116666666581</x:v>
      </x:c>
      <x:c r="M790" s="10" t="n">
        <x:f>IF(C790="","",ROUND((C790-B790)*24,6))</x:f>
        <x:v>1.23</x:v>
      </x:c>
      <x:c r="N790" s="10" t="n">
        <x:f>IF(D790="","",ROUND((D790-B790)*24,6))</x:f>
        <x:v>14.54</x:v>
      </x:c>
      <x:c r="O790" s="1" t="n">
        <x:f>IF(D790="",1,0)</x:f>
        <x:v>0</x:v>
      </x:c>
      <x:c r="P790" s="1" t="n">
        <x:f>IF(E790="",0,IF(OR(C790&lt;&gt;"",L790&gt;=J790),1,0))</x:f>
        <x:v>1</x:v>
      </x:c>
      <x:c r="Q790" s="1" t="n">
        <x:f>IF(AND(E790&lt;&gt;"",C790&lt;&gt;"",M790&lt;=J790),1,0)</x:f>
        <x:v>1</x:v>
      </x:c>
      <x:c r="R790" s="1" t="n">
        <x:f>P790-Q790</x:f>
        <x:v>0</x:v>
      </x:c>
      <x:c r="S790" s="1" t="n">
        <x:f>IF(E790="",0,IF(OR(D790&lt;&gt;"",L790&gt;=K790),1,0))</x:f>
        <x:v>1</x:v>
      </x:c>
      <x:c r="T790" s="1" t="n">
        <x:f>IF(AND(E790&lt;&gt;"",D790&lt;&gt;"",N790&lt;=K790),1,0)</x:f>
        <x:v>1</x:v>
      </x:c>
      <x:c r="U790" s="1" t="n">
        <x:f>S790-T790</x:f>
        <x:v>0</x:v>
      </x:c>
      <x:c r="V790" s="1" t="n">
        <x:f>IF(I790="",0,1)</x:f>
        <x:v>0</x:v>
      </x:c>
      <x:c r="W790" s="1" t="n">
        <x:f>IF(I790&gt;=4,1,0)</x:f>
        <x:v>0</x:v>
      </x:c>
      <x:c r="X790" s="1" t="n">
        <x:f>1-O790</x:f>
        <x:v>1</x:v>
      </x:c>
      <x:c r="Y790" s="1" t="n">
        <x:f>IF(AND(O790=1,L790&gt;168),1,0)</x:f>
        <x:v>0</x:v>
      </x:c>
    </x:row>
    <x:row r="791">
      <x:c r="A791" s="1" t="str">
        <x:v>T00786</x:v>
      </x:c>
      <x:c r="B791" s="9" t="n">
        <x:v>45710.04583333333</x:v>
      </x:c>
      <x:c r="C791" s="9" t="n">
        <x:v>45710.07625</x:v>
      </x:c>
      <x:c r="D791" s="9" t="n">
        <x:v>45710.20291666667</x:v>
      </x:c>
      <x:c r="E791" s="1" t="str">
        <x:v>Urgent</x:v>
      </x:c>
      <x:c r="F791" s="1" t="str">
        <x:v>Email</x:v>
      </x:c>
      <x:c r="G791" s="1" t="str">
        <x:v>Billing</x:v>
      </x:c>
      <x:c r="H791" s="1" t="n">
        <x:v>0</x:v>
      </x:c>
      <x:c r="I791" s="1" t="n">
        <x:v>5</x:v>
      </x:c>
      <x:c r="J791" s="1" t="n">
        <x:f>IF(E791="","",VLOOKUP(E791,'Guide'!$A$7:$C$10,2,FALSE))</x:f>
        <x:v>1</x:v>
      </x:c>
      <x:c r="K791" s="1" t="n">
        <x:f>IF(E791="","",VLOOKUP(E791,'Guide'!$A$7:$C$10,3,FALSE))</x:f>
        <x:v>8</x:v>
      </x:c>
      <x:c r="L791" s="10" t="n">
        <x:f>('Guide'!$B$4-B791)*24</x:f>
        <x:v>3094.9000000000815</x:v>
      </x:c>
      <x:c r="M791" s="10" t="n">
        <x:f>IF(C791="","",ROUND((C791-B791)*24,6))</x:f>
        <x:v>0.73</x:v>
      </x:c>
      <x:c r="N791" s="10" t="n">
        <x:f>IF(D791="","",ROUND((D791-B791)*24,6))</x:f>
        <x:v>3.77</x:v>
      </x:c>
      <x:c r="O791" s="1" t="n">
        <x:f>IF(D791="",1,0)</x:f>
        <x:v>0</x:v>
      </x:c>
      <x:c r="P791" s="1" t="n">
        <x:f>IF(E791="",0,IF(OR(C791&lt;&gt;"",L791&gt;=J791),1,0))</x:f>
        <x:v>1</x:v>
      </x:c>
      <x:c r="Q791" s="1" t="n">
        <x:f>IF(AND(E791&lt;&gt;"",C791&lt;&gt;"",M791&lt;=J791),1,0)</x:f>
        <x:v>1</x:v>
      </x:c>
      <x:c r="R791" s="1" t="n">
        <x:f>P791-Q791</x:f>
        <x:v>0</x:v>
      </x:c>
      <x:c r="S791" s="1" t="n">
        <x:f>IF(E791="",0,IF(OR(D791&lt;&gt;"",L791&gt;=K791),1,0))</x:f>
        <x:v>1</x:v>
      </x:c>
      <x:c r="T791" s="1" t="n">
        <x:f>IF(AND(E791&lt;&gt;"",D791&lt;&gt;"",N791&lt;=K791),1,0)</x:f>
        <x:v>1</x:v>
      </x:c>
      <x:c r="U791" s="1" t="n">
        <x:f>S791-T791</x:f>
        <x:v>0</x:v>
      </x:c>
      <x:c r="V791" s="1" t="n">
        <x:f>IF(I791="",0,1)</x:f>
        <x:v>1</x:v>
      </x:c>
      <x:c r="W791" s="1" t="n">
        <x:f>IF(I791&gt;=4,1,0)</x:f>
        <x:v>1</x:v>
      </x:c>
      <x:c r="X791" s="1" t="n">
        <x:f>1-O791</x:f>
        <x:v>1</x:v>
      </x:c>
      <x:c r="Y791" s="1" t="n">
        <x:f>IF(AND(O791=1,L791&gt;168),1,0)</x:f>
        <x:v>0</x:v>
      </x:c>
    </x:row>
    <x:row r="792">
      <x:c r="A792" s="1" t="str">
        <x:v>T00787</x:v>
      </x:c>
      <x:c r="B792" s="9" t="n">
        <x:v>45756.120833333334</x:v>
      </x:c>
      <x:c r="C792" s="9" t="n">
        <x:v>45756.38291666667</x:v>
      </x:c>
      <x:c r="D792" s="9" t="n">
        <x:v>45764.512083333335</x:v>
      </x:c>
      <x:c r="E792" s="1" t="str">
        <x:v>Normal</x:v>
      </x:c>
      <x:c r="F792" s="1" t="str">
        <x:v>Email</x:v>
      </x:c>
      <x:c r="G792" s="1" t="str">
        <x:v>Refund</x:v>
      </x:c>
      <x:c r="H792" s="1" t="n">
        <x:v>0</x:v>
      </x:c>
      <x:c r="I792" s="1"/>
      <x:c r="J792" s="1" t="n">
        <x:f>IF(E792="","",VLOOKUP(E792,'Guide'!$A$7:$C$10,2,FALSE))</x:f>
        <x:v>12</x:v>
      </x:c>
      <x:c r="K792" s="1" t="n">
        <x:f>IF(E792="","",VLOOKUP(E792,'Guide'!$A$7:$C$10,3,FALSE))</x:f>
        <x:v>72</x:v>
      </x:c>
      <x:c r="L792" s="10" t="n">
        <x:f>('Guide'!$B$4-B792)*24</x:f>
        <x:v>1989.0999999999767</x:v>
      </x:c>
      <x:c r="M792" s="10" t="n">
        <x:f>IF(C792="","",ROUND((C792-B792)*24,6))</x:f>
        <x:v>6.29</x:v>
      </x:c>
      <x:c r="N792" s="10" t="n">
        <x:f>IF(D792="","",ROUND((D792-B792)*24,6))</x:f>
        <x:v>201.39</x:v>
      </x:c>
      <x:c r="O792" s="1" t="n">
        <x:f>IF(D792="",1,0)</x:f>
        <x:v>0</x:v>
      </x:c>
      <x:c r="P792" s="1" t="n">
        <x:f>IF(E792="",0,IF(OR(C792&lt;&gt;"",L792&gt;=J792),1,0))</x:f>
        <x:v>1</x:v>
      </x:c>
      <x:c r="Q792" s="1" t="n">
        <x:f>IF(AND(E792&lt;&gt;"",C792&lt;&gt;"",M792&lt;=J792),1,0)</x:f>
        <x:v>1</x:v>
      </x:c>
      <x:c r="R792" s="1" t="n">
        <x:f>P792-Q792</x:f>
        <x:v>0</x:v>
      </x:c>
      <x:c r="S792" s="1" t="n">
        <x:f>IF(E792="",0,IF(OR(D792&lt;&gt;"",L792&gt;=K792),1,0))</x:f>
        <x:v>1</x:v>
      </x:c>
      <x:c r="T792" s="1" t="n">
        <x:f>IF(AND(E792&lt;&gt;"",D792&lt;&gt;"",N792&lt;=K792),1,0)</x:f>
        <x:v>0</x:v>
      </x:c>
      <x:c r="U792" s="1" t="n">
        <x:f>S792-T792</x:f>
        <x:v>1</x:v>
      </x:c>
      <x:c r="V792" s="1" t="n">
        <x:f>IF(I792="",0,1)</x:f>
        <x:v>0</x:v>
      </x:c>
      <x:c r="W792" s="1" t="n">
        <x:f>IF(I792&gt;=4,1,0)</x:f>
        <x:v>0</x:v>
      </x:c>
      <x:c r="X792" s="1" t="n">
        <x:f>1-O792</x:f>
        <x:v>1</x:v>
      </x:c>
      <x:c r="Y792" s="1" t="n">
        <x:f>IF(AND(O792=1,L792&gt;168),1,0)</x:f>
        <x:v>0</x:v>
      </x:c>
    </x:row>
    <x:row r="793">
      <x:c r="A793" s="1" t="str">
        <x:v>T00788</x:v>
      </x:c>
      <x:c r="B793" s="9" t="n">
        <x:v>45821.30625</x:v>
      </x:c>
      <x:c r="C793" s="9" t="n">
        <x:v>45821.35291666666</x:v>
      </x:c>
      <x:c r="D793" s="9" t="n">
        <x:v>45821.6375</x:v>
      </x:c>
      <x:c r="E793" s="1" t="str">
        <x:v>Urgent</x:v>
      </x:c>
      <x:c r="F793" s="1" t="str">
        <x:v>Web chat</x:v>
      </x:c>
      <x:c r="G793" s="1" t="str">
        <x:v>Billing</x:v>
      </x:c>
      <x:c r="H793" s="1" t="n">
        <x:v>0</x:v>
      </x:c>
      <x:c r="I793" s="1" t="n">
        <x:v>4</x:v>
      </x:c>
      <x:c r="J793" s="1" t="n">
        <x:f>IF(E793="","",VLOOKUP(E793,'Guide'!$A$7:$C$10,2,FALSE))</x:f>
        <x:v>1</x:v>
      </x:c>
      <x:c r="K793" s="1" t="n">
        <x:f>IF(E793="","",VLOOKUP(E793,'Guide'!$A$7:$C$10,3,FALSE))</x:f>
        <x:v>8</x:v>
      </x:c>
      <x:c r="L793" s="10" t="n">
        <x:f>('Guide'!$B$4-B793)*24</x:f>
        <x:v>424.6499999999651</x:v>
      </x:c>
      <x:c r="M793" s="10" t="n">
        <x:f>IF(C793="","",ROUND((C793-B793)*24,6))</x:f>
        <x:v>1.12</x:v>
      </x:c>
      <x:c r="N793" s="10" t="n">
        <x:f>IF(D793="","",ROUND((D793-B793)*24,6))</x:f>
        <x:v>7.95</x:v>
      </x:c>
      <x:c r="O793" s="1" t="n">
        <x:f>IF(D793="",1,0)</x:f>
        <x:v>0</x:v>
      </x:c>
      <x:c r="P793" s="1" t="n">
        <x:f>IF(E793="",0,IF(OR(C793&lt;&gt;"",L793&gt;=J793),1,0))</x:f>
        <x:v>1</x:v>
      </x:c>
      <x:c r="Q793" s="1" t="n">
        <x:f>IF(AND(E793&lt;&gt;"",C793&lt;&gt;"",M793&lt;=J793),1,0)</x:f>
        <x:v>0</x:v>
      </x:c>
      <x:c r="R793" s="1" t="n">
        <x:f>P793-Q793</x:f>
        <x:v>1</x:v>
      </x:c>
      <x:c r="S793" s="1" t="n">
        <x:f>IF(E793="",0,IF(OR(D793&lt;&gt;"",L793&gt;=K793),1,0))</x:f>
        <x:v>1</x:v>
      </x:c>
      <x:c r="T793" s="1" t="n">
        <x:f>IF(AND(E793&lt;&gt;"",D793&lt;&gt;"",N793&lt;=K793),1,0)</x:f>
        <x:v>1</x:v>
      </x:c>
      <x:c r="U793" s="1" t="n">
        <x:f>S793-T793</x:f>
        <x:v>0</x:v>
      </x:c>
      <x:c r="V793" s="1" t="n">
        <x:f>IF(I793="",0,1)</x:f>
        <x:v>1</x:v>
      </x:c>
      <x:c r="W793" s="1" t="n">
        <x:f>IF(I793&gt;=4,1,0)</x:f>
        <x:v>1</x:v>
      </x:c>
      <x:c r="X793" s="1" t="n">
        <x:f>1-O793</x:f>
        <x:v>1</x:v>
      </x:c>
      <x:c r="Y793" s="1" t="n">
        <x:f>IF(AND(O793=1,L793&gt;168),1,0)</x:f>
        <x:v>0</x:v>
      </x:c>
    </x:row>
    <x:row r="794">
      <x:c r="A794" s="1" t="str">
        <x:v>T00789</x:v>
      </x:c>
      <x:c r="B794" s="9" t="n">
        <x:v>45811.51458333333</x:v>
      </x:c>
      <x:c r="C794" s="9" t="n">
        <x:v>45811.60041666667</x:v>
      </x:c>
      <x:c r="D794" s="9" t="n">
        <x:v>45811.604583333334</x:v>
      </x:c>
      <x:c r="E794" s="1" t="str">
        <x:v>Urgent</x:v>
      </x:c>
      <x:c r="F794" s="1" t="str">
        <x:v>Email</x:v>
      </x:c>
      <x:c r="G794" s="1" t="str">
        <x:v>Billing</x:v>
      </x:c>
      <x:c r="H794" s="1" t="n">
        <x:v>0</x:v>
      </x:c>
      <x:c r="I794" s="1" t="n">
        <x:v>4</x:v>
      </x:c>
      <x:c r="J794" s="1" t="n">
        <x:f>IF(E794="","",VLOOKUP(E794,'Guide'!$A$7:$C$10,2,FALSE))</x:f>
        <x:v>1</x:v>
      </x:c>
      <x:c r="K794" s="1" t="n">
        <x:f>IF(E794="","",VLOOKUP(E794,'Guide'!$A$7:$C$10,3,FALSE))</x:f>
        <x:v>8</x:v>
      </x:c>
      <x:c r="L794" s="10" t="n">
        <x:f>('Guide'!$B$4-B794)*24</x:f>
        <x:v>659.6500000000815</x:v>
      </x:c>
      <x:c r="M794" s="10" t="n">
        <x:f>IF(C794="","",ROUND((C794-B794)*24,6))</x:f>
        <x:v>2.06</x:v>
      </x:c>
      <x:c r="N794" s="10" t="n">
        <x:f>IF(D794="","",ROUND((D794-B794)*24,6))</x:f>
        <x:v>2.16</x:v>
      </x:c>
      <x:c r="O794" s="1" t="n">
        <x:f>IF(D794="",1,0)</x:f>
        <x:v>0</x:v>
      </x:c>
      <x:c r="P794" s="1" t="n">
        <x:f>IF(E794="",0,IF(OR(C794&lt;&gt;"",L794&gt;=J794),1,0))</x:f>
        <x:v>1</x:v>
      </x:c>
      <x:c r="Q794" s="1" t="n">
        <x:f>IF(AND(E794&lt;&gt;"",C794&lt;&gt;"",M794&lt;=J794),1,0)</x:f>
        <x:v>0</x:v>
      </x:c>
      <x:c r="R794" s="1" t="n">
        <x:f>P794-Q794</x:f>
        <x:v>1</x:v>
      </x:c>
      <x:c r="S794" s="1" t="n">
        <x:f>IF(E794="",0,IF(OR(D794&lt;&gt;"",L794&gt;=K794),1,0))</x:f>
        <x:v>1</x:v>
      </x:c>
      <x:c r="T794" s="1" t="n">
        <x:f>IF(AND(E794&lt;&gt;"",D794&lt;&gt;"",N794&lt;=K794),1,0)</x:f>
        <x:v>1</x:v>
      </x:c>
      <x:c r="U794" s="1" t="n">
        <x:f>S794-T794</x:f>
        <x:v>0</x:v>
      </x:c>
      <x:c r="V794" s="1" t="n">
        <x:f>IF(I794="",0,1)</x:f>
        <x:v>1</x:v>
      </x:c>
      <x:c r="W794" s="1" t="n">
        <x:f>IF(I794&gt;=4,1,0)</x:f>
        <x:v>1</x:v>
      </x:c>
      <x:c r="X794" s="1" t="n">
        <x:f>1-O794</x:f>
        <x:v>1</x:v>
      </x:c>
      <x:c r="Y794" s="1" t="n">
        <x:f>IF(AND(O794=1,L794&gt;168),1,0)</x:f>
        <x:v>0</x:v>
      </x:c>
    </x:row>
    <x:row r="795">
      <x:c r="A795" s="1" t="str">
        <x:v>T00790</x:v>
      </x:c>
      <x:c r="B795" s="9" t="n">
        <x:v>45759.33611111111</x:v>
      </x:c>
      <x:c r="C795" s="9" t="n">
        <x:v>45759.44861111111</x:v>
      </x:c>
      <x:c r="D795" s="9" t="n">
        <x:v>45759.74361111111</x:v>
      </x:c>
      <x:c r="E795" s="1" t="str">
        <x:v>High</x:v>
      </x:c>
      <x:c r="F795" s="1" t="str">
        <x:v>Email</x:v>
      </x:c>
      <x:c r="G795" s="1" t="str">
        <x:v>Product information</x:v>
      </x:c>
      <x:c r="H795" s="1" t="n">
        <x:v>1</x:v>
      </x:c>
      <x:c r="I795" s="1" t="n">
        <x:v>1</x:v>
      </x:c>
      <x:c r="J795" s="1" t="n">
        <x:f>IF(E795="","",VLOOKUP(E795,'Guide'!$A$7:$C$10,2,FALSE))</x:f>
        <x:v>4</x:v>
      </x:c>
      <x:c r="K795" s="1" t="n">
        <x:f>IF(E795="","",VLOOKUP(E795,'Guide'!$A$7:$C$10,3,FALSE))</x:f>
        <x:v>24</x:v>
      </x:c>
      <x:c r="L795" s="10" t="n">
        <x:f>('Guide'!$B$4-B795)*24</x:f>
        <x:v>1911.933333333407</x:v>
      </x:c>
      <x:c r="M795" s="10" t="n">
        <x:f>IF(C795="","",ROUND((C795-B795)*24,6))</x:f>
        <x:v>2.7</x:v>
      </x:c>
      <x:c r="N795" s="10" t="n">
        <x:f>IF(D795="","",ROUND((D795-B795)*24,6))</x:f>
        <x:v>9.78</x:v>
      </x:c>
      <x:c r="O795" s="1" t="n">
        <x:f>IF(D795="",1,0)</x:f>
        <x:v>0</x:v>
      </x:c>
      <x:c r="P795" s="1" t="n">
        <x:f>IF(E795="",0,IF(OR(C795&lt;&gt;"",L795&gt;=J795),1,0))</x:f>
        <x:v>1</x:v>
      </x:c>
      <x:c r="Q795" s="1" t="n">
        <x:f>IF(AND(E795&lt;&gt;"",C795&lt;&gt;"",M795&lt;=J795),1,0)</x:f>
        <x:v>1</x:v>
      </x:c>
      <x:c r="R795" s="1" t="n">
        <x:f>P795-Q795</x:f>
        <x:v>0</x:v>
      </x:c>
      <x:c r="S795" s="1" t="n">
        <x:f>IF(E795="",0,IF(OR(D795&lt;&gt;"",L795&gt;=K795),1,0))</x:f>
        <x:v>1</x:v>
      </x:c>
      <x:c r="T795" s="1" t="n">
        <x:f>IF(AND(E795&lt;&gt;"",D795&lt;&gt;"",N795&lt;=K795),1,0)</x:f>
        <x:v>1</x:v>
      </x:c>
      <x:c r="U795" s="1" t="n">
        <x:f>S795-T795</x:f>
        <x:v>0</x:v>
      </x:c>
      <x:c r="V795" s="1" t="n">
        <x:f>IF(I795="",0,1)</x:f>
        <x:v>1</x:v>
      </x:c>
      <x:c r="W795" s="1" t="n">
        <x:f>IF(I795&gt;=4,1,0)</x:f>
        <x:v>0</x:v>
      </x:c>
      <x:c r="X795" s="1" t="n">
        <x:f>1-O795</x:f>
        <x:v>1</x:v>
      </x:c>
      <x:c r="Y795" s="1" t="n">
        <x:f>IF(AND(O795=1,L795&gt;168),1,0)</x:f>
        <x:v>0</x:v>
      </x:c>
    </x:row>
    <x:row r="796">
      <x:c r="A796" s="1" t="str">
        <x:v>T00791</x:v>
      </x:c>
      <x:c r="B796" s="9" t="n">
        <x:v>45778.17222222222</x:v>
      </x:c>
      <x:c r="C796" s="9" t="n">
        <x:v>45778.79722222222</x:v>
      </x:c>
      <x:c r="D796" s="9"/>
      <x:c r="E796" s="1" t="str">
        <x:v>Low</x:v>
      </x:c>
      <x:c r="F796" s="1" t="str">
        <x:v>WhatsApp</x:v>
      </x:c>
      <x:c r="G796" s="1" t="str">
        <x:v>Refund</x:v>
      </x:c>
      <x:c r="H796" s="1" t="n">
        <x:v>0</x:v>
      </x:c>
      <x:c r="I796" s="1"/>
      <x:c r="J796" s="1" t="n">
        <x:f>IF(E796="","",VLOOKUP(E796,'Guide'!$A$7:$C$10,2,FALSE))</x:f>
        <x:v>24</x:v>
      </x:c>
      <x:c r="K796" s="1" t="n">
        <x:f>IF(E796="","",VLOOKUP(E796,'Guide'!$A$7:$C$10,3,FALSE))</x:f>
        <x:v>120</x:v>
      </x:c>
      <x:c r="L796" s="10" t="n">
        <x:f>('Guide'!$B$4-B796)*24</x:f>
        <x:v>1459.8666666666395</x:v>
      </x:c>
      <x:c r="M796" s="10" t="n">
        <x:f>IF(C796="","",ROUND((C796-B796)*24,6))</x:f>
        <x:v>15</x:v>
      </x:c>
      <x:c r="N796" s="10" t="str">
        <x:f>IF(D796="","",ROUND((D796-B796)*24,6))</x:f>
      </x:c>
      <x:c r="O796" s="1" t="n">
        <x:f>IF(D796="",1,0)</x:f>
        <x:v>1</x:v>
      </x:c>
      <x:c r="P796" s="1" t="n">
        <x:f>IF(E796="",0,IF(OR(C796&lt;&gt;"",L796&gt;=J796),1,0))</x:f>
        <x:v>1</x:v>
      </x:c>
      <x:c r="Q796" s="1" t="n">
        <x:f>IF(AND(E796&lt;&gt;"",C796&lt;&gt;"",M796&lt;=J796),1,0)</x:f>
        <x:v>1</x:v>
      </x:c>
      <x:c r="R796" s="1" t="n">
        <x:f>P796-Q796</x:f>
        <x:v>0</x:v>
      </x:c>
      <x:c r="S796" s="1" t="n">
        <x:f>IF(E796="",0,IF(OR(D796&lt;&gt;"",L796&gt;=K796),1,0))</x:f>
        <x:v>1</x:v>
      </x:c>
      <x:c r="T796" s="1" t="n">
        <x:f>IF(AND(E796&lt;&gt;"",D796&lt;&gt;"",N796&lt;=K796),1,0)</x:f>
        <x:v>0</x:v>
      </x:c>
      <x:c r="U796" s="1" t="n">
        <x:f>S796-T796</x:f>
        <x:v>1</x:v>
      </x:c>
      <x:c r="V796" s="1" t="n">
        <x:f>IF(I796="",0,1)</x:f>
        <x:v>0</x:v>
      </x:c>
      <x:c r="W796" s="1" t="n">
        <x:f>IF(I796&gt;=4,1,0)</x:f>
        <x:v>0</x:v>
      </x:c>
      <x:c r="X796" s="1" t="n">
        <x:f>1-O796</x:f>
        <x:v>0</x:v>
      </x:c>
      <x:c r="Y796" s="1" t="n">
        <x:f>IF(AND(O796=1,L796&gt;168),1,0)</x:f>
        <x:v>1</x:v>
      </x:c>
    </x:row>
    <x:row r="797">
      <x:c r="A797" s="1" t="str">
        <x:v>T00792</x:v>
      </x:c>
      <x:c r="B797" s="9" t="n">
        <x:v>45715.29027777778</x:v>
      </x:c>
      <x:c r="C797" s="9" t="n">
        <x:v>45715.498194444444</x:v>
      </x:c>
      <x:c r="D797" s="9" t="n">
        <x:v>45715.856527777774</x:v>
      </x:c>
      <x:c r="E797" s="1" t="str">
        <x:v>Normal</x:v>
      </x:c>
      <x:c r="F797" s="1" t="str">
        <x:v>Web chat</x:v>
      </x:c>
      <x:c r="G797" s="1" t="str">
        <x:v>Billing</x:v>
      </x:c>
      <x:c r="H797" s="1" t="n">
        <x:v>0</x:v>
      </x:c>
      <x:c r="I797" s="1"/>
      <x:c r="J797" s="1" t="n">
        <x:f>IF(E797="","",VLOOKUP(E797,'Guide'!$A$7:$C$10,2,FALSE))</x:f>
        <x:v>12</x:v>
      </x:c>
      <x:c r="K797" s="1" t="n">
        <x:f>IF(E797="","",VLOOKUP(E797,'Guide'!$A$7:$C$10,3,FALSE))</x:f>
        <x:v>72</x:v>
      </x:c>
      <x:c r="L797" s="10" t="n">
        <x:f>('Guide'!$B$4-B797)*24</x:f>
        <x:v>2969.0333333333256</x:v>
      </x:c>
      <x:c r="M797" s="10" t="n">
        <x:f>IF(C797="","",ROUND((C797-B797)*24,6))</x:f>
        <x:v>4.99</x:v>
      </x:c>
      <x:c r="N797" s="10" t="n">
        <x:f>IF(D797="","",ROUND((D797-B797)*24,6))</x:f>
        <x:v>13.59</x:v>
      </x:c>
      <x:c r="O797" s="1" t="n">
        <x:f>IF(D797="",1,0)</x:f>
        <x:v>0</x:v>
      </x:c>
      <x:c r="P797" s="1" t="n">
        <x:f>IF(E797="",0,IF(OR(C797&lt;&gt;"",L797&gt;=J797),1,0))</x:f>
        <x:v>1</x:v>
      </x:c>
      <x:c r="Q797" s="1" t="n">
        <x:f>IF(AND(E797&lt;&gt;"",C797&lt;&gt;"",M797&lt;=J797),1,0)</x:f>
        <x:v>1</x:v>
      </x:c>
      <x:c r="R797" s="1" t="n">
        <x:f>P797-Q797</x:f>
        <x:v>0</x:v>
      </x:c>
      <x:c r="S797" s="1" t="n">
        <x:f>IF(E797="",0,IF(OR(D797&lt;&gt;"",L797&gt;=K797),1,0))</x:f>
        <x:v>1</x:v>
      </x:c>
      <x:c r="T797" s="1" t="n">
        <x:f>IF(AND(E797&lt;&gt;"",D797&lt;&gt;"",N797&lt;=K797),1,0)</x:f>
        <x:v>1</x:v>
      </x:c>
      <x:c r="U797" s="1" t="n">
        <x:f>S797-T797</x:f>
        <x:v>0</x:v>
      </x:c>
      <x:c r="V797" s="1" t="n">
        <x:f>IF(I797="",0,1)</x:f>
        <x:v>0</x:v>
      </x:c>
      <x:c r="W797" s="1" t="n">
        <x:f>IF(I797&gt;=4,1,0)</x:f>
        <x:v>0</x:v>
      </x:c>
      <x:c r="X797" s="1" t="n">
        <x:f>1-O797</x:f>
        <x:v>1</x:v>
      </x:c>
      <x:c r="Y797" s="1" t="n">
        <x:f>IF(AND(O797=1,L797&gt;168),1,0)</x:f>
        <x:v>0</x:v>
      </x:c>
    </x:row>
    <x:row r="798">
      <x:c r="A798" s="1" t="str">
        <x:v>T00793</x:v>
      </x:c>
      <x:c r="B798" s="9" t="n">
        <x:v>45805.29513888889</x:v>
      </x:c>
      <x:c r="C798" s="9" t="n">
        <x:v>45805.77680555556</x:v>
      </x:c>
      <x:c r="D798" s="9" t="n">
        <x:v>45806.91722222222</x:v>
      </x:c>
      <x:c r="E798" s="1" t="str">
        <x:v>Normal</x:v>
      </x:c>
      <x:c r="F798" s="1" t="str">
        <x:v>WhatsApp</x:v>
      </x:c>
      <x:c r="G798" s="1" t="str">
        <x:v>Product information</x:v>
      </x:c>
      <x:c r="H798" s="1" t="n">
        <x:v>0</x:v>
      </x:c>
      <x:c r="I798" s="1"/>
      <x:c r="J798" s="1" t="n">
        <x:f>IF(E798="","",VLOOKUP(E798,'Guide'!$A$7:$C$10,2,FALSE))</x:f>
        <x:v>12</x:v>
      </x:c>
      <x:c r="K798" s="1" t="n">
        <x:f>IF(E798="","",VLOOKUP(E798,'Guide'!$A$7:$C$10,3,FALSE))</x:f>
        <x:v>72</x:v>
      </x:c>
      <x:c r="L798" s="10" t="n">
        <x:f>('Guide'!$B$4-B798)*24</x:f>
        <x:v>808.9166666666279</x:v>
      </x:c>
      <x:c r="M798" s="10" t="n">
        <x:f>IF(C798="","",ROUND((C798-B798)*24,6))</x:f>
        <x:v>11.56</x:v>
      </x:c>
      <x:c r="N798" s="10" t="n">
        <x:f>IF(D798="","",ROUND((D798-B798)*24,6))</x:f>
        <x:v>38.93</x:v>
      </x:c>
      <x:c r="O798" s="1" t="n">
        <x:f>IF(D798="",1,0)</x:f>
        <x:v>0</x:v>
      </x:c>
      <x:c r="P798" s="1" t="n">
        <x:f>IF(E798="",0,IF(OR(C798&lt;&gt;"",L798&gt;=J798),1,0))</x:f>
        <x:v>1</x:v>
      </x:c>
      <x:c r="Q798" s="1" t="n">
        <x:f>IF(AND(E798&lt;&gt;"",C798&lt;&gt;"",M798&lt;=J798),1,0)</x:f>
        <x:v>1</x:v>
      </x:c>
      <x:c r="R798" s="1" t="n">
        <x:f>P798-Q798</x:f>
        <x:v>0</x:v>
      </x:c>
      <x:c r="S798" s="1" t="n">
        <x:f>IF(E798="",0,IF(OR(D798&lt;&gt;"",L798&gt;=K798),1,0))</x:f>
        <x:v>1</x:v>
      </x:c>
      <x:c r="T798" s="1" t="n">
        <x:f>IF(AND(E798&lt;&gt;"",D798&lt;&gt;"",N798&lt;=K798),1,0)</x:f>
        <x:v>1</x:v>
      </x:c>
      <x:c r="U798" s="1" t="n">
        <x:f>S798-T798</x:f>
        <x:v>0</x:v>
      </x:c>
      <x:c r="V798" s="1" t="n">
        <x:f>IF(I798="",0,1)</x:f>
        <x:v>0</x:v>
      </x:c>
      <x:c r="W798" s="1" t="n">
        <x:f>IF(I798&gt;=4,1,0)</x:f>
        <x:v>0</x:v>
      </x:c>
      <x:c r="X798" s="1" t="n">
        <x:f>1-O798</x:f>
        <x:v>1</x:v>
      </x:c>
      <x:c r="Y798" s="1" t="n">
        <x:f>IF(AND(O798=1,L798&gt;168),1,0)</x:f>
        <x:v>0</x:v>
      </x:c>
    </x:row>
    <x:row r="799">
      <x:c r="A799" s="1" t="str">
        <x:v>T00794</x:v>
      </x:c>
      <x:c r="B799" s="9" t="n">
        <x:v>45715.4</x:v>
      </x:c>
      <x:c r="C799" s="9" t="n">
        <x:v>45716.14833333333</x:v>
      </x:c>
      <x:c r="D799" s="9" t="n">
        <x:v>45736.77125</x:v>
      </x:c>
      <x:c r="E799" s="1" t="str">
        <x:v>Normal</x:v>
      </x:c>
      <x:c r="F799" s="1" t="str">
        <x:v>Email</x:v>
      </x:c>
      <x:c r="G799" s="1" t="str">
        <x:v>Account access</x:v>
      </x:c>
      <x:c r="H799" s="1" t="n">
        <x:v>1</x:v>
      </x:c>
      <x:c r="I799" s="1"/>
      <x:c r="J799" s="1" t="n">
        <x:f>IF(E799="","",VLOOKUP(E799,'Guide'!$A$7:$C$10,2,FALSE))</x:f>
        <x:v>12</x:v>
      </x:c>
      <x:c r="K799" s="1" t="n">
        <x:f>IF(E799="","",VLOOKUP(E799,'Guide'!$A$7:$C$10,3,FALSE))</x:f>
        <x:v>72</x:v>
      </x:c>
      <x:c r="L799" s="10" t="n">
        <x:f>('Guide'!$B$4-B799)*24</x:f>
        <x:v>2966.399999999965</x:v>
      </x:c>
      <x:c r="M799" s="10" t="n">
        <x:f>IF(C799="","",ROUND((C799-B799)*24,6))</x:f>
        <x:v>17.96</x:v>
      </x:c>
      <x:c r="N799" s="10" t="n">
        <x:f>IF(D799="","",ROUND((D799-B799)*24,6))</x:f>
        <x:v>512.91</x:v>
      </x:c>
      <x:c r="O799" s="1" t="n">
        <x:f>IF(D799="",1,0)</x:f>
        <x:v>0</x:v>
      </x:c>
      <x:c r="P799" s="1" t="n">
        <x:f>IF(E799="",0,IF(OR(C799&lt;&gt;"",L799&gt;=J799),1,0))</x:f>
        <x:v>1</x:v>
      </x:c>
      <x:c r="Q799" s="1" t="n">
        <x:f>IF(AND(E799&lt;&gt;"",C799&lt;&gt;"",M799&lt;=J799),1,0)</x:f>
        <x:v>0</x:v>
      </x:c>
      <x:c r="R799" s="1" t="n">
        <x:f>P799-Q799</x:f>
        <x:v>1</x:v>
      </x:c>
      <x:c r="S799" s="1" t="n">
        <x:f>IF(E799="",0,IF(OR(D799&lt;&gt;"",L799&gt;=K799),1,0))</x:f>
        <x:v>1</x:v>
      </x:c>
      <x:c r="T799" s="1" t="n">
        <x:f>IF(AND(E799&lt;&gt;"",D799&lt;&gt;"",N799&lt;=K799),1,0)</x:f>
        <x:v>0</x:v>
      </x:c>
      <x:c r="U799" s="1" t="n">
        <x:f>S799-T799</x:f>
        <x:v>1</x:v>
      </x:c>
      <x:c r="V799" s="1" t="n">
        <x:f>IF(I799="",0,1)</x:f>
        <x:v>0</x:v>
      </x:c>
      <x:c r="W799" s="1" t="n">
        <x:f>IF(I799&gt;=4,1,0)</x:f>
        <x:v>0</x:v>
      </x:c>
      <x:c r="X799" s="1" t="n">
        <x:f>1-O799</x:f>
        <x:v>1</x:v>
      </x:c>
      <x:c r="Y799" s="1" t="n">
        <x:f>IF(AND(O799=1,L799&gt;168),1,0)</x:f>
        <x:v>0</x:v>
      </x:c>
    </x:row>
    <x:row r="800">
      <x:c r="A800" s="1" t="str">
        <x:v>T00795</x:v>
      </x:c>
      <x:c r="B800" s="9" t="n">
        <x:v>45687.75277777778</x:v>
      </x:c>
      <x:c r="C800" s="9" t="n">
        <x:v>45687.80944444444</x:v>
      </x:c>
      <x:c r="D800" s="9" t="n">
        <x:v>45689.787777777776</x:v>
      </x:c>
      <x:c r="E800" s="1" t="str">
        <x:v>Normal</x:v>
      </x:c>
      <x:c r="F800" s="1" t="str">
        <x:v>Web chat</x:v>
      </x:c>
      <x:c r="G800" s="1" t="str">
        <x:v>Product information</x:v>
      </x:c>
      <x:c r="H800" s="1" t="n">
        <x:v>0</x:v>
      </x:c>
      <x:c r="I800" s="1" t="n">
        <x:v>4</x:v>
      </x:c>
      <x:c r="J800" s="1" t="n">
        <x:f>IF(E800="","",VLOOKUP(E800,'Guide'!$A$7:$C$10,2,FALSE))</x:f>
        <x:v>12</x:v>
      </x:c>
      <x:c r="K800" s="1" t="n">
        <x:f>IF(E800="","",VLOOKUP(E800,'Guide'!$A$7:$C$10,3,FALSE))</x:f>
        <x:v>72</x:v>
      </x:c>
      <x:c r="L800" s="10" t="n">
        <x:f>('Guide'!$B$4-B800)*24</x:f>
        <x:v>3629.9333333332906</x:v>
      </x:c>
      <x:c r="M800" s="10" t="n">
        <x:f>IF(C800="","",ROUND((C800-B800)*24,6))</x:f>
        <x:v>1.36</x:v>
      </x:c>
      <x:c r="N800" s="10" t="n">
        <x:f>IF(D800="","",ROUND((D800-B800)*24,6))</x:f>
        <x:v>48.84</x:v>
      </x:c>
      <x:c r="O800" s="1" t="n">
        <x:f>IF(D800="",1,0)</x:f>
        <x:v>0</x:v>
      </x:c>
      <x:c r="P800" s="1" t="n">
        <x:f>IF(E800="",0,IF(OR(C800&lt;&gt;"",L800&gt;=J800),1,0))</x:f>
        <x:v>1</x:v>
      </x:c>
      <x:c r="Q800" s="1" t="n">
        <x:f>IF(AND(E800&lt;&gt;"",C800&lt;&gt;"",M800&lt;=J800),1,0)</x:f>
        <x:v>1</x:v>
      </x:c>
      <x:c r="R800" s="1" t="n">
        <x:f>P800-Q800</x:f>
        <x:v>0</x:v>
      </x:c>
      <x:c r="S800" s="1" t="n">
        <x:f>IF(E800="",0,IF(OR(D800&lt;&gt;"",L800&gt;=K800),1,0))</x:f>
        <x:v>1</x:v>
      </x:c>
      <x:c r="T800" s="1" t="n">
        <x:f>IF(AND(E800&lt;&gt;"",D800&lt;&gt;"",N800&lt;=K800),1,0)</x:f>
        <x:v>1</x:v>
      </x:c>
      <x:c r="U800" s="1" t="n">
        <x:f>S800-T800</x:f>
        <x:v>0</x:v>
      </x:c>
      <x:c r="V800" s="1" t="n">
        <x:f>IF(I800="",0,1)</x:f>
        <x:v>1</x:v>
      </x:c>
      <x:c r="W800" s="1" t="n">
        <x:f>IF(I800&gt;=4,1,0)</x:f>
        <x:v>1</x:v>
      </x:c>
      <x:c r="X800" s="1" t="n">
        <x:f>1-O800</x:f>
        <x:v>1</x:v>
      </x:c>
      <x:c r="Y800" s="1" t="n">
        <x:f>IF(AND(O800=1,L800&gt;168),1,0)</x:f>
        <x:v>0</x:v>
      </x:c>
    </x:row>
    <x:row r="801">
      <x:c r="A801" s="1" t="str">
        <x:v>T00796</x:v>
      </x:c>
      <x:c r="B801" s="9" t="n">
        <x:v>45726.8875</x:v>
      </x:c>
      <x:c r="C801" s="9" t="n">
        <x:v>45727.153333333335</x:v>
      </x:c>
      <x:c r="D801" s="9" t="n">
        <x:v>45728.307916666665</x:v>
      </x:c>
      <x:c r="E801" s="1" t="str">
        <x:v>Normal</x:v>
      </x:c>
      <x:c r="F801" s="1" t="str">
        <x:v>Web chat</x:v>
      </x:c>
      <x:c r="G801" s="1" t="str">
        <x:v>Delivery</x:v>
      </x:c>
      <x:c r="H801" s="1" t="n">
        <x:v>0</x:v>
      </x:c>
      <x:c r="I801" s="1"/>
      <x:c r="J801" s="1" t="n">
        <x:f>IF(E801="","",VLOOKUP(E801,'Guide'!$A$7:$C$10,2,FALSE))</x:f>
        <x:v>12</x:v>
      </x:c>
      <x:c r="K801" s="1" t="n">
        <x:f>IF(E801="","",VLOOKUP(E801,'Guide'!$A$7:$C$10,3,FALSE))</x:f>
        <x:v>72</x:v>
      </x:c>
      <x:c r="L801" s="10" t="n">
        <x:f>('Guide'!$B$4-B801)*24</x:f>
        <x:v>2690.70000000007</x:v>
      </x:c>
      <x:c r="M801" s="10" t="n">
        <x:f>IF(C801="","",ROUND((C801-B801)*24,6))</x:f>
        <x:v>6.38</x:v>
      </x:c>
      <x:c r="N801" s="10" t="n">
        <x:f>IF(D801="","",ROUND((D801-B801)*24,6))</x:f>
        <x:v>34.09</x:v>
      </x:c>
      <x:c r="O801" s="1" t="n">
        <x:f>IF(D801="",1,0)</x:f>
        <x:v>0</x:v>
      </x:c>
      <x:c r="P801" s="1" t="n">
        <x:f>IF(E801="",0,IF(OR(C801&lt;&gt;"",L801&gt;=J801),1,0))</x:f>
        <x:v>1</x:v>
      </x:c>
      <x:c r="Q801" s="1" t="n">
        <x:f>IF(AND(E801&lt;&gt;"",C801&lt;&gt;"",M801&lt;=J801),1,0)</x:f>
        <x:v>1</x:v>
      </x:c>
      <x:c r="R801" s="1" t="n">
        <x:f>P801-Q801</x:f>
        <x:v>0</x:v>
      </x:c>
      <x:c r="S801" s="1" t="n">
        <x:f>IF(E801="",0,IF(OR(D801&lt;&gt;"",L801&gt;=K801),1,0))</x:f>
        <x:v>1</x:v>
      </x:c>
      <x:c r="T801" s="1" t="n">
        <x:f>IF(AND(E801&lt;&gt;"",D801&lt;&gt;"",N801&lt;=K801),1,0)</x:f>
        <x:v>1</x:v>
      </x:c>
      <x:c r="U801" s="1" t="n">
        <x:f>S801-T801</x:f>
        <x:v>0</x:v>
      </x:c>
      <x:c r="V801" s="1" t="n">
        <x:f>IF(I801="",0,1)</x:f>
        <x:v>0</x:v>
      </x:c>
      <x:c r="W801" s="1" t="n">
        <x:f>IF(I801&gt;=4,1,0)</x:f>
        <x:v>0</x:v>
      </x:c>
      <x:c r="X801" s="1" t="n">
        <x:f>1-O801</x:f>
        <x:v>1</x:v>
      </x:c>
      <x:c r="Y801" s="1" t="n">
        <x:f>IF(AND(O801=1,L801&gt;168),1,0)</x:f>
        <x:v>0</x:v>
      </x:c>
    </x:row>
    <x:row r="802">
      <x:c r="A802" s="1" t="str">
        <x:v>T00797</x:v>
      </x:c>
      <x:c r="B802" s="9" t="n">
        <x:v>45813.79305555556</x:v>
      </x:c>
      <x:c r="C802" s="9" t="n">
        <x:v>45814.38680555556</x:v>
      </x:c>
      <x:c r="D802" s="9" t="n">
        <x:v>45815.04638888889</x:v>
      </x:c>
      <x:c r="E802" s="1" t="str">
        <x:v>Normal</x:v>
      </x:c>
      <x:c r="F802" s="1" t="str">
        <x:v>WhatsApp</x:v>
      </x:c>
      <x:c r="G802" s="1" t="str">
        <x:v>Account access</x:v>
      </x:c>
      <x:c r="H802" s="1" t="n">
        <x:v>0</x:v>
      </x:c>
      <x:c r="I802" s="1" t="n">
        <x:v>3</x:v>
      </x:c>
      <x:c r="J802" s="1" t="n">
        <x:f>IF(E802="","",VLOOKUP(E802,'Guide'!$A$7:$C$10,2,FALSE))</x:f>
        <x:v>12</x:v>
      </x:c>
      <x:c r="K802" s="1" t="n">
        <x:f>IF(E802="","",VLOOKUP(E802,'Guide'!$A$7:$C$10,3,FALSE))</x:f>
        <x:v>72</x:v>
      </x:c>
      <x:c r="L802" s="10" t="n">
        <x:f>('Guide'!$B$4-B802)*24</x:f>
        <x:v>604.9666666666162</x:v>
      </x:c>
      <x:c r="M802" s="10" t="n">
        <x:f>IF(C802="","",ROUND((C802-B802)*24,6))</x:f>
        <x:v>14.25</x:v>
      </x:c>
      <x:c r="N802" s="10" t="n">
        <x:f>IF(D802="","",ROUND((D802-B802)*24,6))</x:f>
        <x:v>30.08</x:v>
      </x:c>
      <x:c r="O802" s="1" t="n">
        <x:f>IF(D802="",1,0)</x:f>
        <x:v>0</x:v>
      </x:c>
      <x:c r="P802" s="1" t="n">
        <x:f>IF(E802="",0,IF(OR(C802&lt;&gt;"",L802&gt;=J802),1,0))</x:f>
        <x:v>1</x:v>
      </x:c>
      <x:c r="Q802" s="1" t="n">
        <x:f>IF(AND(E802&lt;&gt;"",C802&lt;&gt;"",M802&lt;=J802),1,0)</x:f>
        <x:v>0</x:v>
      </x:c>
      <x:c r="R802" s="1" t="n">
        <x:f>P802-Q802</x:f>
        <x:v>1</x:v>
      </x:c>
      <x:c r="S802" s="1" t="n">
        <x:f>IF(E802="",0,IF(OR(D802&lt;&gt;"",L802&gt;=K802),1,0))</x:f>
        <x:v>1</x:v>
      </x:c>
      <x:c r="T802" s="1" t="n">
        <x:f>IF(AND(E802&lt;&gt;"",D802&lt;&gt;"",N802&lt;=K802),1,0)</x:f>
        <x:v>1</x:v>
      </x:c>
      <x:c r="U802" s="1" t="n">
        <x:f>S802-T802</x:f>
        <x:v>0</x:v>
      </x:c>
      <x:c r="V802" s="1" t="n">
        <x:f>IF(I802="",0,1)</x:f>
        <x:v>1</x:v>
      </x:c>
      <x:c r="W802" s="1" t="n">
        <x:f>IF(I802&gt;=4,1,0)</x:f>
        <x:v>0</x:v>
      </x:c>
      <x:c r="X802" s="1" t="n">
        <x:f>1-O802</x:f>
        <x:v>1</x:v>
      </x:c>
      <x:c r="Y802" s="1" t="n">
        <x:f>IF(AND(O802=1,L802&gt;168),1,0)</x:f>
        <x:v>0</x:v>
      </x:c>
    </x:row>
    <x:row r="803">
      <x:c r="A803" s="1" t="str">
        <x:v>T00798</x:v>
      </x:c>
      <x:c r="B803" s="9" t="n">
        <x:v>45671.12430555555</x:v>
      </x:c>
      <x:c r="C803" s="9" t="n">
        <x:v>45671.259305555555</x:v>
      </x:c>
      <x:c r="D803" s="9" t="n">
        <x:v>45676.43347222222</x:v>
      </x:c>
      <x:c r="E803" s="1" t="str">
        <x:v>Normal</x:v>
      </x:c>
      <x:c r="F803" s="1" t="str">
        <x:v>Email</x:v>
      </x:c>
      <x:c r="G803" s="1" t="str">
        <x:v>Account access</x:v>
      </x:c>
      <x:c r="H803" s="1" t="n">
        <x:v>0</x:v>
      </x:c>
      <x:c r="I803" s="1" t="n">
        <x:v>3</x:v>
      </x:c>
      <x:c r="J803" s="1" t="n">
        <x:f>IF(E803="","",VLOOKUP(E803,'Guide'!$A$7:$C$10,2,FALSE))</x:f>
        <x:v>12</x:v>
      </x:c>
      <x:c r="K803" s="1" t="n">
        <x:f>IF(E803="","",VLOOKUP(E803,'Guide'!$A$7:$C$10,3,FALSE))</x:f>
        <x:v>72</x:v>
      </x:c>
      <x:c r="L803" s="10" t="n">
        <x:f>('Guide'!$B$4-B803)*24</x:f>
        <x:v>4029.016666666721</x:v>
      </x:c>
      <x:c r="M803" s="10" t="n">
        <x:f>IF(C803="","",ROUND((C803-B803)*24,6))</x:f>
        <x:v>3.24</x:v>
      </x:c>
      <x:c r="N803" s="10" t="n">
        <x:f>IF(D803="","",ROUND((D803-B803)*24,6))</x:f>
        <x:v>127.42</x:v>
      </x:c>
      <x:c r="O803" s="1" t="n">
        <x:f>IF(D803="",1,0)</x:f>
        <x:v>0</x:v>
      </x:c>
      <x:c r="P803" s="1" t="n">
        <x:f>IF(E803="",0,IF(OR(C803&lt;&gt;"",L803&gt;=J803),1,0))</x:f>
        <x:v>1</x:v>
      </x:c>
      <x:c r="Q803" s="1" t="n">
        <x:f>IF(AND(E803&lt;&gt;"",C803&lt;&gt;"",M803&lt;=J803),1,0)</x:f>
        <x:v>1</x:v>
      </x:c>
      <x:c r="R803" s="1" t="n">
        <x:f>P803-Q803</x:f>
        <x:v>0</x:v>
      </x:c>
      <x:c r="S803" s="1" t="n">
        <x:f>IF(E803="",0,IF(OR(D803&lt;&gt;"",L803&gt;=K803),1,0))</x:f>
        <x:v>1</x:v>
      </x:c>
      <x:c r="T803" s="1" t="n">
        <x:f>IF(AND(E803&lt;&gt;"",D803&lt;&gt;"",N803&lt;=K803),1,0)</x:f>
        <x:v>0</x:v>
      </x:c>
      <x:c r="U803" s="1" t="n">
        <x:f>S803-T803</x:f>
        <x:v>1</x:v>
      </x:c>
      <x:c r="V803" s="1" t="n">
        <x:f>IF(I803="",0,1)</x:f>
        <x:v>1</x:v>
      </x:c>
      <x:c r="W803" s="1" t="n">
        <x:f>IF(I803&gt;=4,1,0)</x:f>
        <x:v>0</x:v>
      </x:c>
      <x:c r="X803" s="1" t="n">
        <x:f>1-O803</x:f>
        <x:v>1</x:v>
      </x:c>
      <x:c r="Y803" s="1" t="n">
        <x:f>IF(AND(O803=1,L803&gt;168),1,0)</x:f>
        <x:v>0</x:v>
      </x:c>
    </x:row>
    <x:row r="804">
      <x:c r="A804" s="1" t="str">
        <x:v>T00799</x:v>
      </x:c>
      <x:c r="B804" s="9" t="n">
        <x:v>45773.740277777775</x:v>
      </x:c>
      <x:c r="C804" s="9" t="n">
        <x:v>45774.78277777778</x:v>
      </x:c>
      <x:c r="D804" s="9" t="n">
        <x:v>45774.786944444444</x:v>
      </x:c>
      <x:c r="E804" s="1" t="str">
        <x:v>Normal</x:v>
      </x:c>
      <x:c r="F804" s="1" t="str">
        <x:v>Email</x:v>
      </x:c>
      <x:c r="G804" s="1" t="str">
        <x:v>Product information</x:v>
      </x:c>
      <x:c r="H804" s="1" t="n">
        <x:v>0</x:v>
      </x:c>
      <x:c r="I804" s="1" t="n">
        <x:v>5</x:v>
      </x:c>
      <x:c r="J804" s="1" t="n">
        <x:f>IF(E804="","",VLOOKUP(E804,'Guide'!$A$7:$C$10,2,FALSE))</x:f>
        <x:v>12</x:v>
      </x:c>
      <x:c r="K804" s="1" t="n">
        <x:f>IF(E804="","",VLOOKUP(E804,'Guide'!$A$7:$C$10,3,FALSE))</x:f>
        <x:v>72</x:v>
      </x:c>
      <x:c r="L804" s="10" t="n">
        <x:f>('Guide'!$B$4-B804)*24</x:f>
        <x:v>1566.2333333333954</x:v>
      </x:c>
      <x:c r="M804" s="10" t="n">
        <x:f>IF(C804="","",ROUND((C804-B804)*24,6))</x:f>
        <x:v>25.02</x:v>
      </x:c>
      <x:c r="N804" s="10" t="n">
        <x:f>IF(D804="","",ROUND((D804-B804)*24,6))</x:f>
        <x:v>25.12</x:v>
      </x:c>
      <x:c r="O804" s="1" t="n">
        <x:f>IF(D804="",1,0)</x:f>
        <x:v>0</x:v>
      </x:c>
      <x:c r="P804" s="1" t="n">
        <x:f>IF(E804="",0,IF(OR(C804&lt;&gt;"",L804&gt;=J804),1,0))</x:f>
        <x:v>1</x:v>
      </x:c>
      <x:c r="Q804" s="1" t="n">
        <x:f>IF(AND(E804&lt;&gt;"",C804&lt;&gt;"",M804&lt;=J804),1,0)</x:f>
        <x:v>0</x:v>
      </x:c>
      <x:c r="R804" s="1" t="n">
        <x:f>P804-Q804</x:f>
        <x:v>1</x:v>
      </x:c>
      <x:c r="S804" s="1" t="n">
        <x:f>IF(E804="",0,IF(OR(D804&lt;&gt;"",L804&gt;=K804),1,0))</x:f>
        <x:v>1</x:v>
      </x:c>
      <x:c r="T804" s="1" t="n">
        <x:f>IF(AND(E804&lt;&gt;"",D804&lt;&gt;"",N804&lt;=K804),1,0)</x:f>
        <x:v>1</x:v>
      </x:c>
      <x:c r="U804" s="1" t="n">
        <x:f>S804-T804</x:f>
        <x:v>0</x:v>
      </x:c>
      <x:c r="V804" s="1" t="n">
        <x:f>IF(I804="",0,1)</x:f>
        <x:v>1</x:v>
      </x:c>
      <x:c r="W804" s="1" t="n">
        <x:f>IF(I804&gt;=4,1,0)</x:f>
        <x:v>1</x:v>
      </x:c>
      <x:c r="X804" s="1" t="n">
        <x:f>1-O804</x:f>
        <x:v>1</x:v>
      </x:c>
      <x:c r="Y804" s="1" t="n">
        <x:f>IF(AND(O804=1,L804&gt;168),1,0)</x:f>
        <x:v>0</x:v>
      </x:c>
    </x:row>
    <x:row r="805">
      <x:c r="A805" s="1" t="str">
        <x:v>T00800</x:v>
      </x:c>
      <x:c r="B805" s="9" t="n">
        <x:v>45719.18958333333</x:v>
      </x:c>
      <x:c r="C805" s="9" t="n">
        <x:v>45719.724583333336</x:v>
      </x:c>
      <x:c r="D805" s="9" t="n">
        <x:v>45721.61875</x:v>
      </x:c>
      <x:c r="E805" s="1" t="str">
        <x:v>Normal</x:v>
      </x:c>
      <x:c r="F805" s="1" t="str">
        <x:v>Email</x:v>
      </x:c>
      <x:c r="G805" s="1" t="str">
        <x:v>Product information</x:v>
      </x:c>
      <x:c r="H805" s="1" t="n">
        <x:v>0</x:v>
      </x:c>
      <x:c r="I805" s="1"/>
      <x:c r="J805" s="1" t="n">
        <x:f>IF(E805="","",VLOOKUP(E805,'Guide'!$A$7:$C$10,2,FALSE))</x:f>
        <x:v>12</x:v>
      </x:c>
      <x:c r="K805" s="1" t="n">
        <x:f>IF(E805="","",VLOOKUP(E805,'Guide'!$A$7:$C$10,3,FALSE))</x:f>
        <x:v>72</x:v>
      </x:c>
      <x:c r="L805" s="10" t="n">
        <x:f>('Guide'!$B$4-B805)*24</x:f>
        <x:v>2875.4500000000116</x:v>
      </x:c>
      <x:c r="M805" s="10" t="n">
        <x:f>IF(C805="","",ROUND((C805-B805)*24,6))</x:f>
        <x:v>12.84</x:v>
      </x:c>
      <x:c r="N805" s="10" t="n">
        <x:f>IF(D805="","",ROUND((D805-B805)*24,6))</x:f>
        <x:v>58.3</x:v>
      </x:c>
      <x:c r="O805" s="1" t="n">
        <x:f>IF(D805="",1,0)</x:f>
        <x:v>0</x:v>
      </x:c>
      <x:c r="P805" s="1" t="n">
        <x:f>IF(E805="",0,IF(OR(C805&lt;&gt;"",L805&gt;=J805),1,0))</x:f>
        <x:v>1</x:v>
      </x:c>
      <x:c r="Q805" s="1" t="n">
        <x:f>IF(AND(E805&lt;&gt;"",C805&lt;&gt;"",M805&lt;=J805),1,0)</x:f>
        <x:v>0</x:v>
      </x:c>
      <x:c r="R805" s="1" t="n">
        <x:f>P805-Q805</x:f>
        <x:v>1</x:v>
      </x:c>
      <x:c r="S805" s="1" t="n">
        <x:f>IF(E805="",0,IF(OR(D805&lt;&gt;"",L805&gt;=K805),1,0))</x:f>
        <x:v>1</x:v>
      </x:c>
      <x:c r="T805" s="1" t="n">
        <x:f>IF(AND(E805&lt;&gt;"",D805&lt;&gt;"",N805&lt;=K805),1,0)</x:f>
        <x:v>1</x:v>
      </x:c>
      <x:c r="U805" s="1" t="n">
        <x:f>S805-T805</x:f>
        <x:v>0</x:v>
      </x:c>
      <x:c r="V805" s="1" t="n">
        <x:f>IF(I805="",0,1)</x:f>
        <x:v>0</x:v>
      </x:c>
      <x:c r="W805" s="1" t="n">
        <x:f>IF(I805&gt;=4,1,0)</x:f>
        <x:v>0</x:v>
      </x:c>
      <x:c r="X805" s="1" t="n">
        <x:f>1-O805</x:f>
        <x:v>1</x:v>
      </x:c>
      <x:c r="Y805" s="1" t="n">
        <x:f>IF(AND(O805=1,L805&gt;168),1,0)</x:f>
        <x:v>0</x:v>
      </x:c>
    </x:row>
    <x:row r="806">
      <x:c r="A806" s="1" t="str">
        <x:v>T00801</x:v>
      </x:c>
      <x:c r="B806" s="9" t="n">
        <x:v>45687.157638888886</x:v>
      </x:c>
      <x:c r="C806" s="9" t="n">
        <x:v>45687.52972222222</x:v>
      </x:c>
      <x:c r="D806" s="9" t="n">
        <x:v>45693.453055555554</x:v>
      </x:c>
      <x:c r="E806" s="1" t="str">
        <x:v>Normal</x:v>
      </x:c>
      <x:c r="F806" s="1" t="str">
        <x:v>Web chat</x:v>
      </x:c>
      <x:c r="G806" s="1" t="str">
        <x:v>Account access</x:v>
      </x:c>
      <x:c r="H806" s="1" t="n">
        <x:v>0</x:v>
      </x:c>
      <x:c r="I806" s="1"/>
      <x:c r="J806" s="1" t="n">
        <x:f>IF(E806="","",VLOOKUP(E806,'Guide'!$A$7:$C$10,2,FALSE))</x:f>
        <x:v>12</x:v>
      </x:c>
      <x:c r="K806" s="1" t="n">
        <x:f>IF(E806="","",VLOOKUP(E806,'Guide'!$A$7:$C$10,3,FALSE))</x:f>
        <x:v>72</x:v>
      </x:c>
      <x:c r="L806" s="10" t="n">
        <x:f>('Guide'!$B$4-B806)*24</x:f>
        <x:v>3644.2166666667326</x:v>
      </x:c>
      <x:c r="M806" s="10" t="n">
        <x:f>IF(C806="","",ROUND((C806-B806)*24,6))</x:f>
        <x:v>8.93</x:v>
      </x:c>
      <x:c r="N806" s="10" t="n">
        <x:f>IF(D806="","",ROUND((D806-B806)*24,6))</x:f>
        <x:v>151.09</x:v>
      </x:c>
      <x:c r="O806" s="1" t="n">
        <x:f>IF(D806="",1,0)</x:f>
        <x:v>0</x:v>
      </x:c>
      <x:c r="P806" s="1" t="n">
        <x:f>IF(E806="",0,IF(OR(C806&lt;&gt;"",L806&gt;=J806),1,0))</x:f>
        <x:v>1</x:v>
      </x:c>
      <x:c r="Q806" s="1" t="n">
        <x:f>IF(AND(E806&lt;&gt;"",C806&lt;&gt;"",M806&lt;=J806),1,0)</x:f>
        <x:v>1</x:v>
      </x:c>
      <x:c r="R806" s="1" t="n">
        <x:f>P806-Q806</x:f>
        <x:v>0</x:v>
      </x:c>
      <x:c r="S806" s="1" t="n">
        <x:f>IF(E806="",0,IF(OR(D806&lt;&gt;"",L806&gt;=K806),1,0))</x:f>
        <x:v>1</x:v>
      </x:c>
      <x:c r="T806" s="1" t="n">
        <x:f>IF(AND(E806&lt;&gt;"",D806&lt;&gt;"",N806&lt;=K806),1,0)</x:f>
        <x:v>0</x:v>
      </x:c>
      <x:c r="U806" s="1" t="n">
        <x:f>S806-T806</x:f>
        <x:v>1</x:v>
      </x:c>
      <x:c r="V806" s="1" t="n">
        <x:f>IF(I806="",0,1)</x:f>
        <x:v>0</x:v>
      </x:c>
      <x:c r="W806" s="1" t="n">
        <x:f>IF(I806&gt;=4,1,0)</x:f>
        <x:v>0</x:v>
      </x:c>
      <x:c r="X806" s="1" t="n">
        <x:f>1-O806</x:f>
        <x:v>1</x:v>
      </x:c>
      <x:c r="Y806" s="1" t="n">
        <x:f>IF(AND(O806=1,L806&gt;168),1,0)</x:f>
        <x:v>0</x:v>
      </x:c>
    </x:row>
    <x:row r="807">
      <x:c r="A807" s="1" t="str">
        <x:v>T00802</x:v>
      </x:c>
      <x:c r="B807" s="9" t="n">
        <x:v>45681.03958333333</x:v>
      </x:c>
      <x:c r="C807" s="9" t="n">
        <x:v>45682.31125</x:v>
      </x:c>
      <x:c r="D807" s="9"/>
      <x:c r="E807" s="1" t="str">
        <x:v>Normal</x:v>
      </x:c>
      <x:c r="F807" s="1" t="str">
        <x:v>WhatsApp</x:v>
      </x:c>
      <x:c r="G807" s="1" t="str">
        <x:v>Refund</x:v>
      </x:c>
      <x:c r="H807" s="1" t="n">
        <x:v>0</x:v>
      </x:c>
      <x:c r="I807" s="1"/>
      <x:c r="J807" s="1" t="n">
        <x:f>IF(E807="","",VLOOKUP(E807,'Guide'!$A$7:$C$10,2,FALSE))</x:f>
        <x:v>12</x:v>
      </x:c>
      <x:c r="K807" s="1" t="n">
        <x:f>IF(E807="","",VLOOKUP(E807,'Guide'!$A$7:$C$10,3,FALSE))</x:f>
        <x:v>72</x:v>
      </x:c>
      <x:c r="L807" s="10" t="n">
        <x:f>('Guide'!$B$4-B807)*24</x:f>
        <x:v>3791.0500000000466</x:v>
      </x:c>
      <x:c r="M807" s="10" t="n">
        <x:f>IF(C807="","",ROUND((C807-B807)*24,6))</x:f>
        <x:v>30.52</x:v>
      </x:c>
      <x:c r="N807" s="10" t="str">
        <x:f>IF(D807="","",ROUND((D807-B807)*24,6))</x:f>
      </x:c>
      <x:c r="O807" s="1" t="n">
        <x:f>IF(D807="",1,0)</x:f>
        <x:v>1</x:v>
      </x:c>
      <x:c r="P807" s="1" t="n">
        <x:f>IF(E807="",0,IF(OR(C807&lt;&gt;"",L807&gt;=J807),1,0))</x:f>
        <x:v>1</x:v>
      </x:c>
      <x:c r="Q807" s="1" t="n">
        <x:f>IF(AND(E807&lt;&gt;"",C807&lt;&gt;"",M807&lt;=J807),1,0)</x:f>
        <x:v>0</x:v>
      </x:c>
      <x:c r="R807" s="1" t="n">
        <x:f>P807-Q807</x:f>
        <x:v>1</x:v>
      </x:c>
      <x:c r="S807" s="1" t="n">
        <x:f>IF(E807="",0,IF(OR(D807&lt;&gt;"",L807&gt;=K807),1,0))</x:f>
        <x:v>1</x:v>
      </x:c>
      <x:c r="T807" s="1" t="n">
        <x:f>IF(AND(E807&lt;&gt;"",D807&lt;&gt;"",N807&lt;=K807),1,0)</x:f>
        <x:v>0</x:v>
      </x:c>
      <x:c r="U807" s="1" t="n">
        <x:f>S807-T807</x:f>
        <x:v>1</x:v>
      </x:c>
      <x:c r="V807" s="1" t="n">
        <x:f>IF(I807="",0,1)</x:f>
        <x:v>0</x:v>
      </x:c>
      <x:c r="W807" s="1" t="n">
        <x:f>IF(I807&gt;=4,1,0)</x:f>
        <x:v>0</x:v>
      </x:c>
      <x:c r="X807" s="1" t="n">
        <x:f>1-O807</x:f>
        <x:v>0</x:v>
      </x:c>
      <x:c r="Y807" s="1" t="n">
        <x:f>IF(AND(O807=1,L807&gt;168),1,0)</x:f>
        <x:v>1</x:v>
      </x:c>
    </x:row>
    <x:row r="808">
      <x:c r="A808" s="1" t="str">
        <x:v>T00803</x:v>
      </x:c>
      <x:c r="B808" s="9" t="n">
        <x:v>45814.461805555555</x:v>
      </x:c>
      <x:c r="C808" s="9" t="n">
        <x:v>45814.515555555554</x:v>
      </x:c>
      <x:c r="D808" s="9"/>
      <x:c r="E808" s="1" t="str">
        <x:v>High</x:v>
      </x:c>
      <x:c r="F808" s="1" t="str">
        <x:v>Web chat</x:v>
      </x:c>
      <x:c r="G808" s="1" t="str">
        <x:v>Billing</x:v>
      </x:c>
      <x:c r="H808" s="1" t="n">
        <x:v>0</x:v>
      </x:c>
      <x:c r="I808" s="1"/>
      <x:c r="J808" s="1" t="n">
        <x:f>IF(E808="","",VLOOKUP(E808,'Guide'!$A$7:$C$10,2,FALSE))</x:f>
        <x:v>4</x:v>
      </x:c>
      <x:c r="K808" s="1" t="n">
        <x:f>IF(E808="","",VLOOKUP(E808,'Guide'!$A$7:$C$10,3,FALSE))</x:f>
        <x:v>24</x:v>
      </x:c>
      <x:c r="L808" s="10" t="n">
        <x:f>('Guide'!$B$4-B808)*24</x:f>
        <x:v>588.9166666666861</x:v>
      </x:c>
      <x:c r="M808" s="10" t="n">
        <x:f>IF(C808="","",ROUND((C808-B808)*24,6))</x:f>
        <x:v>1.29</x:v>
      </x:c>
      <x:c r="N808" s="10" t="str">
        <x:f>IF(D808="","",ROUND((D808-B808)*24,6))</x:f>
      </x:c>
      <x:c r="O808" s="1" t="n">
        <x:f>IF(D808="",1,0)</x:f>
        <x:v>1</x:v>
      </x:c>
      <x:c r="P808" s="1" t="n">
        <x:f>IF(E808="",0,IF(OR(C808&lt;&gt;"",L808&gt;=J808),1,0))</x:f>
        <x:v>1</x:v>
      </x:c>
      <x:c r="Q808" s="1" t="n">
        <x:f>IF(AND(E808&lt;&gt;"",C808&lt;&gt;"",M808&lt;=J808),1,0)</x:f>
        <x:v>1</x:v>
      </x:c>
      <x:c r="R808" s="1" t="n">
        <x:f>P808-Q808</x:f>
        <x:v>0</x:v>
      </x:c>
      <x:c r="S808" s="1" t="n">
        <x:f>IF(E808="",0,IF(OR(D808&lt;&gt;"",L808&gt;=K808),1,0))</x:f>
        <x:v>1</x:v>
      </x:c>
      <x:c r="T808" s="1" t="n">
        <x:f>IF(AND(E808&lt;&gt;"",D808&lt;&gt;"",N808&lt;=K808),1,0)</x:f>
        <x:v>0</x:v>
      </x:c>
      <x:c r="U808" s="1" t="n">
        <x:f>S808-T808</x:f>
        <x:v>1</x:v>
      </x:c>
      <x:c r="V808" s="1" t="n">
        <x:f>IF(I808="",0,1)</x:f>
        <x:v>0</x:v>
      </x:c>
      <x:c r="W808" s="1" t="n">
        <x:f>IF(I808&gt;=4,1,0)</x:f>
        <x:v>0</x:v>
      </x:c>
      <x:c r="X808" s="1" t="n">
        <x:f>1-O808</x:f>
        <x:v>0</x:v>
      </x:c>
      <x:c r="Y808" s="1" t="n">
        <x:f>IF(AND(O808=1,L808&gt;168),1,0)</x:f>
        <x:v>1</x:v>
      </x:c>
    </x:row>
    <x:row r="809">
      <x:c r="A809" s="1" t="str">
        <x:v>T00804</x:v>
      </x:c>
      <x:c r="B809" s="9" t="n">
        <x:v>45752.60763888889</x:v>
      </x:c>
      <x:c r="C809" s="9" t="n">
        <x:v>45752.963055555556</x:v>
      </x:c>
      <x:c r="D809" s="9" t="n">
        <x:v>45753.961805555555</x:v>
      </x:c>
      <x:c r="E809" s="1" t="str">
        <x:v>Normal</x:v>
      </x:c>
      <x:c r="F809" s="1" t="str">
        <x:v>Email</x:v>
      </x:c>
      <x:c r="G809" s="1" t="str">
        <x:v>Billing</x:v>
      </x:c>
      <x:c r="H809" s="1" t="n">
        <x:v>0</x:v>
      </x:c>
      <x:c r="I809" s="1" t="n">
        <x:v>5</x:v>
      </x:c>
      <x:c r="J809" s="1" t="n">
        <x:f>IF(E809="","",VLOOKUP(E809,'Guide'!$A$7:$C$10,2,FALSE))</x:f>
        <x:v>12</x:v>
      </x:c>
      <x:c r="K809" s="1" t="n">
        <x:f>IF(E809="","",VLOOKUP(E809,'Guide'!$A$7:$C$10,3,FALSE))</x:f>
        <x:v>72</x:v>
      </x:c>
      <x:c r="L809" s="10" t="n">
        <x:f>('Guide'!$B$4-B809)*24</x:f>
        <x:v>2073.416666666628</x:v>
      </x:c>
      <x:c r="M809" s="10" t="n">
        <x:f>IF(C809="","",ROUND((C809-B809)*24,6))</x:f>
        <x:v>8.53</x:v>
      </x:c>
      <x:c r="N809" s="10" t="n">
        <x:f>IF(D809="","",ROUND((D809-B809)*24,6))</x:f>
        <x:v>32.5</x:v>
      </x:c>
      <x:c r="O809" s="1" t="n">
        <x:f>IF(D809="",1,0)</x:f>
        <x:v>0</x:v>
      </x:c>
      <x:c r="P809" s="1" t="n">
        <x:f>IF(E809="",0,IF(OR(C809&lt;&gt;"",L809&gt;=J809),1,0))</x:f>
        <x:v>1</x:v>
      </x:c>
      <x:c r="Q809" s="1" t="n">
        <x:f>IF(AND(E809&lt;&gt;"",C809&lt;&gt;"",M809&lt;=J809),1,0)</x:f>
        <x:v>1</x:v>
      </x:c>
      <x:c r="R809" s="1" t="n">
        <x:f>P809-Q809</x:f>
        <x:v>0</x:v>
      </x:c>
      <x:c r="S809" s="1" t="n">
        <x:f>IF(E809="",0,IF(OR(D809&lt;&gt;"",L809&gt;=K809),1,0))</x:f>
        <x:v>1</x:v>
      </x:c>
      <x:c r="T809" s="1" t="n">
        <x:f>IF(AND(E809&lt;&gt;"",D809&lt;&gt;"",N809&lt;=K809),1,0)</x:f>
        <x:v>1</x:v>
      </x:c>
      <x:c r="U809" s="1" t="n">
        <x:f>S809-T809</x:f>
        <x:v>0</x:v>
      </x:c>
      <x:c r="V809" s="1" t="n">
        <x:f>IF(I809="",0,1)</x:f>
        <x:v>1</x:v>
      </x:c>
      <x:c r="W809" s="1" t="n">
        <x:f>IF(I809&gt;=4,1,0)</x:f>
        <x:v>1</x:v>
      </x:c>
      <x:c r="X809" s="1" t="n">
        <x:f>1-O809</x:f>
        <x:v>1</x:v>
      </x:c>
      <x:c r="Y809" s="1" t="n">
        <x:f>IF(AND(O809=1,L809&gt;168),1,0)</x:f>
        <x:v>0</x:v>
      </x:c>
    </x:row>
    <x:row r="810">
      <x:c r="A810" s="1" t="str">
        <x:v>T00805</x:v>
      </x:c>
      <x:c r="B810" s="9" t="n">
        <x:v>45705.907638888886</x:v>
      </x:c>
      <x:c r="C810" s="9" t="n">
        <x:v>45706.922638888886</x:v>
      </x:c>
      <x:c r="D810" s="9" t="n">
        <x:v>45714.83180555556</x:v>
      </x:c>
      <x:c r="E810" s="1" t="str">
        <x:v>Normal</x:v>
      </x:c>
      <x:c r="F810" s="1" t="str">
        <x:v>Email</x:v>
      </x:c>
      <x:c r="G810" s="1" t="str">
        <x:v>Refund</x:v>
      </x:c>
      <x:c r="H810" s="1" t="n">
        <x:v>0</x:v>
      </x:c>
      <x:c r="I810" s="1"/>
      <x:c r="J810" s="1" t="n">
        <x:f>IF(E810="","",VLOOKUP(E810,'Guide'!$A$7:$C$10,2,FALSE))</x:f>
        <x:v>12</x:v>
      </x:c>
      <x:c r="K810" s="1" t="n">
        <x:f>IF(E810="","",VLOOKUP(E810,'Guide'!$A$7:$C$10,3,FALSE))</x:f>
        <x:v>72</x:v>
      </x:c>
      <x:c r="L810" s="10" t="n">
        <x:f>('Guide'!$B$4-B810)*24</x:f>
        <x:v>3194.2166666667326</x:v>
      </x:c>
      <x:c r="M810" s="10" t="n">
        <x:f>IF(C810="","",ROUND((C810-B810)*24,6))</x:f>
        <x:v>24.36</x:v>
      </x:c>
      <x:c r="N810" s="10" t="n">
        <x:f>IF(D810="","",ROUND((D810-B810)*24,6))</x:f>
        <x:v>214.18</x:v>
      </x:c>
      <x:c r="O810" s="1" t="n">
        <x:f>IF(D810="",1,0)</x:f>
        <x:v>0</x:v>
      </x:c>
      <x:c r="P810" s="1" t="n">
        <x:f>IF(E810="",0,IF(OR(C810&lt;&gt;"",L810&gt;=J810),1,0))</x:f>
        <x:v>1</x:v>
      </x:c>
      <x:c r="Q810" s="1" t="n">
        <x:f>IF(AND(E810&lt;&gt;"",C810&lt;&gt;"",M810&lt;=J810),1,0)</x:f>
        <x:v>0</x:v>
      </x:c>
      <x:c r="R810" s="1" t="n">
        <x:f>P810-Q810</x:f>
        <x:v>1</x:v>
      </x:c>
      <x:c r="S810" s="1" t="n">
        <x:f>IF(E810="",0,IF(OR(D810&lt;&gt;"",L810&gt;=K810),1,0))</x:f>
        <x:v>1</x:v>
      </x:c>
      <x:c r="T810" s="1" t="n">
        <x:f>IF(AND(E810&lt;&gt;"",D810&lt;&gt;"",N810&lt;=K810),1,0)</x:f>
        <x:v>0</x:v>
      </x:c>
      <x:c r="U810" s="1" t="n">
        <x:f>S810-T810</x:f>
        <x:v>1</x:v>
      </x:c>
      <x:c r="V810" s="1" t="n">
        <x:f>IF(I810="",0,1)</x:f>
        <x:v>0</x:v>
      </x:c>
      <x:c r="W810" s="1" t="n">
        <x:f>IF(I810&gt;=4,1,0)</x:f>
        <x:v>0</x:v>
      </x:c>
      <x:c r="X810" s="1" t="n">
        <x:f>1-O810</x:f>
        <x:v>1</x:v>
      </x:c>
      <x:c r="Y810" s="1" t="n">
        <x:f>IF(AND(O810=1,L810&gt;168),1,0)</x:f>
        <x:v>0</x:v>
      </x:c>
    </x:row>
    <x:row r="811">
      <x:c r="A811" s="1" t="str">
        <x:v>T00806</x:v>
      </x:c>
      <x:c r="B811" s="9" t="n">
        <x:v>45830.93194444444</x:v>
      </x:c>
      <x:c r="C811" s="9" t="n">
        <x:v>45831.50152777778</x:v>
      </x:c>
      <x:c r="D811" s="9" t="n">
        <x:v>45832.41611111111</x:v>
      </x:c>
      <x:c r="E811" s="1" t="str">
        <x:v>Normal</x:v>
      </x:c>
      <x:c r="F811" s="1" t="str">
        <x:v>WhatsApp</x:v>
      </x:c>
      <x:c r="G811" s="1" t="str">
        <x:v>Delivery</x:v>
      </x:c>
      <x:c r="H811" s="1" t="n">
        <x:v>1</x:v>
      </x:c>
      <x:c r="I811" s="1" t="n">
        <x:v>4</x:v>
      </x:c>
      <x:c r="J811" s="1" t="n">
        <x:f>IF(E811="","",VLOOKUP(E811,'Guide'!$A$7:$C$10,2,FALSE))</x:f>
        <x:v>12</x:v>
      </x:c>
      <x:c r="K811" s="1" t="n">
        <x:f>IF(E811="","",VLOOKUP(E811,'Guide'!$A$7:$C$10,3,FALSE))</x:f>
        <x:v>72</x:v>
      </x:c>
      <x:c r="L811" s="10" t="n">
        <x:f>('Guide'!$B$4-B811)*24</x:f>
        <x:v>193.6333333334187</x:v>
      </x:c>
      <x:c r="M811" s="10" t="n">
        <x:f>IF(C811="","",ROUND((C811-B811)*24,6))</x:f>
        <x:v>13.67</x:v>
      </x:c>
      <x:c r="N811" s="10" t="n">
        <x:f>IF(D811="","",ROUND((D811-B811)*24,6))</x:f>
        <x:v>35.62</x:v>
      </x:c>
      <x:c r="O811" s="1" t="n">
        <x:f>IF(D811="",1,0)</x:f>
        <x:v>0</x:v>
      </x:c>
      <x:c r="P811" s="1" t="n">
        <x:f>IF(E811="",0,IF(OR(C811&lt;&gt;"",L811&gt;=J811),1,0))</x:f>
        <x:v>1</x:v>
      </x:c>
      <x:c r="Q811" s="1" t="n">
        <x:f>IF(AND(E811&lt;&gt;"",C811&lt;&gt;"",M811&lt;=J811),1,0)</x:f>
        <x:v>0</x:v>
      </x:c>
      <x:c r="R811" s="1" t="n">
        <x:f>P811-Q811</x:f>
        <x:v>1</x:v>
      </x:c>
      <x:c r="S811" s="1" t="n">
        <x:f>IF(E811="",0,IF(OR(D811&lt;&gt;"",L811&gt;=K811),1,0))</x:f>
        <x:v>1</x:v>
      </x:c>
      <x:c r="T811" s="1" t="n">
        <x:f>IF(AND(E811&lt;&gt;"",D811&lt;&gt;"",N811&lt;=K811),1,0)</x:f>
        <x:v>1</x:v>
      </x:c>
      <x:c r="U811" s="1" t="n">
        <x:f>S811-T811</x:f>
        <x:v>0</x:v>
      </x:c>
      <x:c r="V811" s="1" t="n">
        <x:f>IF(I811="",0,1)</x:f>
        <x:v>1</x:v>
      </x:c>
      <x:c r="W811" s="1" t="n">
        <x:f>IF(I811&gt;=4,1,0)</x:f>
        <x:v>1</x:v>
      </x:c>
      <x:c r="X811" s="1" t="n">
        <x:f>1-O811</x:f>
        <x:v>1</x:v>
      </x:c>
      <x:c r="Y811" s="1" t="n">
        <x:f>IF(AND(O811=1,L811&gt;168),1,0)</x:f>
        <x:v>0</x:v>
      </x:c>
    </x:row>
    <x:row r="812">
      <x:c r="A812" s="1" t="str">
        <x:v>T00807</x:v>
      </x:c>
      <x:c r="B812" s="9" t="n">
        <x:v>45742.5125</x:v>
      </x:c>
      <x:c r="C812" s="9" t="n">
        <x:v>45742.75041666667</x:v>
      </x:c>
      <x:c r="D812" s="9"/>
      <x:c r="E812" s="1" t="str">
        <x:v>High</x:v>
      </x:c>
      <x:c r="F812" s="1" t="str">
        <x:v>Email</x:v>
      </x:c>
      <x:c r="G812" s="1" t="str">
        <x:v>Account access</x:v>
      </x:c>
      <x:c r="H812" s="1" t="n">
        <x:v>0</x:v>
      </x:c>
      <x:c r="I812" s="1"/>
      <x:c r="J812" s="1" t="n">
        <x:f>IF(E812="","",VLOOKUP(E812,'Guide'!$A$7:$C$10,2,FALSE))</x:f>
        <x:v>4</x:v>
      </x:c>
      <x:c r="K812" s="1" t="n">
        <x:f>IF(E812="","",VLOOKUP(E812,'Guide'!$A$7:$C$10,3,FALSE))</x:f>
        <x:v>24</x:v>
      </x:c>
      <x:c r="L812" s="10" t="n">
        <x:f>('Guide'!$B$4-B812)*24</x:f>
        <x:v>2315.70000000007</x:v>
      </x:c>
      <x:c r="M812" s="10" t="n">
        <x:f>IF(C812="","",ROUND((C812-B812)*24,6))</x:f>
        <x:v>5.71</x:v>
      </x:c>
      <x:c r="N812" s="10" t="str">
        <x:f>IF(D812="","",ROUND((D812-B812)*24,6))</x:f>
      </x:c>
      <x:c r="O812" s="1" t="n">
        <x:f>IF(D812="",1,0)</x:f>
        <x:v>1</x:v>
      </x:c>
      <x:c r="P812" s="1" t="n">
        <x:f>IF(E812="",0,IF(OR(C812&lt;&gt;"",L812&gt;=J812),1,0))</x:f>
        <x:v>1</x:v>
      </x:c>
      <x:c r="Q812" s="1" t="n">
        <x:f>IF(AND(E812&lt;&gt;"",C812&lt;&gt;"",M812&lt;=J812),1,0)</x:f>
        <x:v>0</x:v>
      </x:c>
      <x:c r="R812" s="1" t="n">
        <x:f>P812-Q812</x:f>
        <x:v>1</x:v>
      </x:c>
      <x:c r="S812" s="1" t="n">
        <x:f>IF(E812="",0,IF(OR(D812&lt;&gt;"",L812&gt;=K812),1,0))</x:f>
        <x:v>1</x:v>
      </x:c>
      <x:c r="T812" s="1" t="n">
        <x:f>IF(AND(E812&lt;&gt;"",D812&lt;&gt;"",N812&lt;=K812),1,0)</x:f>
        <x:v>0</x:v>
      </x:c>
      <x:c r="U812" s="1" t="n">
        <x:f>S812-T812</x:f>
        <x:v>1</x:v>
      </x:c>
      <x:c r="V812" s="1" t="n">
        <x:f>IF(I812="",0,1)</x:f>
        <x:v>0</x:v>
      </x:c>
      <x:c r="W812" s="1" t="n">
        <x:f>IF(I812&gt;=4,1,0)</x:f>
        <x:v>0</x:v>
      </x:c>
      <x:c r="X812" s="1" t="n">
        <x:f>1-O812</x:f>
        <x:v>0</x:v>
      </x:c>
      <x:c r="Y812" s="1" t="n">
        <x:f>IF(AND(O812=1,L812&gt;168),1,0)</x:f>
        <x:v>1</x:v>
      </x:c>
    </x:row>
    <x:row r="813">
      <x:c r="A813" s="1" t="str">
        <x:v>T00808</x:v>
      </x:c>
      <x:c r="B813" s="9" t="n">
        <x:v>45806.76875</x:v>
      </x:c>
      <x:c r="C813" s="9" t="n">
        <x:v>45808.714583333334</x:v>
      </x:c>
      <x:c r="D813" s="9" t="n">
        <x:v>45814.46875</x:v>
      </x:c>
      <x:c r="E813" s="1" t="str">
        <x:v>Low</x:v>
      </x:c>
      <x:c r="F813" s="1" t="str">
        <x:v>WhatsApp</x:v>
      </x:c>
      <x:c r="G813" s="1" t="str">
        <x:v>Delivery</x:v>
      </x:c>
      <x:c r="H813" s="1" t="n">
        <x:v>0</x:v>
      </x:c>
      <x:c r="I813" s="1"/>
      <x:c r="J813" s="1" t="n">
        <x:f>IF(E813="","",VLOOKUP(E813,'Guide'!$A$7:$C$10,2,FALSE))</x:f>
        <x:v>24</x:v>
      </x:c>
      <x:c r="K813" s="1" t="n">
        <x:f>IF(E813="","",VLOOKUP(E813,'Guide'!$A$7:$C$10,3,FALSE))</x:f>
        <x:v>120</x:v>
      </x:c>
      <x:c r="L813" s="10" t="n">
        <x:f>('Guide'!$B$4-B813)*24</x:f>
        <x:v>773.5499999999302</x:v>
      </x:c>
      <x:c r="M813" s="10" t="n">
        <x:f>IF(C813="","",ROUND((C813-B813)*24,6))</x:f>
        <x:v>46.7</x:v>
      </x:c>
      <x:c r="N813" s="10" t="n">
        <x:f>IF(D813="","",ROUND((D813-B813)*24,6))</x:f>
        <x:v>184.8</x:v>
      </x:c>
      <x:c r="O813" s="1" t="n">
        <x:f>IF(D813="",1,0)</x:f>
        <x:v>0</x:v>
      </x:c>
      <x:c r="P813" s="1" t="n">
        <x:f>IF(E813="",0,IF(OR(C813&lt;&gt;"",L813&gt;=J813),1,0))</x:f>
        <x:v>1</x:v>
      </x:c>
      <x:c r="Q813" s="1" t="n">
        <x:f>IF(AND(E813&lt;&gt;"",C813&lt;&gt;"",M813&lt;=J813),1,0)</x:f>
        <x:v>0</x:v>
      </x:c>
      <x:c r="R813" s="1" t="n">
        <x:f>P813-Q813</x:f>
        <x:v>1</x:v>
      </x:c>
      <x:c r="S813" s="1" t="n">
        <x:f>IF(E813="",0,IF(OR(D813&lt;&gt;"",L813&gt;=K813),1,0))</x:f>
        <x:v>1</x:v>
      </x:c>
      <x:c r="T813" s="1" t="n">
        <x:f>IF(AND(E813&lt;&gt;"",D813&lt;&gt;"",N813&lt;=K813),1,0)</x:f>
        <x:v>0</x:v>
      </x:c>
      <x:c r="U813" s="1" t="n">
        <x:f>S813-T813</x:f>
        <x:v>1</x:v>
      </x:c>
      <x:c r="V813" s="1" t="n">
        <x:f>IF(I813="",0,1)</x:f>
        <x:v>0</x:v>
      </x:c>
      <x:c r="W813" s="1" t="n">
        <x:f>IF(I813&gt;=4,1,0)</x:f>
        <x:v>0</x:v>
      </x:c>
      <x:c r="X813" s="1" t="n">
        <x:f>1-O813</x:f>
        <x:v>1</x:v>
      </x:c>
      <x:c r="Y813" s="1" t="n">
        <x:f>IF(AND(O813=1,L813&gt;168),1,0)</x:f>
        <x:v>0</x:v>
      </x:c>
    </x:row>
    <x:row r="814">
      <x:c r="A814" s="1" t="str">
        <x:v>T00809</x:v>
      </x:c>
      <x:c r="B814" s="9" t="n">
        <x:v>45663.38125</x:v>
      </x:c>
      <x:c r="C814" s="9" t="n">
        <x:v>45663.74875</x:v>
      </x:c>
      <x:c r="D814" s="9" t="n">
        <x:v>45664.24958333333</x:v>
      </x:c>
      <x:c r="E814" s="1" t="str">
        <x:v>High</x:v>
      </x:c>
      <x:c r="F814" s="1" t="str">
        <x:v>Email</x:v>
      </x:c>
      <x:c r="G814" s="1" t="str">
        <x:v>Delivery</x:v>
      </x:c>
      <x:c r="H814" s="1" t="n">
        <x:v>0</x:v>
      </x:c>
      <x:c r="I814" s="1"/>
      <x:c r="J814" s="1" t="n">
        <x:f>IF(E814="","",VLOOKUP(E814,'Guide'!$A$7:$C$10,2,FALSE))</x:f>
        <x:v>4</x:v>
      </x:c>
      <x:c r="K814" s="1" t="n">
        <x:f>IF(E814="","",VLOOKUP(E814,'Guide'!$A$7:$C$10,3,FALSE))</x:f>
        <x:v>24</x:v>
      </x:c>
      <x:c r="L814" s="10" t="n">
        <x:f>('Guide'!$B$4-B814)*24</x:f>
        <x:v>4214.850000000035</x:v>
      </x:c>
      <x:c r="M814" s="10" t="n">
        <x:f>IF(C814="","",ROUND((C814-B814)*24,6))</x:f>
        <x:v>8.82</x:v>
      </x:c>
      <x:c r="N814" s="10" t="n">
        <x:f>IF(D814="","",ROUND((D814-B814)*24,6))</x:f>
        <x:v>20.84</x:v>
      </x:c>
      <x:c r="O814" s="1" t="n">
        <x:f>IF(D814="",1,0)</x:f>
        <x:v>0</x:v>
      </x:c>
      <x:c r="P814" s="1" t="n">
        <x:f>IF(E814="",0,IF(OR(C814&lt;&gt;"",L814&gt;=J814),1,0))</x:f>
        <x:v>1</x:v>
      </x:c>
      <x:c r="Q814" s="1" t="n">
        <x:f>IF(AND(E814&lt;&gt;"",C814&lt;&gt;"",M814&lt;=J814),1,0)</x:f>
        <x:v>0</x:v>
      </x:c>
      <x:c r="R814" s="1" t="n">
        <x:f>P814-Q814</x:f>
        <x:v>1</x:v>
      </x:c>
      <x:c r="S814" s="1" t="n">
        <x:f>IF(E814="",0,IF(OR(D814&lt;&gt;"",L814&gt;=K814),1,0))</x:f>
        <x:v>1</x:v>
      </x:c>
      <x:c r="T814" s="1" t="n">
        <x:f>IF(AND(E814&lt;&gt;"",D814&lt;&gt;"",N814&lt;=K814),1,0)</x:f>
        <x:v>1</x:v>
      </x:c>
      <x:c r="U814" s="1" t="n">
        <x:f>S814-T814</x:f>
        <x:v>0</x:v>
      </x:c>
      <x:c r="V814" s="1" t="n">
        <x:f>IF(I814="",0,1)</x:f>
        <x:v>0</x:v>
      </x:c>
      <x:c r="W814" s="1" t="n">
        <x:f>IF(I814&gt;=4,1,0)</x:f>
        <x:v>0</x:v>
      </x:c>
      <x:c r="X814" s="1" t="n">
        <x:f>1-O814</x:f>
        <x:v>1</x:v>
      </x:c>
      <x:c r="Y814" s="1" t="n">
        <x:f>IF(AND(O814=1,L814&gt;168),1,0)</x:f>
        <x:v>0</x:v>
      </x:c>
    </x:row>
    <x:row r="815">
      <x:c r="A815" s="1" t="str">
        <x:v>T00810</x:v>
      </x:c>
      <x:c r="B815" s="9" t="n">
        <x:v>45737.013194444444</x:v>
      </x:c>
      <x:c r="C815" s="9" t="n">
        <x:v>45737.138194444444</x:v>
      </x:c>
      <x:c r="D815" s="9" t="n">
        <x:v>45738.49486111111</x:v>
      </x:c>
      <x:c r="E815" s="1" t="str">
        <x:v>High</x:v>
      </x:c>
      <x:c r="F815" s="1" t="str">
        <x:v>Email</x:v>
      </x:c>
      <x:c r="G815" s="1" t="str">
        <x:v>Account access</x:v>
      </x:c>
      <x:c r="H815" s="1" t="n">
        <x:v>0</x:v>
      </x:c>
      <x:c r="I815" s="1" t="n">
        <x:v>4</x:v>
      </x:c>
      <x:c r="J815" s="1" t="n">
        <x:f>IF(E815="","",VLOOKUP(E815,'Guide'!$A$7:$C$10,2,FALSE))</x:f>
        <x:v>4</x:v>
      </x:c>
      <x:c r="K815" s="1" t="n">
        <x:f>IF(E815="","",VLOOKUP(E815,'Guide'!$A$7:$C$10,3,FALSE))</x:f>
        <x:v>24</x:v>
      </x:c>
      <x:c r="L815" s="10" t="n">
        <x:f>('Guide'!$B$4-B815)*24</x:f>
        <x:v>2447.683333333349</x:v>
      </x:c>
      <x:c r="M815" s="10" t="n">
        <x:f>IF(C815="","",ROUND((C815-B815)*24,6))</x:f>
        <x:v>3</x:v>
      </x:c>
      <x:c r="N815" s="10" t="n">
        <x:f>IF(D815="","",ROUND((D815-B815)*24,6))</x:f>
        <x:v>35.56</x:v>
      </x:c>
      <x:c r="O815" s="1" t="n">
        <x:f>IF(D815="",1,0)</x:f>
        <x:v>0</x:v>
      </x:c>
      <x:c r="P815" s="1" t="n">
        <x:f>IF(E815="",0,IF(OR(C815&lt;&gt;"",L815&gt;=J815),1,0))</x:f>
        <x:v>1</x:v>
      </x:c>
      <x:c r="Q815" s="1" t="n">
        <x:f>IF(AND(E815&lt;&gt;"",C815&lt;&gt;"",M815&lt;=J815),1,0)</x:f>
        <x:v>1</x:v>
      </x:c>
      <x:c r="R815" s="1" t="n">
        <x:f>P815-Q815</x:f>
        <x:v>0</x:v>
      </x:c>
      <x:c r="S815" s="1" t="n">
        <x:f>IF(E815="",0,IF(OR(D815&lt;&gt;"",L815&gt;=K815),1,0))</x:f>
        <x:v>1</x:v>
      </x:c>
      <x:c r="T815" s="1" t="n">
        <x:f>IF(AND(E815&lt;&gt;"",D815&lt;&gt;"",N815&lt;=K815),1,0)</x:f>
        <x:v>0</x:v>
      </x:c>
      <x:c r="U815" s="1" t="n">
        <x:f>S815-T815</x:f>
        <x:v>1</x:v>
      </x:c>
      <x:c r="V815" s="1" t="n">
        <x:f>IF(I815="",0,1)</x:f>
        <x:v>1</x:v>
      </x:c>
      <x:c r="W815" s="1" t="n">
        <x:f>IF(I815&gt;=4,1,0)</x:f>
        <x:v>1</x:v>
      </x:c>
      <x:c r="X815" s="1" t="n">
        <x:f>1-O815</x:f>
        <x:v>1</x:v>
      </x:c>
      <x:c r="Y815" s="1" t="n">
        <x:f>IF(AND(O815=1,L815&gt;168),1,0)</x:f>
        <x:v>0</x:v>
      </x:c>
    </x:row>
    <x:row r="816">
      <x:c r="A816" s="1" t="str">
        <x:v>T00811</x:v>
      </x:c>
      <x:c r="B816" s="9" t="n">
        <x:v>45718.77916666667</x:v>
      </x:c>
      <x:c r="C816" s="9" t="n">
        <x:v>45718.93208333333</x:v>
      </x:c>
      <x:c r="D816" s="9" t="n">
        <x:v>45722.02875</x:v>
      </x:c>
      <x:c r="E816" s="1" t="str">
        <x:v>Normal</x:v>
      </x:c>
      <x:c r="F816" s="1" t="str">
        <x:v>Email</x:v>
      </x:c>
      <x:c r="G816" s="1" t="str">
        <x:v>Account access</x:v>
      </x:c>
      <x:c r="H816" s="1" t="n">
        <x:v>1</x:v>
      </x:c>
      <x:c r="I816" s="1"/>
      <x:c r="J816" s="1" t="n">
        <x:f>IF(E816="","",VLOOKUP(E816,'Guide'!$A$7:$C$10,2,FALSE))</x:f>
        <x:v>12</x:v>
      </x:c>
      <x:c r="K816" s="1" t="n">
        <x:f>IF(E816="","",VLOOKUP(E816,'Guide'!$A$7:$C$10,3,FALSE))</x:f>
        <x:v>72</x:v>
      </x:c>
      <x:c r="L816" s="10" t="n">
        <x:f>('Guide'!$B$4-B816)*24</x:f>
        <x:v>2885.2999999999884</x:v>
      </x:c>
      <x:c r="M816" s="10" t="n">
        <x:f>IF(C816="","",ROUND((C816-B816)*24,6))</x:f>
        <x:v>3.67</x:v>
      </x:c>
      <x:c r="N816" s="10" t="n">
        <x:f>IF(D816="","",ROUND((D816-B816)*24,6))</x:f>
        <x:v>77.99</x:v>
      </x:c>
      <x:c r="O816" s="1" t="n">
        <x:f>IF(D816="",1,0)</x:f>
        <x:v>0</x:v>
      </x:c>
      <x:c r="P816" s="1" t="n">
        <x:f>IF(E816="",0,IF(OR(C816&lt;&gt;"",L816&gt;=J816),1,0))</x:f>
        <x:v>1</x:v>
      </x:c>
      <x:c r="Q816" s="1" t="n">
        <x:f>IF(AND(E816&lt;&gt;"",C816&lt;&gt;"",M816&lt;=J816),1,0)</x:f>
        <x:v>1</x:v>
      </x:c>
      <x:c r="R816" s="1" t="n">
        <x:f>P816-Q816</x:f>
        <x:v>0</x:v>
      </x:c>
      <x:c r="S816" s="1" t="n">
        <x:f>IF(E816="",0,IF(OR(D816&lt;&gt;"",L816&gt;=K816),1,0))</x:f>
        <x:v>1</x:v>
      </x:c>
      <x:c r="T816" s="1" t="n">
        <x:f>IF(AND(E816&lt;&gt;"",D816&lt;&gt;"",N816&lt;=K816),1,0)</x:f>
        <x:v>0</x:v>
      </x:c>
      <x:c r="U816" s="1" t="n">
        <x:f>S816-T816</x:f>
        <x:v>1</x:v>
      </x:c>
      <x:c r="V816" s="1" t="n">
        <x:f>IF(I816="",0,1)</x:f>
        <x:v>0</x:v>
      </x:c>
      <x:c r="W816" s="1" t="n">
        <x:f>IF(I816&gt;=4,1,0)</x:f>
        <x:v>0</x:v>
      </x:c>
      <x:c r="X816" s="1" t="n">
        <x:f>1-O816</x:f>
        <x:v>1</x:v>
      </x:c>
      <x:c r="Y816" s="1" t="n">
        <x:f>IF(AND(O816=1,L816&gt;168),1,0)</x:f>
        <x:v>0</x:v>
      </x:c>
    </x:row>
    <x:row r="817">
      <x:c r="A817" s="1" t="str">
        <x:v>T00812</x:v>
      </x:c>
      <x:c r="B817" s="9" t="n">
        <x:v>45768.75763888889</x:v>
      </x:c>
      <x:c r="C817" s="9" t="n">
        <x:v>45769.10888888889</x:v>
      </x:c>
      <x:c r="D817" s="9" t="n">
        <x:v>45772.970138888886</x:v>
      </x:c>
      <x:c r="E817" s="1" t="str">
        <x:v>Normal</x:v>
      </x:c>
      <x:c r="F817" s="1" t="str">
        <x:v>Web chat</x:v>
      </x:c>
      <x:c r="G817" s="1" t="str">
        <x:v>Refund</x:v>
      </x:c>
      <x:c r="H817" s="1" t="n">
        <x:v>1</x:v>
      </x:c>
      <x:c r="I817" s="1" t="n">
        <x:v>2</x:v>
      </x:c>
      <x:c r="J817" s="1" t="n">
        <x:f>IF(E817="","",VLOOKUP(E817,'Guide'!$A$7:$C$10,2,FALSE))</x:f>
        <x:v>12</x:v>
      </x:c>
      <x:c r="K817" s="1" t="n">
        <x:f>IF(E817="","",VLOOKUP(E817,'Guide'!$A$7:$C$10,3,FALSE))</x:f>
        <x:v>72</x:v>
      </x:c>
      <x:c r="L817" s="10" t="n">
        <x:f>('Guide'!$B$4-B817)*24</x:f>
        <x:v>1685.816666666593</x:v>
      </x:c>
      <x:c r="M817" s="10" t="n">
        <x:f>IF(C817="","",ROUND((C817-B817)*24,6))</x:f>
        <x:v>8.43</x:v>
      </x:c>
      <x:c r="N817" s="10" t="n">
        <x:f>IF(D817="","",ROUND((D817-B817)*24,6))</x:f>
        <x:v>101.1</x:v>
      </x:c>
      <x:c r="O817" s="1" t="n">
        <x:f>IF(D817="",1,0)</x:f>
        <x:v>0</x:v>
      </x:c>
      <x:c r="P817" s="1" t="n">
        <x:f>IF(E817="",0,IF(OR(C817&lt;&gt;"",L817&gt;=J817),1,0))</x:f>
        <x:v>1</x:v>
      </x:c>
      <x:c r="Q817" s="1" t="n">
        <x:f>IF(AND(E817&lt;&gt;"",C817&lt;&gt;"",M817&lt;=J817),1,0)</x:f>
        <x:v>1</x:v>
      </x:c>
      <x:c r="R817" s="1" t="n">
        <x:f>P817-Q817</x:f>
        <x:v>0</x:v>
      </x:c>
      <x:c r="S817" s="1" t="n">
        <x:f>IF(E817="",0,IF(OR(D817&lt;&gt;"",L817&gt;=K817),1,0))</x:f>
        <x:v>1</x:v>
      </x:c>
      <x:c r="T817" s="1" t="n">
        <x:f>IF(AND(E817&lt;&gt;"",D817&lt;&gt;"",N817&lt;=K817),1,0)</x:f>
        <x:v>0</x:v>
      </x:c>
      <x:c r="U817" s="1" t="n">
        <x:f>S817-T817</x:f>
        <x:v>1</x:v>
      </x:c>
      <x:c r="V817" s="1" t="n">
        <x:f>IF(I817="",0,1)</x:f>
        <x:v>1</x:v>
      </x:c>
      <x:c r="W817" s="1" t="n">
        <x:f>IF(I817&gt;=4,1,0)</x:f>
        <x:v>0</x:v>
      </x:c>
      <x:c r="X817" s="1" t="n">
        <x:f>1-O817</x:f>
        <x:v>1</x:v>
      </x:c>
      <x:c r="Y817" s="1" t="n">
        <x:f>IF(AND(O817=1,L817&gt;168),1,0)</x:f>
        <x:v>0</x:v>
      </x:c>
    </x:row>
    <x:row r="818">
      <x:c r="A818" s="1" t="str">
        <x:v>T00813</x:v>
      </x:c>
      <x:c r="B818" s="9" t="n">
        <x:v>45813.87777777778</x:v>
      </x:c>
      <x:c r="C818" s="9" t="n">
        <x:v>45815.819861111115</x:v>
      </x:c>
      <x:c r="D818" s="9" t="n">
        <x:v>45816.71861111111</x:v>
      </x:c>
      <x:c r="E818" s="1" t="str">
        <x:v>Normal</x:v>
      </x:c>
      <x:c r="F818" s="1" t="str">
        <x:v>Email</x:v>
      </x:c>
      <x:c r="G818" s="1" t="str">
        <x:v>Product information</x:v>
      </x:c>
      <x:c r="H818" s="1" t="n">
        <x:v>0</x:v>
      </x:c>
      <x:c r="I818" s="1"/>
      <x:c r="J818" s="1" t="n">
        <x:f>IF(E818="","",VLOOKUP(E818,'Guide'!$A$7:$C$10,2,FALSE))</x:f>
        <x:v>12</x:v>
      </x:c>
      <x:c r="K818" s="1" t="n">
        <x:f>IF(E818="","",VLOOKUP(E818,'Guide'!$A$7:$C$10,3,FALSE))</x:f>
        <x:v>72</x:v>
      </x:c>
      <x:c r="L818" s="10" t="n">
        <x:f>('Guide'!$B$4-B818)*24</x:f>
        <x:v>602.9333333332906</x:v>
      </x:c>
      <x:c r="M818" s="10" t="n">
        <x:f>IF(C818="","",ROUND((C818-B818)*24,6))</x:f>
        <x:v>46.61</x:v>
      </x:c>
      <x:c r="N818" s="10" t="n">
        <x:f>IF(D818="","",ROUND((D818-B818)*24,6))</x:f>
        <x:v>68.18</x:v>
      </x:c>
      <x:c r="O818" s="1" t="n">
        <x:f>IF(D818="",1,0)</x:f>
        <x:v>0</x:v>
      </x:c>
      <x:c r="P818" s="1" t="n">
        <x:f>IF(E818="",0,IF(OR(C818&lt;&gt;"",L818&gt;=J818),1,0))</x:f>
        <x:v>1</x:v>
      </x:c>
      <x:c r="Q818" s="1" t="n">
        <x:f>IF(AND(E818&lt;&gt;"",C818&lt;&gt;"",M818&lt;=J818),1,0)</x:f>
        <x:v>0</x:v>
      </x:c>
      <x:c r="R818" s="1" t="n">
        <x:f>P818-Q818</x:f>
        <x:v>1</x:v>
      </x:c>
      <x:c r="S818" s="1" t="n">
        <x:f>IF(E818="",0,IF(OR(D818&lt;&gt;"",L818&gt;=K818),1,0))</x:f>
        <x:v>1</x:v>
      </x:c>
      <x:c r="T818" s="1" t="n">
        <x:f>IF(AND(E818&lt;&gt;"",D818&lt;&gt;"",N818&lt;=K818),1,0)</x:f>
        <x:v>1</x:v>
      </x:c>
      <x:c r="U818" s="1" t="n">
        <x:f>S818-T818</x:f>
        <x:v>0</x:v>
      </x:c>
      <x:c r="V818" s="1" t="n">
        <x:f>IF(I818="",0,1)</x:f>
        <x:v>0</x:v>
      </x:c>
      <x:c r="W818" s="1" t="n">
        <x:f>IF(I818&gt;=4,1,0)</x:f>
        <x:v>0</x:v>
      </x:c>
      <x:c r="X818" s="1" t="n">
        <x:f>1-O818</x:f>
        <x:v>1</x:v>
      </x:c>
      <x:c r="Y818" s="1" t="n">
        <x:f>IF(AND(O818=1,L818&gt;168),1,0)</x:f>
        <x:v>0</x:v>
      </x:c>
    </x:row>
    <x:row r="819">
      <x:c r="A819" s="1" t="str">
        <x:v>T00814</x:v>
      </x:c>
      <x:c r="B819" s="9" t="n">
        <x:v>45715.38333333333</x:v>
      </x:c>
      <x:c r="C819" s="9" t="n">
        <x:v>45715.62708333333</x:v>
      </x:c>
      <x:c r="D819" s="9"/>
      <x:c r="E819" s="1" t="str">
        <x:v>High</x:v>
      </x:c>
      <x:c r="F819" s="1" t="str">
        <x:v>WhatsApp</x:v>
      </x:c>
      <x:c r="G819" s="1" t="str">
        <x:v>Product information</x:v>
      </x:c>
      <x:c r="H819" s="1" t="n">
        <x:v>0</x:v>
      </x:c>
      <x:c r="I819" s="1"/>
      <x:c r="J819" s="1" t="n">
        <x:f>IF(E819="","",VLOOKUP(E819,'Guide'!$A$7:$C$10,2,FALSE))</x:f>
        <x:v>4</x:v>
      </x:c>
      <x:c r="K819" s="1" t="n">
        <x:f>IF(E819="","",VLOOKUP(E819,'Guide'!$A$7:$C$10,3,FALSE))</x:f>
        <x:v>24</x:v>
      </x:c>
      <x:c r="L819" s="10" t="n">
        <x:f>('Guide'!$B$4-B819)*24</x:f>
        <x:v>2966.8000000000466</x:v>
      </x:c>
      <x:c r="M819" s="10" t="n">
        <x:f>IF(C819="","",ROUND((C819-B819)*24,6))</x:f>
        <x:v>5.85</x:v>
      </x:c>
      <x:c r="N819" s="10" t="str">
        <x:f>IF(D819="","",ROUND((D819-B819)*24,6))</x:f>
      </x:c>
      <x:c r="O819" s="1" t="n">
        <x:f>IF(D819="",1,0)</x:f>
        <x:v>1</x:v>
      </x:c>
      <x:c r="P819" s="1" t="n">
        <x:f>IF(E819="",0,IF(OR(C819&lt;&gt;"",L819&gt;=J819),1,0))</x:f>
        <x:v>1</x:v>
      </x:c>
      <x:c r="Q819" s="1" t="n">
        <x:f>IF(AND(E819&lt;&gt;"",C819&lt;&gt;"",M819&lt;=J819),1,0)</x:f>
        <x:v>0</x:v>
      </x:c>
      <x:c r="R819" s="1" t="n">
        <x:f>P819-Q819</x:f>
        <x:v>1</x:v>
      </x:c>
      <x:c r="S819" s="1" t="n">
        <x:f>IF(E819="",0,IF(OR(D819&lt;&gt;"",L819&gt;=K819),1,0))</x:f>
        <x:v>1</x:v>
      </x:c>
      <x:c r="T819" s="1" t="n">
        <x:f>IF(AND(E819&lt;&gt;"",D819&lt;&gt;"",N819&lt;=K819),1,0)</x:f>
        <x:v>0</x:v>
      </x:c>
      <x:c r="U819" s="1" t="n">
        <x:f>S819-T819</x:f>
        <x:v>1</x:v>
      </x:c>
      <x:c r="V819" s="1" t="n">
        <x:f>IF(I819="",0,1)</x:f>
        <x:v>0</x:v>
      </x:c>
      <x:c r="W819" s="1" t="n">
        <x:f>IF(I819&gt;=4,1,0)</x:f>
        <x:v>0</x:v>
      </x:c>
      <x:c r="X819" s="1" t="n">
        <x:f>1-O819</x:f>
        <x:v>0</x:v>
      </x:c>
      <x:c r="Y819" s="1" t="n">
        <x:f>IF(AND(O819=1,L819&gt;168),1,0)</x:f>
        <x:v>1</x:v>
      </x:c>
    </x:row>
    <x:row r="820">
      <x:c r="A820" s="1" t="str">
        <x:v>T00815</x:v>
      </x:c>
      <x:c r="B820" s="9" t="n">
        <x:v>45821.60972222222</x:v>
      </x:c>
      <x:c r="C820" s="9" t="n">
        <x:v>45821.65347222222</x:v>
      </x:c>
      <x:c r="D820" s="9" t="n">
        <x:v>45821.884722222225</x:v>
      </x:c>
      <x:c r="E820" s="1" t="str">
        <x:v>Urgent</x:v>
      </x:c>
      <x:c r="F820" s="1" t="str">
        <x:v>Email</x:v>
      </x:c>
      <x:c r="G820" s="1" t="str">
        <x:v>Delivery</x:v>
      </x:c>
      <x:c r="H820" s="1" t="n">
        <x:v>0</x:v>
      </x:c>
      <x:c r="I820" s="1" t="n">
        <x:v>5</x:v>
      </x:c>
      <x:c r="J820" s="1" t="n">
        <x:f>IF(E820="","",VLOOKUP(E820,'Guide'!$A$7:$C$10,2,FALSE))</x:f>
        <x:v>1</x:v>
      </x:c>
      <x:c r="K820" s="1" t="n">
        <x:f>IF(E820="","",VLOOKUP(E820,'Guide'!$A$7:$C$10,3,FALSE))</x:f>
        <x:v>8</x:v>
      </x:c>
      <x:c r="L820" s="10" t="n">
        <x:f>('Guide'!$B$4-B820)*24</x:f>
        <x:v>417.3666666666395</x:v>
      </x:c>
      <x:c r="M820" s="10" t="n">
        <x:f>IF(C820="","",ROUND((C820-B820)*24,6))</x:f>
        <x:v>1.05</x:v>
      </x:c>
      <x:c r="N820" s="10" t="n">
        <x:f>IF(D820="","",ROUND((D820-B820)*24,6))</x:f>
        <x:v>6.6</x:v>
      </x:c>
      <x:c r="O820" s="1" t="n">
        <x:f>IF(D820="",1,0)</x:f>
        <x:v>0</x:v>
      </x:c>
      <x:c r="P820" s="1" t="n">
        <x:f>IF(E820="",0,IF(OR(C820&lt;&gt;"",L820&gt;=J820),1,0))</x:f>
        <x:v>1</x:v>
      </x:c>
      <x:c r="Q820" s="1" t="n">
        <x:f>IF(AND(E820&lt;&gt;"",C820&lt;&gt;"",M820&lt;=J820),1,0)</x:f>
        <x:v>0</x:v>
      </x:c>
      <x:c r="R820" s="1" t="n">
        <x:f>P820-Q820</x:f>
        <x:v>1</x:v>
      </x:c>
      <x:c r="S820" s="1" t="n">
        <x:f>IF(E820="",0,IF(OR(D820&lt;&gt;"",L820&gt;=K820),1,0))</x:f>
        <x:v>1</x:v>
      </x:c>
      <x:c r="T820" s="1" t="n">
        <x:f>IF(AND(E820&lt;&gt;"",D820&lt;&gt;"",N820&lt;=K820),1,0)</x:f>
        <x:v>1</x:v>
      </x:c>
      <x:c r="U820" s="1" t="n">
        <x:f>S820-T820</x:f>
        <x:v>0</x:v>
      </x:c>
      <x:c r="V820" s="1" t="n">
        <x:f>IF(I820="",0,1)</x:f>
        <x:v>1</x:v>
      </x:c>
      <x:c r="W820" s="1" t="n">
        <x:f>IF(I820&gt;=4,1,0)</x:f>
        <x:v>1</x:v>
      </x:c>
      <x:c r="X820" s="1" t="n">
        <x:f>1-O820</x:f>
        <x:v>1</x:v>
      </x:c>
      <x:c r="Y820" s="1" t="n">
        <x:f>IF(AND(O820=1,L820&gt;168),1,0)</x:f>
        <x:v>0</x:v>
      </x:c>
    </x:row>
    <x:row r="821">
      <x:c r="A821" s="1" t="str">
        <x:v>T00816</x:v>
      </x:c>
      <x:c r="B821" s="9" t="n">
        <x:v>45782.72152777778</x:v>
      </x:c>
      <x:c r="C821" s="9" t="n">
        <x:v>45782.97361111111</x:v>
      </x:c>
      <x:c r="D821" s="9" t="n">
        <x:v>45790.044027777774</x:v>
      </x:c>
      <x:c r="E821" s="1" t="str">
        <x:v>Normal</x:v>
      </x:c>
      <x:c r="F821" s="1" t="str">
        <x:v>Email</x:v>
      </x:c>
      <x:c r="G821" s="1" t="str">
        <x:v>Billing</x:v>
      </x:c>
      <x:c r="H821" s="1" t="n">
        <x:v>0</x:v>
      </x:c>
      <x:c r="I821" s="1" t="n">
        <x:v>3</x:v>
      </x:c>
      <x:c r="J821" s="1" t="n">
        <x:f>IF(E821="","",VLOOKUP(E821,'Guide'!$A$7:$C$10,2,FALSE))</x:f>
        <x:v>12</x:v>
      </x:c>
      <x:c r="K821" s="1" t="n">
        <x:f>IF(E821="","",VLOOKUP(E821,'Guide'!$A$7:$C$10,3,FALSE))</x:f>
        <x:v>72</x:v>
      </x:c>
      <x:c r="L821" s="10" t="n">
        <x:f>('Guide'!$B$4-B821)*24</x:f>
        <x:v>1350.6833333332906</x:v>
      </x:c>
      <x:c r="M821" s="10" t="n">
        <x:f>IF(C821="","",ROUND((C821-B821)*24,6))</x:f>
        <x:v>6.05</x:v>
      </x:c>
      <x:c r="N821" s="10" t="n">
        <x:f>IF(D821="","",ROUND((D821-B821)*24,6))</x:f>
        <x:v>175.74</x:v>
      </x:c>
      <x:c r="O821" s="1" t="n">
        <x:f>IF(D821="",1,0)</x:f>
        <x:v>0</x:v>
      </x:c>
      <x:c r="P821" s="1" t="n">
        <x:f>IF(E821="",0,IF(OR(C821&lt;&gt;"",L821&gt;=J821),1,0))</x:f>
        <x:v>1</x:v>
      </x:c>
      <x:c r="Q821" s="1" t="n">
        <x:f>IF(AND(E821&lt;&gt;"",C821&lt;&gt;"",M821&lt;=J821),1,0)</x:f>
        <x:v>1</x:v>
      </x:c>
      <x:c r="R821" s="1" t="n">
        <x:f>P821-Q821</x:f>
        <x:v>0</x:v>
      </x:c>
      <x:c r="S821" s="1" t="n">
        <x:f>IF(E821="",0,IF(OR(D821&lt;&gt;"",L821&gt;=K821),1,0))</x:f>
        <x:v>1</x:v>
      </x:c>
      <x:c r="T821" s="1" t="n">
        <x:f>IF(AND(E821&lt;&gt;"",D821&lt;&gt;"",N821&lt;=K821),1,0)</x:f>
        <x:v>0</x:v>
      </x:c>
      <x:c r="U821" s="1" t="n">
        <x:f>S821-T821</x:f>
        <x:v>1</x:v>
      </x:c>
      <x:c r="V821" s="1" t="n">
        <x:f>IF(I821="",0,1)</x:f>
        <x:v>1</x:v>
      </x:c>
      <x:c r="W821" s="1" t="n">
        <x:f>IF(I821&gt;=4,1,0)</x:f>
        <x:v>0</x:v>
      </x:c>
      <x:c r="X821" s="1" t="n">
        <x:f>1-O821</x:f>
        <x:v>1</x:v>
      </x:c>
      <x:c r="Y821" s="1" t="n">
        <x:f>IF(AND(O821=1,L821&gt;168),1,0)</x:f>
        <x:v>0</x:v>
      </x:c>
    </x:row>
    <x:row r="822">
      <x:c r="A822" s="1" t="str">
        <x:v>T00817</x:v>
      </x:c>
      <x:c r="B822" s="9" t="n">
        <x:v>45693.75555555556</x:v>
      </x:c>
      <x:c r="C822" s="9" t="n">
        <x:v>45694.040555555555</x:v>
      </x:c>
      <x:c r="D822" s="9" t="n">
        <x:v>45701.23138888889</x:v>
      </x:c>
      <x:c r="E822" s="1" t="str">
        <x:v>Normal</x:v>
      </x:c>
      <x:c r="F822" s="1" t="str">
        <x:v>Email</x:v>
      </x:c>
      <x:c r="G822" s="1" t="str">
        <x:v>Refund</x:v>
      </x:c>
      <x:c r="H822" s="1" t="n">
        <x:v>0</x:v>
      </x:c>
      <x:c r="I822" s="1"/>
      <x:c r="J822" s="1" t="n">
        <x:f>IF(E822="","",VLOOKUP(E822,'Guide'!$A$7:$C$10,2,FALSE))</x:f>
        <x:v>12</x:v>
      </x:c>
      <x:c r="K822" s="1" t="n">
        <x:f>IF(E822="","",VLOOKUP(E822,'Guide'!$A$7:$C$10,3,FALSE))</x:f>
        <x:v>72</x:v>
      </x:c>
      <x:c r="L822" s="10" t="n">
        <x:f>('Guide'!$B$4-B822)*24</x:f>
        <x:v>3485.8666666665813</x:v>
      </x:c>
      <x:c r="M822" s="10" t="n">
        <x:f>IF(C822="","",ROUND((C822-B822)*24,6))</x:f>
        <x:v>6.84</x:v>
      </x:c>
      <x:c r="N822" s="10" t="n">
        <x:f>IF(D822="","",ROUND((D822-B822)*24,6))</x:f>
        <x:v>179.42</x:v>
      </x:c>
      <x:c r="O822" s="1" t="n">
        <x:f>IF(D822="",1,0)</x:f>
        <x:v>0</x:v>
      </x:c>
      <x:c r="P822" s="1" t="n">
        <x:f>IF(E822="",0,IF(OR(C822&lt;&gt;"",L822&gt;=J822),1,0))</x:f>
        <x:v>1</x:v>
      </x:c>
      <x:c r="Q822" s="1" t="n">
        <x:f>IF(AND(E822&lt;&gt;"",C822&lt;&gt;"",M822&lt;=J822),1,0)</x:f>
        <x:v>1</x:v>
      </x:c>
      <x:c r="R822" s="1" t="n">
        <x:f>P822-Q822</x:f>
        <x:v>0</x:v>
      </x:c>
      <x:c r="S822" s="1" t="n">
        <x:f>IF(E822="",0,IF(OR(D822&lt;&gt;"",L822&gt;=K822),1,0))</x:f>
        <x:v>1</x:v>
      </x:c>
      <x:c r="T822" s="1" t="n">
        <x:f>IF(AND(E822&lt;&gt;"",D822&lt;&gt;"",N822&lt;=K822),1,0)</x:f>
        <x:v>0</x:v>
      </x:c>
      <x:c r="U822" s="1" t="n">
        <x:f>S822-T822</x:f>
        <x:v>1</x:v>
      </x:c>
      <x:c r="V822" s="1" t="n">
        <x:f>IF(I822="",0,1)</x:f>
        <x:v>0</x:v>
      </x:c>
      <x:c r="W822" s="1" t="n">
        <x:f>IF(I822&gt;=4,1,0)</x:f>
        <x:v>0</x:v>
      </x:c>
      <x:c r="X822" s="1" t="n">
        <x:f>1-O822</x:f>
        <x:v>1</x:v>
      </x:c>
      <x:c r="Y822" s="1" t="n">
        <x:f>IF(AND(O822=1,L822&gt;168),1,0)</x:f>
        <x:v>0</x:v>
      </x:c>
    </x:row>
    <x:row r="823">
      <x:c r="A823" s="1" t="str">
        <x:v>T00818</x:v>
      </x:c>
      <x:c r="B823" s="9" t="n">
        <x:v>45669.04583333333</x:v>
      </x:c>
      <x:c r="C823" s="9" t="n">
        <x:v>45669.162083333336</x:v>
      </x:c>
      <x:c r="D823" s="9" t="n">
        <x:v>45670.074166666665</x:v>
      </x:c>
      <x:c r="E823" s="1" t="str">
        <x:v>High</x:v>
      </x:c>
      <x:c r="F823" s="1" t="str">
        <x:v>Email</x:v>
      </x:c>
      <x:c r="G823" s="1" t="str">
        <x:v>Refund</x:v>
      </x:c>
      <x:c r="H823" s="1" t="n">
        <x:v>0</x:v>
      </x:c>
      <x:c r="I823" s="1" t="n">
        <x:v>4</x:v>
      </x:c>
      <x:c r="J823" s="1" t="n">
        <x:f>IF(E823="","",VLOOKUP(E823,'Guide'!$A$7:$C$10,2,FALSE))</x:f>
        <x:v>4</x:v>
      </x:c>
      <x:c r="K823" s="1" t="n">
        <x:f>IF(E823="","",VLOOKUP(E823,'Guide'!$A$7:$C$10,3,FALSE))</x:f>
        <x:v>24</x:v>
      </x:c>
      <x:c r="L823" s="10" t="n">
        <x:f>('Guide'!$B$4-B823)*24</x:f>
        <x:v>4078.9000000000815</x:v>
      </x:c>
      <x:c r="M823" s="10" t="n">
        <x:f>IF(C823="","",ROUND((C823-B823)*24,6))</x:f>
        <x:v>2.79</x:v>
      </x:c>
      <x:c r="N823" s="10" t="n">
        <x:f>IF(D823="","",ROUND((D823-B823)*24,6))</x:f>
        <x:v>24.68</x:v>
      </x:c>
      <x:c r="O823" s="1" t="n">
        <x:f>IF(D823="",1,0)</x:f>
        <x:v>0</x:v>
      </x:c>
      <x:c r="P823" s="1" t="n">
        <x:f>IF(E823="",0,IF(OR(C823&lt;&gt;"",L823&gt;=J823),1,0))</x:f>
        <x:v>1</x:v>
      </x:c>
      <x:c r="Q823" s="1" t="n">
        <x:f>IF(AND(E823&lt;&gt;"",C823&lt;&gt;"",M823&lt;=J823),1,0)</x:f>
        <x:v>1</x:v>
      </x:c>
      <x:c r="R823" s="1" t="n">
        <x:f>P823-Q823</x:f>
        <x:v>0</x:v>
      </x:c>
      <x:c r="S823" s="1" t="n">
        <x:f>IF(E823="",0,IF(OR(D823&lt;&gt;"",L823&gt;=K823),1,0))</x:f>
        <x:v>1</x:v>
      </x:c>
      <x:c r="T823" s="1" t="n">
        <x:f>IF(AND(E823&lt;&gt;"",D823&lt;&gt;"",N823&lt;=K823),1,0)</x:f>
        <x:v>0</x:v>
      </x:c>
      <x:c r="U823" s="1" t="n">
        <x:f>S823-T823</x:f>
        <x:v>1</x:v>
      </x:c>
      <x:c r="V823" s="1" t="n">
        <x:f>IF(I823="",0,1)</x:f>
        <x:v>1</x:v>
      </x:c>
      <x:c r="W823" s="1" t="n">
        <x:f>IF(I823&gt;=4,1,0)</x:f>
        <x:v>1</x:v>
      </x:c>
      <x:c r="X823" s="1" t="n">
        <x:f>1-O823</x:f>
        <x:v>1</x:v>
      </x:c>
      <x:c r="Y823" s="1" t="n">
        <x:f>IF(AND(O823=1,L823&gt;168),1,0)</x:f>
        <x:v>0</x:v>
      </x:c>
    </x:row>
    <x:row r="824">
      <x:c r="A824" s="1" t="str">
        <x:v>T00819</x:v>
      </x:c>
      <x:c r="B824" s="9" t="n">
        <x:v>45675.538194444445</x:v>
      </x:c>
      <x:c r="C824" s="9" t="n">
        <x:v>45676.46194444445</x:v>
      </x:c>
      <x:c r="D824" s="9" t="n">
        <x:v>45677.12527777778</x:v>
      </x:c>
      <x:c r="E824" s="1" t="str">
        <x:v>Normal</x:v>
      </x:c>
      <x:c r="F824" s="1" t="str">
        <x:v>Email</x:v>
      </x:c>
      <x:c r="G824" s="1" t="str">
        <x:v>Account access</x:v>
      </x:c>
      <x:c r="H824" s="1" t="n">
        <x:v>0</x:v>
      </x:c>
      <x:c r="I824" s="1"/>
      <x:c r="J824" s="1" t="n">
        <x:f>IF(E824="","",VLOOKUP(E824,'Guide'!$A$7:$C$10,2,FALSE))</x:f>
        <x:v>12</x:v>
      </x:c>
      <x:c r="K824" s="1" t="n">
        <x:f>IF(E824="","",VLOOKUP(E824,'Guide'!$A$7:$C$10,3,FALSE))</x:f>
        <x:v>72</x:v>
      </x:c>
      <x:c r="L824" s="10" t="n">
        <x:f>('Guide'!$B$4-B824)*24</x:f>
        <x:v>3923.083333333314</x:v>
      </x:c>
      <x:c r="M824" s="10" t="n">
        <x:f>IF(C824="","",ROUND((C824-B824)*24,6))</x:f>
        <x:v>22.17</x:v>
      </x:c>
      <x:c r="N824" s="10" t="n">
        <x:f>IF(D824="","",ROUND((D824-B824)*24,6))</x:f>
        <x:v>38.09</x:v>
      </x:c>
      <x:c r="O824" s="1" t="n">
        <x:f>IF(D824="",1,0)</x:f>
        <x:v>0</x:v>
      </x:c>
      <x:c r="P824" s="1" t="n">
        <x:f>IF(E824="",0,IF(OR(C824&lt;&gt;"",L824&gt;=J824),1,0))</x:f>
        <x:v>1</x:v>
      </x:c>
      <x:c r="Q824" s="1" t="n">
        <x:f>IF(AND(E824&lt;&gt;"",C824&lt;&gt;"",M824&lt;=J824),1,0)</x:f>
        <x:v>0</x:v>
      </x:c>
      <x:c r="R824" s="1" t="n">
        <x:f>P824-Q824</x:f>
        <x:v>1</x:v>
      </x:c>
      <x:c r="S824" s="1" t="n">
        <x:f>IF(E824="",0,IF(OR(D824&lt;&gt;"",L824&gt;=K824),1,0))</x:f>
        <x:v>1</x:v>
      </x:c>
      <x:c r="T824" s="1" t="n">
        <x:f>IF(AND(E824&lt;&gt;"",D824&lt;&gt;"",N824&lt;=K824),1,0)</x:f>
        <x:v>1</x:v>
      </x:c>
      <x:c r="U824" s="1" t="n">
        <x:f>S824-T824</x:f>
        <x:v>0</x:v>
      </x:c>
      <x:c r="V824" s="1" t="n">
        <x:f>IF(I824="",0,1)</x:f>
        <x:v>0</x:v>
      </x:c>
      <x:c r="W824" s="1" t="n">
        <x:f>IF(I824&gt;=4,1,0)</x:f>
        <x:v>0</x:v>
      </x:c>
      <x:c r="X824" s="1" t="n">
        <x:f>1-O824</x:f>
        <x:v>1</x:v>
      </x:c>
      <x:c r="Y824" s="1" t="n">
        <x:f>IF(AND(O824=1,L824&gt;168),1,0)</x:f>
        <x:v>0</x:v>
      </x:c>
    </x:row>
    <x:row r="825">
      <x:c r="A825" s="1" t="str">
        <x:v>T00820</x:v>
      </x:c>
      <x:c r="B825" s="9" t="n">
        <x:v>45660.60625</x:v>
      </x:c>
      <x:c r="C825" s="9" t="n">
        <x:v>45660.695</x:v>
      </x:c>
      <x:c r="D825" s="9" t="n">
        <x:v>45661.60625</x:v>
      </x:c>
      <x:c r="E825" s="1" t="str">
        <x:v>High</x:v>
      </x:c>
      <x:c r="F825" s="1" t="str">
        <x:v>Web chat</x:v>
      </x:c>
      <x:c r="G825" s="1" t="str">
        <x:v>Account access</x:v>
      </x:c>
      <x:c r="H825" s="1" t="n">
        <x:v>0</x:v>
      </x:c>
      <x:c r="I825" s="1" t="n">
        <x:v>4</x:v>
      </x:c>
      <x:c r="J825" s="1" t="n">
        <x:f>IF(E825="","",VLOOKUP(E825,'Guide'!$A$7:$C$10,2,FALSE))</x:f>
        <x:v>4</x:v>
      </x:c>
      <x:c r="K825" s="1" t="n">
        <x:f>IF(E825="","",VLOOKUP(E825,'Guide'!$A$7:$C$10,3,FALSE))</x:f>
        <x:v>24</x:v>
      </x:c>
      <x:c r="L825" s="10" t="n">
        <x:f>('Guide'!$B$4-B825)*24</x:f>
        <x:v>4281.45000000007</x:v>
      </x:c>
      <x:c r="M825" s="10" t="n">
        <x:f>IF(C825="","",ROUND((C825-B825)*24,6))</x:f>
        <x:v>2.13</x:v>
      </x:c>
      <x:c r="N825" s="10" t="n">
        <x:f>IF(D825="","",ROUND((D825-B825)*24,6))</x:f>
        <x:v>24</x:v>
      </x:c>
      <x:c r="O825" s="1" t="n">
        <x:f>IF(D825="",1,0)</x:f>
        <x:v>0</x:v>
      </x:c>
      <x:c r="P825" s="1" t="n">
        <x:f>IF(E825="",0,IF(OR(C825&lt;&gt;"",L825&gt;=J825),1,0))</x:f>
        <x:v>1</x:v>
      </x:c>
      <x:c r="Q825" s="1" t="n">
        <x:f>IF(AND(E825&lt;&gt;"",C825&lt;&gt;"",M825&lt;=J825),1,0)</x:f>
        <x:v>1</x:v>
      </x:c>
      <x:c r="R825" s="1" t="n">
        <x:f>P825-Q825</x:f>
        <x:v>0</x:v>
      </x:c>
      <x:c r="S825" s="1" t="n">
        <x:f>IF(E825="",0,IF(OR(D825&lt;&gt;"",L825&gt;=K825),1,0))</x:f>
        <x:v>1</x:v>
      </x:c>
      <x:c r="T825" s="1" t="n">
        <x:f>IF(AND(E825&lt;&gt;"",D825&lt;&gt;"",N825&lt;=K825),1,0)</x:f>
        <x:v>1</x:v>
      </x:c>
      <x:c r="U825" s="1" t="n">
        <x:f>S825-T825</x:f>
        <x:v>0</x:v>
      </x:c>
      <x:c r="V825" s="1" t="n">
        <x:f>IF(I825="",0,1)</x:f>
        <x:v>1</x:v>
      </x:c>
      <x:c r="W825" s="1" t="n">
        <x:f>IF(I825&gt;=4,1,0)</x:f>
        <x:v>1</x:v>
      </x:c>
      <x:c r="X825" s="1" t="n">
        <x:f>1-O825</x:f>
        <x:v>1</x:v>
      </x:c>
      <x:c r="Y825" s="1" t="n">
        <x:f>IF(AND(O825=1,L825&gt;168),1,0)</x:f>
        <x:v>0</x:v>
      </x:c>
    </x:row>
    <x:row r="826">
      <x:c r="A826" s="1" t="str">
        <x:v>T00821</x:v>
      </x:c>
      <x:c r="B826" s="9" t="n">
        <x:v>45761.21041666667</x:v>
      </x:c>
      <x:c r="C826" s="9" t="n">
        <x:v>45761.7675</x:v>
      </x:c>
      <x:c r="D826" s="9" t="n">
        <x:v>45764.895833333336</x:v>
      </x:c>
      <x:c r="E826" s="1" t="str">
        <x:v>Normal</x:v>
      </x:c>
      <x:c r="F826" s="1" t="str">
        <x:v>WhatsApp</x:v>
      </x:c>
      <x:c r="G826" s="1" t="str">
        <x:v>Account access</x:v>
      </x:c>
      <x:c r="H826" s="1" t="n">
        <x:v>1</x:v>
      </x:c>
      <x:c r="I826" s="1"/>
      <x:c r="J826" s="1" t="n">
        <x:f>IF(E826="","",VLOOKUP(E826,'Guide'!$A$7:$C$10,2,FALSE))</x:f>
        <x:v>12</x:v>
      </x:c>
      <x:c r="K826" s="1" t="n">
        <x:f>IF(E826="","",VLOOKUP(E826,'Guide'!$A$7:$C$10,3,FALSE))</x:f>
        <x:v>72</x:v>
      </x:c>
      <x:c r="L826" s="10" t="n">
        <x:f>('Guide'!$B$4-B826)*24</x:f>
        <x:v>1866.9499999999534</x:v>
      </x:c>
      <x:c r="M826" s="10" t="n">
        <x:f>IF(C826="","",ROUND((C826-B826)*24,6))</x:f>
        <x:v>13.37</x:v>
      </x:c>
      <x:c r="N826" s="10" t="n">
        <x:f>IF(D826="","",ROUND((D826-B826)*24,6))</x:f>
        <x:v>88.45</x:v>
      </x:c>
      <x:c r="O826" s="1" t="n">
        <x:f>IF(D826="",1,0)</x:f>
        <x:v>0</x:v>
      </x:c>
      <x:c r="P826" s="1" t="n">
        <x:f>IF(E826="",0,IF(OR(C826&lt;&gt;"",L826&gt;=J826),1,0))</x:f>
        <x:v>1</x:v>
      </x:c>
      <x:c r="Q826" s="1" t="n">
        <x:f>IF(AND(E826&lt;&gt;"",C826&lt;&gt;"",M826&lt;=J826),1,0)</x:f>
        <x:v>0</x:v>
      </x:c>
      <x:c r="R826" s="1" t="n">
        <x:f>P826-Q826</x:f>
        <x:v>1</x:v>
      </x:c>
      <x:c r="S826" s="1" t="n">
        <x:f>IF(E826="",0,IF(OR(D826&lt;&gt;"",L826&gt;=K826),1,0))</x:f>
        <x:v>1</x:v>
      </x:c>
      <x:c r="T826" s="1" t="n">
        <x:f>IF(AND(E826&lt;&gt;"",D826&lt;&gt;"",N826&lt;=K826),1,0)</x:f>
        <x:v>0</x:v>
      </x:c>
      <x:c r="U826" s="1" t="n">
        <x:f>S826-T826</x:f>
        <x:v>1</x:v>
      </x:c>
      <x:c r="V826" s="1" t="n">
        <x:f>IF(I826="",0,1)</x:f>
        <x:v>0</x:v>
      </x:c>
      <x:c r="W826" s="1" t="n">
        <x:f>IF(I826&gt;=4,1,0)</x:f>
        <x:v>0</x:v>
      </x:c>
      <x:c r="X826" s="1" t="n">
        <x:f>1-O826</x:f>
        <x:v>1</x:v>
      </x:c>
      <x:c r="Y826" s="1" t="n">
        <x:f>IF(AND(O826=1,L826&gt;168),1,0)</x:f>
        <x:v>0</x:v>
      </x:c>
    </x:row>
    <x:row r="827">
      <x:c r="A827" s="1" t="str">
        <x:v>T00822</x:v>
      </x:c>
      <x:c r="B827" s="9" t="n">
        <x:v>45660.75625</x:v>
      </x:c>
      <x:c r="C827" s="9" t="n">
        <x:v>45661.91458333333</x:v>
      </x:c>
      <x:c r="D827" s="9" t="n">
        <x:v>45663.47583333333</x:v>
      </x:c>
      <x:c r="E827" s="1" t="str">
        <x:v>Low</x:v>
      </x:c>
      <x:c r="F827" s="1" t="str">
        <x:v>WhatsApp</x:v>
      </x:c>
      <x:c r="G827" s="1" t="str">
        <x:v>Delivery</x:v>
      </x:c>
      <x:c r="H827" s="1" t="n">
        <x:v>0</x:v>
      </x:c>
      <x:c r="I827" s="1" t="n">
        <x:v>2</x:v>
      </x:c>
      <x:c r="J827" s="1" t="n">
        <x:f>IF(E827="","",VLOOKUP(E827,'Guide'!$A$7:$C$10,2,FALSE))</x:f>
        <x:v>24</x:v>
      </x:c>
      <x:c r="K827" s="1" t="n">
        <x:f>IF(E827="","",VLOOKUP(E827,'Guide'!$A$7:$C$10,3,FALSE))</x:f>
        <x:v>120</x:v>
      </x:c>
      <x:c r="L827" s="10" t="n">
        <x:f>('Guide'!$B$4-B827)*24</x:f>
        <x:v>4277.850000000035</x:v>
      </x:c>
      <x:c r="M827" s="10" t="n">
        <x:f>IF(C827="","",ROUND((C827-B827)*24,6))</x:f>
        <x:v>27.8</x:v>
      </x:c>
      <x:c r="N827" s="10" t="n">
        <x:f>IF(D827="","",ROUND((D827-B827)*24,6))</x:f>
        <x:v>65.27</x:v>
      </x:c>
      <x:c r="O827" s="1" t="n">
        <x:f>IF(D827="",1,0)</x:f>
        <x:v>0</x:v>
      </x:c>
      <x:c r="P827" s="1" t="n">
        <x:f>IF(E827="",0,IF(OR(C827&lt;&gt;"",L827&gt;=J827),1,0))</x:f>
        <x:v>1</x:v>
      </x:c>
      <x:c r="Q827" s="1" t="n">
        <x:f>IF(AND(E827&lt;&gt;"",C827&lt;&gt;"",M827&lt;=J827),1,0)</x:f>
        <x:v>0</x:v>
      </x:c>
      <x:c r="R827" s="1" t="n">
        <x:f>P827-Q827</x:f>
        <x:v>1</x:v>
      </x:c>
      <x:c r="S827" s="1" t="n">
        <x:f>IF(E827="",0,IF(OR(D827&lt;&gt;"",L827&gt;=K827),1,0))</x:f>
        <x:v>1</x:v>
      </x:c>
      <x:c r="T827" s="1" t="n">
        <x:f>IF(AND(E827&lt;&gt;"",D827&lt;&gt;"",N827&lt;=K827),1,0)</x:f>
        <x:v>1</x:v>
      </x:c>
      <x:c r="U827" s="1" t="n">
        <x:f>S827-T827</x:f>
        <x:v>0</x:v>
      </x:c>
      <x:c r="V827" s="1" t="n">
        <x:f>IF(I827="",0,1)</x:f>
        <x:v>1</x:v>
      </x:c>
      <x:c r="W827" s="1" t="n">
        <x:f>IF(I827&gt;=4,1,0)</x:f>
        <x:v>0</x:v>
      </x:c>
      <x:c r="X827" s="1" t="n">
        <x:f>1-O827</x:f>
        <x:v>1</x:v>
      </x:c>
      <x:c r="Y827" s="1" t="n">
        <x:f>IF(AND(O827=1,L827&gt;168),1,0)</x:f>
        <x:v>0</x:v>
      </x:c>
    </x:row>
    <x:row r="828">
      <x:c r="A828" s="1" t="str">
        <x:v>T00823</x:v>
      </x:c>
      <x:c r="B828" s="9" t="n">
        <x:v>45669.688888888886</x:v>
      </x:c>
      <x:c r="C828" s="9" t="n">
        <x:v>45669.81638888889</x:v>
      </x:c>
      <x:c r="D828" s="9" t="n">
        <x:v>45670.83513888889</x:v>
      </x:c>
      <x:c r="E828" s="1" t="str">
        <x:v>High</x:v>
      </x:c>
      <x:c r="F828" s="1" t="str">
        <x:v>Web chat</x:v>
      </x:c>
      <x:c r="G828" s="1" t="str">
        <x:v>Account access</x:v>
      </x:c>
      <x:c r="H828" s="1" t="n">
        <x:v>0</x:v>
      </x:c>
      <x:c r="I828" s="1"/>
      <x:c r="J828" s="1" t="n">
        <x:f>IF(E828="","",VLOOKUP(E828,'Guide'!$A$7:$C$10,2,FALSE))</x:f>
        <x:v>4</x:v>
      </x:c>
      <x:c r="K828" s="1" t="n">
        <x:f>IF(E828="","",VLOOKUP(E828,'Guide'!$A$7:$C$10,3,FALSE))</x:f>
        <x:v>24</x:v>
      </x:c>
      <x:c r="L828" s="10" t="n">
        <x:f>('Guide'!$B$4-B828)*24</x:f>
        <x:v>4063.4666666667326</x:v>
      </x:c>
      <x:c r="M828" s="10" t="n">
        <x:f>IF(C828="","",ROUND((C828-B828)*24,6))</x:f>
        <x:v>3.06</x:v>
      </x:c>
      <x:c r="N828" s="10" t="n">
        <x:f>IF(D828="","",ROUND((D828-B828)*24,6))</x:f>
        <x:v>27.51</x:v>
      </x:c>
      <x:c r="O828" s="1" t="n">
        <x:f>IF(D828="",1,0)</x:f>
        <x:v>0</x:v>
      </x:c>
      <x:c r="P828" s="1" t="n">
        <x:f>IF(E828="",0,IF(OR(C828&lt;&gt;"",L828&gt;=J828),1,0))</x:f>
        <x:v>1</x:v>
      </x:c>
      <x:c r="Q828" s="1" t="n">
        <x:f>IF(AND(E828&lt;&gt;"",C828&lt;&gt;"",M828&lt;=J828),1,0)</x:f>
        <x:v>1</x:v>
      </x:c>
      <x:c r="R828" s="1" t="n">
        <x:f>P828-Q828</x:f>
        <x:v>0</x:v>
      </x:c>
      <x:c r="S828" s="1" t="n">
        <x:f>IF(E828="",0,IF(OR(D828&lt;&gt;"",L828&gt;=K828),1,0))</x:f>
        <x:v>1</x:v>
      </x:c>
      <x:c r="T828" s="1" t="n">
        <x:f>IF(AND(E828&lt;&gt;"",D828&lt;&gt;"",N828&lt;=K828),1,0)</x:f>
        <x:v>0</x:v>
      </x:c>
      <x:c r="U828" s="1" t="n">
        <x:f>S828-T828</x:f>
        <x:v>1</x:v>
      </x:c>
      <x:c r="V828" s="1" t="n">
        <x:f>IF(I828="",0,1)</x:f>
        <x:v>0</x:v>
      </x:c>
      <x:c r="W828" s="1" t="n">
        <x:f>IF(I828&gt;=4,1,0)</x:f>
        <x:v>0</x:v>
      </x:c>
      <x:c r="X828" s="1" t="n">
        <x:f>1-O828</x:f>
        <x:v>1</x:v>
      </x:c>
      <x:c r="Y828" s="1" t="n">
        <x:f>IF(AND(O828=1,L828&gt;168),1,0)</x:f>
        <x:v>0</x:v>
      </x:c>
    </x:row>
    <x:row r="829">
      <x:c r="A829" s="1" t="str">
        <x:v>T00824</x:v>
      </x:c>
      <x:c r="B829" s="9" t="n">
        <x:v>45772.30625</x:v>
      </x:c>
      <x:c r="C829" s="9" t="n">
        <x:v>45772.3275</x:v>
      </x:c>
      <x:c r="D829" s="9" t="n">
        <x:v>45772.64083333333</x:v>
      </x:c>
      <x:c r="E829" s="1" t="str">
        <x:v>Urgent</x:v>
      </x:c>
      <x:c r="F829" s="1" t="str">
        <x:v>Email</x:v>
      </x:c>
      <x:c r="G829" s="1" t="str">
        <x:v>Account access</x:v>
      </x:c>
      <x:c r="H829" s="1" t="n">
        <x:v>0</x:v>
      </x:c>
      <x:c r="I829" s="1"/>
      <x:c r="J829" s="1" t="n">
        <x:f>IF(E829="","",VLOOKUP(E829,'Guide'!$A$7:$C$10,2,FALSE))</x:f>
        <x:v>1</x:v>
      </x:c>
      <x:c r="K829" s="1" t="n">
        <x:f>IF(E829="","",VLOOKUP(E829,'Guide'!$A$7:$C$10,3,FALSE))</x:f>
        <x:v>8</x:v>
      </x:c>
      <x:c r="L829" s="10" t="n">
        <x:f>('Guide'!$B$4-B829)*24</x:f>
        <x:v>1600.649999999965</x:v>
      </x:c>
      <x:c r="M829" s="10" t="n">
        <x:f>IF(C829="","",ROUND((C829-B829)*24,6))</x:f>
        <x:v>0.51</x:v>
      </x:c>
      <x:c r="N829" s="10" t="n">
        <x:f>IF(D829="","",ROUND((D829-B829)*24,6))</x:f>
        <x:v>8.03</x:v>
      </x:c>
      <x:c r="O829" s="1" t="n">
        <x:f>IF(D829="",1,0)</x:f>
        <x:v>0</x:v>
      </x:c>
      <x:c r="P829" s="1" t="n">
        <x:f>IF(E829="",0,IF(OR(C829&lt;&gt;"",L829&gt;=J829),1,0))</x:f>
        <x:v>1</x:v>
      </x:c>
      <x:c r="Q829" s="1" t="n">
        <x:f>IF(AND(E829&lt;&gt;"",C829&lt;&gt;"",M829&lt;=J829),1,0)</x:f>
        <x:v>1</x:v>
      </x:c>
      <x:c r="R829" s="1" t="n">
        <x:f>P829-Q829</x:f>
        <x:v>0</x:v>
      </x:c>
      <x:c r="S829" s="1" t="n">
        <x:f>IF(E829="",0,IF(OR(D829&lt;&gt;"",L829&gt;=K829),1,0))</x:f>
        <x:v>1</x:v>
      </x:c>
      <x:c r="T829" s="1" t="n">
        <x:f>IF(AND(E829&lt;&gt;"",D829&lt;&gt;"",N829&lt;=K829),1,0)</x:f>
        <x:v>0</x:v>
      </x:c>
      <x:c r="U829" s="1" t="n">
        <x:f>S829-T829</x:f>
        <x:v>1</x:v>
      </x:c>
      <x:c r="V829" s="1" t="n">
        <x:f>IF(I829="",0,1)</x:f>
        <x:v>0</x:v>
      </x:c>
      <x:c r="W829" s="1" t="n">
        <x:f>IF(I829&gt;=4,1,0)</x:f>
        <x:v>0</x:v>
      </x:c>
      <x:c r="X829" s="1" t="n">
        <x:f>1-O829</x:f>
        <x:v>1</x:v>
      </x:c>
      <x:c r="Y829" s="1" t="n">
        <x:f>IF(AND(O829=1,L829&gt;168),1,0)</x:f>
        <x:v>0</x:v>
      </x:c>
    </x:row>
    <x:row r="830">
      <x:c r="A830" s="1" t="str">
        <x:v>T00825</x:v>
      </x:c>
      <x:c r="B830" s="9" t="n">
        <x:v>45759.052777777775</x:v>
      </x:c>
      <x:c r="C830" s="9" t="n">
        <x:v>45759.09736111111</x:v>
      </x:c>
      <x:c r="D830" s="9" t="n">
        <x:v>45760.55111111111</x:v>
      </x:c>
      <x:c r="E830" s="1" t="str">
        <x:v>High</x:v>
      </x:c>
      <x:c r="F830" s="1" t="str">
        <x:v>Email</x:v>
      </x:c>
      <x:c r="G830" s="1" t="str">
        <x:v>Refund</x:v>
      </x:c>
      <x:c r="H830" s="1" t="n">
        <x:v>0</x:v>
      </x:c>
      <x:c r="I830" s="1" t="n">
        <x:v>2</x:v>
      </x:c>
      <x:c r="J830" s="1" t="n">
        <x:f>IF(E830="","",VLOOKUP(E830,'Guide'!$A$7:$C$10,2,FALSE))</x:f>
        <x:v>4</x:v>
      </x:c>
      <x:c r="K830" s="1" t="n">
        <x:f>IF(E830="","",VLOOKUP(E830,'Guide'!$A$7:$C$10,3,FALSE))</x:f>
        <x:v>24</x:v>
      </x:c>
      <x:c r="L830" s="10" t="n">
        <x:f>('Guide'!$B$4-B830)*24</x:f>
        <x:v>1918.7333333333954</x:v>
      </x:c>
      <x:c r="M830" s="10" t="n">
        <x:f>IF(C830="","",ROUND((C830-B830)*24,6))</x:f>
        <x:v>1.07</x:v>
      </x:c>
      <x:c r="N830" s="10" t="n">
        <x:f>IF(D830="","",ROUND((D830-B830)*24,6))</x:f>
        <x:v>35.96</x:v>
      </x:c>
      <x:c r="O830" s="1" t="n">
        <x:f>IF(D830="",1,0)</x:f>
        <x:v>0</x:v>
      </x:c>
      <x:c r="P830" s="1" t="n">
        <x:f>IF(E830="",0,IF(OR(C830&lt;&gt;"",L830&gt;=J830),1,0))</x:f>
        <x:v>1</x:v>
      </x:c>
      <x:c r="Q830" s="1" t="n">
        <x:f>IF(AND(E830&lt;&gt;"",C830&lt;&gt;"",M830&lt;=J830),1,0)</x:f>
        <x:v>1</x:v>
      </x:c>
      <x:c r="R830" s="1" t="n">
        <x:f>P830-Q830</x:f>
        <x:v>0</x:v>
      </x:c>
      <x:c r="S830" s="1" t="n">
        <x:f>IF(E830="",0,IF(OR(D830&lt;&gt;"",L830&gt;=K830),1,0))</x:f>
        <x:v>1</x:v>
      </x:c>
      <x:c r="T830" s="1" t="n">
        <x:f>IF(AND(E830&lt;&gt;"",D830&lt;&gt;"",N830&lt;=K830),1,0)</x:f>
        <x:v>0</x:v>
      </x:c>
      <x:c r="U830" s="1" t="n">
        <x:f>S830-T830</x:f>
        <x:v>1</x:v>
      </x:c>
      <x:c r="V830" s="1" t="n">
        <x:f>IF(I830="",0,1)</x:f>
        <x:v>1</x:v>
      </x:c>
      <x:c r="W830" s="1" t="n">
        <x:f>IF(I830&gt;=4,1,0)</x:f>
        <x:v>0</x:v>
      </x:c>
      <x:c r="X830" s="1" t="n">
        <x:f>1-O830</x:f>
        <x:v>1</x:v>
      </x:c>
      <x:c r="Y830" s="1" t="n">
        <x:f>IF(AND(O830=1,L830&gt;168),1,0)</x:f>
        <x:v>0</x:v>
      </x:c>
    </x:row>
    <x:row r="831">
      <x:c r="A831" s="1" t="str">
        <x:v>T00826</x:v>
      </x:c>
      <x:c r="B831" s="9" t="n">
        <x:v>45745.967361111114</x:v>
      </x:c>
      <x:c r="C831" s="9" t="n">
        <x:v>45745.99527777778</x:v>
      </x:c>
      <x:c r="D831" s="9" t="n">
        <x:v>45746.22194444444</x:v>
      </x:c>
      <x:c r="E831" s="1" t="str">
        <x:v>High</x:v>
      </x:c>
      <x:c r="F831" s="1" t="str">
        <x:v>Web chat</x:v>
      </x:c>
      <x:c r="G831" s="1" t="str">
        <x:v>Account access</x:v>
      </x:c>
      <x:c r="H831" s="1" t="n">
        <x:v>0</x:v>
      </x:c>
      <x:c r="I831" s="1"/>
      <x:c r="J831" s="1" t="n">
        <x:f>IF(E831="","",VLOOKUP(E831,'Guide'!$A$7:$C$10,2,FALSE))</x:f>
        <x:v>4</x:v>
      </x:c>
      <x:c r="K831" s="1" t="n">
        <x:f>IF(E831="","",VLOOKUP(E831,'Guide'!$A$7:$C$10,3,FALSE))</x:f>
        <x:v>24</x:v>
      </x:c>
      <x:c r="L831" s="10" t="n">
        <x:f>('Guide'!$B$4-B831)*24</x:f>
        <x:v>2232.7833333332674</x:v>
      </x:c>
      <x:c r="M831" s="10" t="n">
        <x:f>IF(C831="","",ROUND((C831-B831)*24,6))</x:f>
        <x:v>0.67</x:v>
      </x:c>
      <x:c r="N831" s="10" t="n">
        <x:f>IF(D831="","",ROUND((D831-B831)*24,6))</x:f>
        <x:v>6.11</x:v>
      </x:c>
      <x:c r="O831" s="1" t="n">
        <x:f>IF(D831="",1,0)</x:f>
        <x:v>0</x:v>
      </x:c>
      <x:c r="P831" s="1" t="n">
        <x:f>IF(E831="",0,IF(OR(C831&lt;&gt;"",L831&gt;=J831),1,0))</x:f>
        <x:v>1</x:v>
      </x:c>
      <x:c r="Q831" s="1" t="n">
        <x:f>IF(AND(E831&lt;&gt;"",C831&lt;&gt;"",M831&lt;=J831),1,0)</x:f>
        <x:v>1</x:v>
      </x:c>
      <x:c r="R831" s="1" t="n">
        <x:f>P831-Q831</x:f>
        <x:v>0</x:v>
      </x:c>
      <x:c r="S831" s="1" t="n">
        <x:f>IF(E831="",0,IF(OR(D831&lt;&gt;"",L831&gt;=K831),1,0))</x:f>
        <x:v>1</x:v>
      </x:c>
      <x:c r="T831" s="1" t="n">
        <x:f>IF(AND(E831&lt;&gt;"",D831&lt;&gt;"",N831&lt;=K831),1,0)</x:f>
        <x:v>1</x:v>
      </x:c>
      <x:c r="U831" s="1" t="n">
        <x:f>S831-T831</x:f>
        <x:v>0</x:v>
      </x:c>
      <x:c r="V831" s="1" t="n">
        <x:f>IF(I831="",0,1)</x:f>
        <x:v>0</x:v>
      </x:c>
      <x:c r="W831" s="1" t="n">
        <x:f>IF(I831&gt;=4,1,0)</x:f>
        <x:v>0</x:v>
      </x:c>
      <x:c r="X831" s="1" t="n">
        <x:f>1-O831</x:f>
        <x:v>1</x:v>
      </x:c>
      <x:c r="Y831" s="1" t="n">
        <x:f>IF(AND(O831=1,L831&gt;168),1,0)</x:f>
        <x:v>0</x:v>
      </x:c>
    </x:row>
    <x:row r="832">
      <x:c r="A832" s="1" t="str">
        <x:v>T00827</x:v>
      </x:c>
      <x:c r="B832" s="9" t="n">
        <x:v>45755.228472222225</x:v>
      </x:c>
      <x:c r="C832" s="9" t="n">
        <x:v>45755.836805555555</x:v>
      </x:c>
      <x:c r="D832" s="9" t="n">
        <x:v>45756.56263888889</x:v>
      </x:c>
      <x:c r="E832" s="1" t="str">
        <x:v>Normal</x:v>
      </x:c>
      <x:c r="F832" s="1" t="str">
        <x:v>Email</x:v>
      </x:c>
      <x:c r="G832" s="1" t="str">
        <x:v>Billing</x:v>
      </x:c>
      <x:c r="H832" s="1" t="n">
        <x:v>0</x:v>
      </x:c>
      <x:c r="I832" s="1"/>
      <x:c r="J832" s="1" t="n">
        <x:f>IF(E832="","",VLOOKUP(E832,'Guide'!$A$7:$C$10,2,FALSE))</x:f>
        <x:v>12</x:v>
      </x:c>
      <x:c r="K832" s="1" t="n">
        <x:f>IF(E832="","",VLOOKUP(E832,'Guide'!$A$7:$C$10,3,FALSE))</x:f>
        <x:v>72</x:v>
      </x:c>
      <x:c r="L832" s="10" t="n">
        <x:f>('Guide'!$B$4-B832)*24</x:f>
        <x:v>2010.5166666666046</x:v>
      </x:c>
      <x:c r="M832" s="10" t="n">
        <x:f>IF(C832="","",ROUND((C832-B832)*24,6))</x:f>
        <x:v>14.6</x:v>
      </x:c>
      <x:c r="N832" s="10" t="n">
        <x:f>IF(D832="","",ROUND((D832-B832)*24,6))</x:f>
        <x:v>32.02</x:v>
      </x:c>
      <x:c r="O832" s="1" t="n">
        <x:f>IF(D832="",1,0)</x:f>
        <x:v>0</x:v>
      </x:c>
      <x:c r="P832" s="1" t="n">
        <x:f>IF(E832="",0,IF(OR(C832&lt;&gt;"",L832&gt;=J832),1,0))</x:f>
        <x:v>1</x:v>
      </x:c>
      <x:c r="Q832" s="1" t="n">
        <x:f>IF(AND(E832&lt;&gt;"",C832&lt;&gt;"",M832&lt;=J832),1,0)</x:f>
        <x:v>0</x:v>
      </x:c>
      <x:c r="R832" s="1" t="n">
        <x:f>P832-Q832</x:f>
        <x:v>1</x:v>
      </x:c>
      <x:c r="S832" s="1" t="n">
        <x:f>IF(E832="",0,IF(OR(D832&lt;&gt;"",L832&gt;=K832),1,0))</x:f>
        <x:v>1</x:v>
      </x:c>
      <x:c r="T832" s="1" t="n">
        <x:f>IF(AND(E832&lt;&gt;"",D832&lt;&gt;"",N832&lt;=K832),1,0)</x:f>
        <x:v>1</x:v>
      </x:c>
      <x:c r="U832" s="1" t="n">
        <x:f>S832-T832</x:f>
        <x:v>0</x:v>
      </x:c>
      <x:c r="V832" s="1" t="n">
        <x:f>IF(I832="",0,1)</x:f>
        <x:v>0</x:v>
      </x:c>
      <x:c r="W832" s="1" t="n">
        <x:f>IF(I832&gt;=4,1,0)</x:f>
        <x:v>0</x:v>
      </x:c>
      <x:c r="X832" s="1" t="n">
        <x:f>1-O832</x:f>
        <x:v>1</x:v>
      </x:c>
      <x:c r="Y832" s="1" t="n">
        <x:f>IF(AND(O832=1,L832&gt;168),1,0)</x:f>
        <x:v>0</x:v>
      </x:c>
    </x:row>
    <x:row r="833">
      <x:c r="A833" s="1" t="str">
        <x:v>T00828</x:v>
      </x:c>
      <x:c r="B833" s="9" t="n">
        <x:v>45791.16458333333</x:v>
      </x:c>
      <x:c r="C833" s="9" t="n">
        <x:v>45792.40666666667</x:v>
      </x:c>
      <x:c r="D833" s="9" t="n">
        <x:v>45792.760416666664</x:v>
      </x:c>
      <x:c r="E833" s="1" t="str">
        <x:v>High</x:v>
      </x:c>
      <x:c r="F833" s="1" t="str">
        <x:v>Email</x:v>
      </x:c>
      <x:c r="G833" s="1" t="str">
        <x:v>Account access</x:v>
      </x:c>
      <x:c r="H833" s="1" t="n">
        <x:v>0</x:v>
      </x:c>
      <x:c r="I833" s="1"/>
      <x:c r="J833" s="1" t="n">
        <x:f>IF(E833="","",VLOOKUP(E833,'Guide'!$A$7:$C$10,2,FALSE))</x:f>
        <x:v>4</x:v>
      </x:c>
      <x:c r="K833" s="1" t="n">
        <x:f>IF(E833="","",VLOOKUP(E833,'Guide'!$A$7:$C$10,3,FALSE))</x:f>
        <x:v>24</x:v>
      </x:c>
      <x:c r="L833" s="10" t="n">
        <x:f>('Guide'!$B$4-B833)*24</x:f>
        <x:v>1148.0500000000466</x:v>
      </x:c>
      <x:c r="M833" s="10" t="n">
        <x:f>IF(C833="","",ROUND((C833-B833)*24,6))</x:f>
        <x:v>29.81</x:v>
      </x:c>
      <x:c r="N833" s="10" t="n">
        <x:f>IF(D833="","",ROUND((D833-B833)*24,6))</x:f>
        <x:v>38.3</x:v>
      </x:c>
      <x:c r="O833" s="1" t="n">
        <x:f>IF(D833="",1,0)</x:f>
        <x:v>0</x:v>
      </x:c>
      <x:c r="P833" s="1" t="n">
        <x:f>IF(E833="",0,IF(OR(C833&lt;&gt;"",L833&gt;=J833),1,0))</x:f>
        <x:v>1</x:v>
      </x:c>
      <x:c r="Q833" s="1" t="n">
        <x:f>IF(AND(E833&lt;&gt;"",C833&lt;&gt;"",M833&lt;=J833),1,0)</x:f>
        <x:v>0</x:v>
      </x:c>
      <x:c r="R833" s="1" t="n">
        <x:f>P833-Q833</x:f>
        <x:v>1</x:v>
      </x:c>
      <x:c r="S833" s="1" t="n">
        <x:f>IF(E833="",0,IF(OR(D833&lt;&gt;"",L833&gt;=K833),1,0))</x:f>
        <x:v>1</x:v>
      </x:c>
      <x:c r="T833" s="1" t="n">
        <x:f>IF(AND(E833&lt;&gt;"",D833&lt;&gt;"",N833&lt;=K833),1,0)</x:f>
        <x:v>0</x:v>
      </x:c>
      <x:c r="U833" s="1" t="n">
        <x:f>S833-T833</x:f>
        <x:v>1</x:v>
      </x:c>
      <x:c r="V833" s="1" t="n">
        <x:f>IF(I833="",0,1)</x:f>
        <x:v>0</x:v>
      </x:c>
      <x:c r="W833" s="1" t="n">
        <x:f>IF(I833&gt;=4,1,0)</x:f>
        <x:v>0</x:v>
      </x:c>
      <x:c r="X833" s="1" t="n">
        <x:f>1-O833</x:f>
        <x:v>1</x:v>
      </x:c>
      <x:c r="Y833" s="1" t="n">
        <x:f>IF(AND(O833=1,L833&gt;168),1,0)</x:f>
        <x:v>0</x:v>
      </x:c>
    </x:row>
    <x:row r="834">
      <x:c r="A834" s="1" t="str">
        <x:v>T00829</x:v>
      </x:c>
      <x:c r="B834" s="9" t="n">
        <x:v>45715.37569444445</x:v>
      </x:c>
      <x:c r="C834" s="9" t="n">
        <x:v>45715.48569444445</x:v>
      </x:c>
      <x:c r="D834" s="9" t="n">
        <x:v>45715.76986111111</x:v>
      </x:c>
      <x:c r="E834" s="1" t="str">
        <x:v>Normal</x:v>
      </x:c>
      <x:c r="F834" s="1" t="str">
        <x:v>Web chat</x:v>
      </x:c>
      <x:c r="G834" s="1" t="str">
        <x:v>Account access</x:v>
      </x:c>
      <x:c r="H834" s="1" t="n">
        <x:v>0</x:v>
      </x:c>
      <x:c r="I834" s="1"/>
      <x:c r="J834" s="1" t="n">
        <x:f>IF(E834="","",VLOOKUP(E834,'Guide'!$A$7:$C$10,2,FALSE))</x:f>
        <x:v>12</x:v>
      </x:c>
      <x:c r="K834" s="1" t="n">
        <x:f>IF(E834="","",VLOOKUP(E834,'Guide'!$A$7:$C$10,3,FALSE))</x:f>
        <x:v>72</x:v>
      </x:c>
      <x:c r="L834" s="10" t="n">
        <x:f>('Guide'!$B$4-B834)*24</x:f>
        <x:v>2966.983333333279</x:v>
      </x:c>
      <x:c r="M834" s="10" t="n">
        <x:f>IF(C834="","",ROUND((C834-B834)*24,6))</x:f>
        <x:v>2.64</x:v>
      </x:c>
      <x:c r="N834" s="10" t="n">
        <x:f>IF(D834="","",ROUND((D834-B834)*24,6))</x:f>
        <x:v>9.46</x:v>
      </x:c>
      <x:c r="O834" s="1" t="n">
        <x:f>IF(D834="",1,0)</x:f>
        <x:v>0</x:v>
      </x:c>
      <x:c r="P834" s="1" t="n">
        <x:f>IF(E834="",0,IF(OR(C834&lt;&gt;"",L834&gt;=J834),1,0))</x:f>
        <x:v>1</x:v>
      </x:c>
      <x:c r="Q834" s="1" t="n">
        <x:f>IF(AND(E834&lt;&gt;"",C834&lt;&gt;"",M834&lt;=J834),1,0)</x:f>
        <x:v>1</x:v>
      </x:c>
      <x:c r="R834" s="1" t="n">
        <x:f>P834-Q834</x:f>
        <x:v>0</x:v>
      </x:c>
      <x:c r="S834" s="1" t="n">
        <x:f>IF(E834="",0,IF(OR(D834&lt;&gt;"",L834&gt;=K834),1,0))</x:f>
        <x:v>1</x:v>
      </x:c>
      <x:c r="T834" s="1" t="n">
        <x:f>IF(AND(E834&lt;&gt;"",D834&lt;&gt;"",N834&lt;=K834),1,0)</x:f>
        <x:v>1</x:v>
      </x:c>
      <x:c r="U834" s="1" t="n">
        <x:f>S834-T834</x:f>
        <x:v>0</x:v>
      </x:c>
      <x:c r="V834" s="1" t="n">
        <x:f>IF(I834="",0,1)</x:f>
        <x:v>0</x:v>
      </x:c>
      <x:c r="W834" s="1" t="n">
        <x:f>IF(I834&gt;=4,1,0)</x:f>
        <x:v>0</x:v>
      </x:c>
      <x:c r="X834" s="1" t="n">
        <x:f>1-O834</x:f>
        <x:v>1</x:v>
      </x:c>
      <x:c r="Y834" s="1" t="n">
        <x:f>IF(AND(O834=1,L834&gt;168),1,0)</x:f>
        <x:v>0</x:v>
      </x:c>
    </x:row>
    <x:row r="835">
      <x:c r="A835" s="1" t="str">
        <x:v>T00830</x:v>
      </x:c>
      <x:c r="B835" s="9" t="n">
        <x:v>45795.294444444444</x:v>
      </x:c>
      <x:c r="C835" s="9" t="n">
        <x:v>45796.015694444446</x:v>
      </x:c>
      <x:c r="D835" s="9" t="n">
        <x:v>45796.01986111111</x:v>
      </x:c>
      <x:c r="E835" s="1" t="str">
        <x:v>High</x:v>
      </x:c>
      <x:c r="F835" s="1" t="str">
        <x:v>Email</x:v>
      </x:c>
      <x:c r="G835" s="1" t="str">
        <x:v>Billing</x:v>
      </x:c>
      <x:c r="H835" s="1" t="n">
        <x:v>0</x:v>
      </x:c>
      <x:c r="I835" s="1" t="n">
        <x:v>5</x:v>
      </x:c>
      <x:c r="J835" s="1" t="n">
        <x:f>IF(E835="","",VLOOKUP(E835,'Guide'!$A$7:$C$10,2,FALSE))</x:f>
        <x:v>4</x:v>
      </x:c>
      <x:c r="K835" s="1" t="n">
        <x:f>IF(E835="","",VLOOKUP(E835,'Guide'!$A$7:$C$10,3,FALSE))</x:f>
        <x:v>24</x:v>
      </x:c>
      <x:c r="L835" s="10" t="n">
        <x:f>('Guide'!$B$4-B835)*24</x:f>
        <x:v>1048.9333333333489</x:v>
      </x:c>
      <x:c r="M835" s="10" t="n">
        <x:f>IF(C835="","",ROUND((C835-B835)*24,6))</x:f>
        <x:v>17.31</x:v>
      </x:c>
      <x:c r="N835" s="10" t="n">
        <x:f>IF(D835="","",ROUND((D835-B835)*24,6))</x:f>
        <x:v>17.41</x:v>
      </x:c>
      <x:c r="O835" s="1" t="n">
        <x:f>IF(D835="",1,0)</x:f>
        <x:v>0</x:v>
      </x:c>
      <x:c r="P835" s="1" t="n">
        <x:f>IF(E835="",0,IF(OR(C835&lt;&gt;"",L835&gt;=J835),1,0))</x:f>
        <x:v>1</x:v>
      </x:c>
      <x:c r="Q835" s="1" t="n">
        <x:f>IF(AND(E835&lt;&gt;"",C835&lt;&gt;"",M835&lt;=J835),1,0)</x:f>
        <x:v>0</x:v>
      </x:c>
      <x:c r="R835" s="1" t="n">
        <x:f>P835-Q835</x:f>
        <x:v>1</x:v>
      </x:c>
      <x:c r="S835" s="1" t="n">
        <x:f>IF(E835="",0,IF(OR(D835&lt;&gt;"",L835&gt;=K835),1,0))</x:f>
        <x:v>1</x:v>
      </x:c>
      <x:c r="T835" s="1" t="n">
        <x:f>IF(AND(E835&lt;&gt;"",D835&lt;&gt;"",N835&lt;=K835),1,0)</x:f>
        <x:v>1</x:v>
      </x:c>
      <x:c r="U835" s="1" t="n">
        <x:f>S835-T835</x:f>
        <x:v>0</x:v>
      </x:c>
      <x:c r="V835" s="1" t="n">
        <x:f>IF(I835="",0,1)</x:f>
        <x:v>1</x:v>
      </x:c>
      <x:c r="W835" s="1" t="n">
        <x:f>IF(I835&gt;=4,1,0)</x:f>
        <x:v>1</x:v>
      </x:c>
      <x:c r="X835" s="1" t="n">
        <x:f>1-O835</x:f>
        <x:v>1</x:v>
      </x:c>
      <x:c r="Y835" s="1" t="n">
        <x:f>IF(AND(O835=1,L835&gt;168),1,0)</x:f>
        <x:v>0</x:v>
      </x:c>
    </x:row>
    <x:row r="836">
      <x:c r="A836" s="1" t="str">
        <x:v>T00831</x:v>
      </x:c>
      <x:c r="B836" s="9" t="n">
        <x:v>45690.09930555556</x:v>
      </x:c>
      <x:c r="C836" s="9" t="n">
        <x:v>45690.46888888889</x:v>
      </x:c>
      <x:c r="D836" s="9" t="n">
        <x:v>45692.30222222222</x:v>
      </x:c>
      <x:c r="E836" s="1" t="str">
        <x:v>Normal</x:v>
      </x:c>
      <x:c r="F836" s="1" t="str">
        <x:v>Email</x:v>
      </x:c>
      <x:c r="G836" s="1" t="str">
        <x:v>Billing</x:v>
      </x:c>
      <x:c r="H836" s="1" t="n">
        <x:v>0</x:v>
      </x:c>
      <x:c r="I836" s="1"/>
      <x:c r="J836" s="1" t="n">
        <x:f>IF(E836="","",VLOOKUP(E836,'Guide'!$A$7:$C$10,2,FALSE))</x:f>
        <x:v>12</x:v>
      </x:c>
      <x:c r="K836" s="1" t="n">
        <x:f>IF(E836="","",VLOOKUP(E836,'Guide'!$A$7:$C$10,3,FALSE))</x:f>
        <x:v>72</x:v>
      </x:c>
      <x:c r="L836" s="10" t="n">
        <x:f>('Guide'!$B$4-B836)*24</x:f>
        <x:v>3573.6166666665813</x:v>
      </x:c>
      <x:c r="M836" s="10" t="n">
        <x:f>IF(C836="","",ROUND((C836-B836)*24,6))</x:f>
        <x:v>8.87</x:v>
      </x:c>
      <x:c r="N836" s="10" t="n">
        <x:f>IF(D836="","",ROUND((D836-B836)*24,6))</x:f>
        <x:v>52.87</x:v>
      </x:c>
      <x:c r="O836" s="1" t="n">
        <x:f>IF(D836="",1,0)</x:f>
        <x:v>0</x:v>
      </x:c>
      <x:c r="P836" s="1" t="n">
        <x:f>IF(E836="",0,IF(OR(C836&lt;&gt;"",L836&gt;=J836),1,0))</x:f>
        <x:v>1</x:v>
      </x:c>
      <x:c r="Q836" s="1" t="n">
        <x:f>IF(AND(E836&lt;&gt;"",C836&lt;&gt;"",M836&lt;=J836),1,0)</x:f>
        <x:v>1</x:v>
      </x:c>
      <x:c r="R836" s="1" t="n">
        <x:f>P836-Q836</x:f>
        <x:v>0</x:v>
      </x:c>
      <x:c r="S836" s="1" t="n">
        <x:f>IF(E836="",0,IF(OR(D836&lt;&gt;"",L836&gt;=K836),1,0))</x:f>
        <x:v>1</x:v>
      </x:c>
      <x:c r="T836" s="1" t="n">
        <x:f>IF(AND(E836&lt;&gt;"",D836&lt;&gt;"",N836&lt;=K836),1,0)</x:f>
        <x:v>1</x:v>
      </x:c>
      <x:c r="U836" s="1" t="n">
        <x:f>S836-T836</x:f>
        <x:v>0</x:v>
      </x:c>
      <x:c r="V836" s="1" t="n">
        <x:f>IF(I836="",0,1)</x:f>
        <x:v>0</x:v>
      </x:c>
      <x:c r="W836" s="1" t="n">
        <x:f>IF(I836&gt;=4,1,0)</x:f>
        <x:v>0</x:v>
      </x:c>
      <x:c r="X836" s="1" t="n">
        <x:f>1-O836</x:f>
        <x:v>1</x:v>
      </x:c>
      <x:c r="Y836" s="1" t="n">
        <x:f>IF(AND(O836=1,L836&gt;168),1,0)</x:f>
        <x:v>0</x:v>
      </x:c>
    </x:row>
    <x:row r="837">
      <x:c r="A837" s="1" t="str">
        <x:v>T00832</x:v>
      </x:c>
      <x:c r="B837" s="9" t="n">
        <x:v>45774.69375</x:v>
      </x:c>
      <x:c r="C837" s="9" t="n">
        <x:v>45775.19</x:v>
      </x:c>
      <x:c r="D837" s="9" t="n">
        <x:v>45775.380833333336</x:v>
      </x:c>
      <x:c r="E837" s="1" t="str">
        <x:v>Normal</x:v>
      </x:c>
      <x:c r="F837" s="1" t="str">
        <x:v>WhatsApp</x:v>
      </x:c>
      <x:c r="G837" s="1" t="str">
        <x:v>Product information</x:v>
      </x:c>
      <x:c r="H837" s="1" t="n">
        <x:v>1</x:v>
      </x:c>
      <x:c r="I837" s="1" t="n">
        <x:v>5</x:v>
      </x:c>
      <x:c r="J837" s="1" t="n">
        <x:f>IF(E837="","",VLOOKUP(E837,'Guide'!$A$7:$C$10,2,FALSE))</x:f>
        <x:v>12</x:v>
      </x:c>
      <x:c r="K837" s="1" t="n">
        <x:f>IF(E837="","",VLOOKUP(E837,'Guide'!$A$7:$C$10,3,FALSE))</x:f>
        <x:v>72</x:v>
      </x:c>
      <x:c r="L837" s="10" t="n">
        <x:f>('Guide'!$B$4-B837)*24</x:f>
        <x:v>1543.350000000035</x:v>
      </x:c>
      <x:c r="M837" s="10" t="n">
        <x:f>IF(C837="","",ROUND((C837-B837)*24,6))</x:f>
        <x:v>11.91</x:v>
      </x:c>
      <x:c r="N837" s="10" t="n">
        <x:f>IF(D837="","",ROUND((D837-B837)*24,6))</x:f>
        <x:v>16.49</x:v>
      </x:c>
      <x:c r="O837" s="1" t="n">
        <x:f>IF(D837="",1,0)</x:f>
        <x:v>0</x:v>
      </x:c>
      <x:c r="P837" s="1" t="n">
        <x:f>IF(E837="",0,IF(OR(C837&lt;&gt;"",L837&gt;=J837),1,0))</x:f>
        <x:v>1</x:v>
      </x:c>
      <x:c r="Q837" s="1" t="n">
        <x:f>IF(AND(E837&lt;&gt;"",C837&lt;&gt;"",M837&lt;=J837),1,0)</x:f>
        <x:v>1</x:v>
      </x:c>
      <x:c r="R837" s="1" t="n">
        <x:f>P837-Q837</x:f>
        <x:v>0</x:v>
      </x:c>
      <x:c r="S837" s="1" t="n">
        <x:f>IF(E837="",0,IF(OR(D837&lt;&gt;"",L837&gt;=K837),1,0))</x:f>
        <x:v>1</x:v>
      </x:c>
      <x:c r="T837" s="1" t="n">
        <x:f>IF(AND(E837&lt;&gt;"",D837&lt;&gt;"",N837&lt;=K837),1,0)</x:f>
        <x:v>1</x:v>
      </x:c>
      <x:c r="U837" s="1" t="n">
        <x:f>S837-T837</x:f>
        <x:v>0</x:v>
      </x:c>
      <x:c r="V837" s="1" t="n">
        <x:f>IF(I837="",0,1)</x:f>
        <x:v>1</x:v>
      </x:c>
      <x:c r="W837" s="1" t="n">
        <x:f>IF(I837&gt;=4,1,0)</x:f>
        <x:v>1</x:v>
      </x:c>
      <x:c r="X837" s="1" t="n">
        <x:f>1-O837</x:f>
        <x:v>1</x:v>
      </x:c>
      <x:c r="Y837" s="1" t="n">
        <x:f>IF(AND(O837=1,L837&gt;168),1,0)</x:f>
        <x:v>0</x:v>
      </x:c>
    </x:row>
    <x:row r="838">
      <x:c r="A838" s="1" t="str">
        <x:v>T00833</x:v>
      </x:c>
      <x:c r="B838" s="9" t="n">
        <x:v>45816.705555555556</x:v>
      </x:c>
      <x:c r="C838" s="9" t="n">
        <x:v>45816.869305555556</x:v>
      </x:c>
      <x:c r="D838" s="9" t="n">
        <x:v>45817.12388888889</x:v>
      </x:c>
      <x:c r="E838" s="1" t="str">
        <x:v>High</x:v>
      </x:c>
      <x:c r="F838" s="1" t="str">
        <x:v>Email</x:v>
      </x:c>
      <x:c r="G838" s="1" t="str">
        <x:v>Account access</x:v>
      </x:c>
      <x:c r="H838" s="1" t="n">
        <x:v>0</x:v>
      </x:c>
      <x:c r="I838" s="1"/>
      <x:c r="J838" s="1" t="n">
        <x:f>IF(E838="","",VLOOKUP(E838,'Guide'!$A$7:$C$10,2,FALSE))</x:f>
        <x:v>4</x:v>
      </x:c>
      <x:c r="K838" s="1" t="n">
        <x:f>IF(E838="","",VLOOKUP(E838,'Guide'!$A$7:$C$10,3,FALSE))</x:f>
        <x:v>24</x:v>
      </x:c>
      <x:c r="L838" s="10" t="n">
        <x:f>('Guide'!$B$4-B838)*24</x:f>
        <x:v>535.0666666666511</x:v>
      </x:c>
      <x:c r="M838" s="10" t="n">
        <x:f>IF(C838="","",ROUND((C838-B838)*24,6))</x:f>
        <x:v>3.93</x:v>
      </x:c>
      <x:c r="N838" s="10" t="n">
        <x:f>IF(D838="","",ROUND((D838-B838)*24,6))</x:f>
        <x:v>10.04</x:v>
      </x:c>
      <x:c r="O838" s="1" t="n">
        <x:f>IF(D838="",1,0)</x:f>
        <x:v>0</x:v>
      </x:c>
      <x:c r="P838" s="1" t="n">
        <x:f>IF(E838="",0,IF(OR(C838&lt;&gt;"",L838&gt;=J838),1,0))</x:f>
        <x:v>1</x:v>
      </x:c>
      <x:c r="Q838" s="1" t="n">
        <x:f>IF(AND(E838&lt;&gt;"",C838&lt;&gt;"",M838&lt;=J838),1,0)</x:f>
        <x:v>1</x:v>
      </x:c>
      <x:c r="R838" s="1" t="n">
        <x:f>P838-Q838</x:f>
        <x:v>0</x:v>
      </x:c>
      <x:c r="S838" s="1" t="n">
        <x:f>IF(E838="",0,IF(OR(D838&lt;&gt;"",L838&gt;=K838),1,0))</x:f>
        <x:v>1</x:v>
      </x:c>
      <x:c r="T838" s="1" t="n">
        <x:f>IF(AND(E838&lt;&gt;"",D838&lt;&gt;"",N838&lt;=K838),1,0)</x:f>
        <x:v>1</x:v>
      </x:c>
      <x:c r="U838" s="1" t="n">
        <x:f>S838-T838</x:f>
        <x:v>0</x:v>
      </x:c>
      <x:c r="V838" s="1" t="n">
        <x:f>IF(I838="",0,1)</x:f>
        <x:v>0</x:v>
      </x:c>
      <x:c r="W838" s="1" t="n">
        <x:f>IF(I838&gt;=4,1,0)</x:f>
        <x:v>0</x:v>
      </x:c>
      <x:c r="X838" s="1" t="n">
        <x:f>1-O838</x:f>
        <x:v>1</x:v>
      </x:c>
      <x:c r="Y838" s="1" t="n">
        <x:f>IF(AND(O838=1,L838&gt;168),1,0)</x:f>
        <x:v>0</x:v>
      </x:c>
    </x:row>
    <x:row r="839">
      <x:c r="A839" s="1" t="str">
        <x:v>T00834</x:v>
      </x:c>
      <x:c r="B839" s="9" t="n">
        <x:v>45829.618055555555</x:v>
      </x:c>
      <x:c r="C839" s="9" t="n">
        <x:v>45830.32013888889</x:v>
      </x:c>
      <x:c r="D839" s="9"/>
      <x:c r="E839" s="1" t="str">
        <x:v>Normal</x:v>
      </x:c>
      <x:c r="F839" s="1" t="str">
        <x:v>WhatsApp</x:v>
      </x:c>
      <x:c r="G839" s="1" t="str">
        <x:v>Delivery</x:v>
      </x:c>
      <x:c r="H839" s="1" t="n">
        <x:v>0</x:v>
      </x:c>
      <x:c r="I839" s="1"/>
      <x:c r="J839" s="1" t="n">
        <x:f>IF(E839="","",VLOOKUP(E839,'Guide'!$A$7:$C$10,2,FALSE))</x:f>
        <x:v>12</x:v>
      </x:c>
      <x:c r="K839" s="1" t="n">
        <x:f>IF(E839="","",VLOOKUP(E839,'Guide'!$A$7:$C$10,3,FALSE))</x:f>
        <x:v>72</x:v>
      </x:c>
      <x:c r="L839" s="10" t="n">
        <x:f>('Guide'!$B$4-B839)*24</x:f>
        <x:v>225.16666666668607</x:v>
      </x:c>
      <x:c r="M839" s="10" t="n">
        <x:f>IF(C839="","",ROUND((C839-B839)*24,6))</x:f>
        <x:v>16.85</x:v>
      </x:c>
      <x:c r="N839" s="10" t="str">
        <x:f>IF(D839="","",ROUND((D839-B839)*24,6))</x:f>
      </x:c>
      <x:c r="O839" s="1" t="n">
        <x:f>IF(D839="",1,0)</x:f>
        <x:v>1</x:v>
      </x:c>
      <x:c r="P839" s="1" t="n">
        <x:f>IF(E839="",0,IF(OR(C839&lt;&gt;"",L839&gt;=J839),1,0))</x:f>
        <x:v>1</x:v>
      </x:c>
      <x:c r="Q839" s="1" t="n">
        <x:f>IF(AND(E839&lt;&gt;"",C839&lt;&gt;"",M839&lt;=J839),1,0)</x:f>
        <x:v>0</x:v>
      </x:c>
      <x:c r="R839" s="1" t="n">
        <x:f>P839-Q839</x:f>
        <x:v>1</x:v>
      </x:c>
      <x:c r="S839" s="1" t="n">
        <x:f>IF(E839="",0,IF(OR(D839&lt;&gt;"",L839&gt;=K839),1,0))</x:f>
        <x:v>1</x:v>
      </x:c>
      <x:c r="T839" s="1" t="n">
        <x:f>IF(AND(E839&lt;&gt;"",D839&lt;&gt;"",N839&lt;=K839),1,0)</x:f>
        <x:v>0</x:v>
      </x:c>
      <x:c r="U839" s="1" t="n">
        <x:f>S839-T839</x:f>
        <x:v>1</x:v>
      </x:c>
      <x:c r="V839" s="1" t="n">
        <x:f>IF(I839="",0,1)</x:f>
        <x:v>0</x:v>
      </x:c>
      <x:c r="W839" s="1" t="n">
        <x:f>IF(I839&gt;=4,1,0)</x:f>
        <x:v>0</x:v>
      </x:c>
      <x:c r="X839" s="1" t="n">
        <x:f>1-O839</x:f>
        <x:v>0</x:v>
      </x:c>
      <x:c r="Y839" s="1" t="n">
        <x:f>IF(AND(O839=1,L839&gt;168),1,0)</x:f>
        <x:v>1</x:v>
      </x:c>
    </x:row>
    <x:row r="840">
      <x:c r="A840" s="1" t="str">
        <x:v>T00835</x:v>
      </x:c>
      <x:c r="B840" s="9" t="n">
        <x:v>45836.02222222222</x:v>
      </x:c>
      <x:c r="C840" s="9" t="n">
        <x:v>45836.259305555555</x:v>
      </x:c>
      <x:c r="D840" s="9" t="n">
        <x:v>45837.45763888889</x:v>
      </x:c>
      <x:c r="E840" s="1" t="str">
        <x:v>Normal</x:v>
      </x:c>
      <x:c r="F840" s="1" t="str">
        <x:v>WhatsApp</x:v>
      </x:c>
      <x:c r="G840" s="1" t="str">
        <x:v>Billing</x:v>
      </x:c>
      <x:c r="H840" s="1" t="n">
        <x:v>0</x:v>
      </x:c>
      <x:c r="I840" s="1" t="n">
        <x:v>5</x:v>
      </x:c>
      <x:c r="J840" s="1" t="n">
        <x:f>IF(E840="","",VLOOKUP(E840,'Guide'!$A$7:$C$10,2,FALSE))</x:f>
        <x:v>12</x:v>
      </x:c>
      <x:c r="K840" s="1" t="n">
        <x:f>IF(E840="","",VLOOKUP(E840,'Guide'!$A$7:$C$10,3,FALSE))</x:f>
        <x:v>72</x:v>
      </x:c>
      <x:c r="L840" s="10" t="n">
        <x:f>('Guide'!$B$4-B840)*24</x:f>
        <x:v>71.46666666667443</x:v>
      </x:c>
      <x:c r="M840" s="10" t="n">
        <x:f>IF(C840="","",ROUND((C840-B840)*24,6))</x:f>
        <x:v>5.69</x:v>
      </x:c>
      <x:c r="N840" s="10" t="n">
        <x:f>IF(D840="","",ROUND((D840-B840)*24,6))</x:f>
        <x:v>34.45</x:v>
      </x:c>
      <x:c r="O840" s="1" t="n">
        <x:f>IF(D840="",1,0)</x:f>
        <x:v>0</x:v>
      </x:c>
      <x:c r="P840" s="1" t="n">
        <x:f>IF(E840="",0,IF(OR(C840&lt;&gt;"",L840&gt;=J840),1,0))</x:f>
        <x:v>1</x:v>
      </x:c>
      <x:c r="Q840" s="1" t="n">
        <x:f>IF(AND(E840&lt;&gt;"",C840&lt;&gt;"",M840&lt;=J840),1,0)</x:f>
        <x:v>1</x:v>
      </x:c>
      <x:c r="R840" s="1" t="n">
        <x:f>P840-Q840</x:f>
        <x:v>0</x:v>
      </x:c>
      <x:c r="S840" s="1" t="n">
        <x:f>IF(E840="",0,IF(OR(D840&lt;&gt;"",L840&gt;=K840),1,0))</x:f>
        <x:v>1</x:v>
      </x:c>
      <x:c r="T840" s="1" t="n">
        <x:f>IF(AND(E840&lt;&gt;"",D840&lt;&gt;"",N840&lt;=K840),1,0)</x:f>
        <x:v>1</x:v>
      </x:c>
      <x:c r="U840" s="1" t="n">
        <x:f>S840-T840</x:f>
        <x:v>0</x:v>
      </x:c>
      <x:c r="V840" s="1" t="n">
        <x:f>IF(I840="",0,1)</x:f>
        <x:v>1</x:v>
      </x:c>
      <x:c r="W840" s="1" t="n">
        <x:f>IF(I840&gt;=4,1,0)</x:f>
        <x:v>1</x:v>
      </x:c>
      <x:c r="X840" s="1" t="n">
        <x:f>1-O840</x:f>
        <x:v>1</x:v>
      </x:c>
      <x:c r="Y840" s="1" t="n">
        <x:f>IF(AND(O840=1,L840&gt;168),1,0)</x:f>
        <x:v>0</x:v>
      </x:c>
    </x:row>
    <x:row r="841">
      <x:c r="A841" s="1" t="str">
        <x:v>T00836</x:v>
      </x:c>
      <x:c r="B841" s="9" t="n">
        <x:v>45658.165972222225</x:v>
      </x:c>
      <x:c r="C841" s="9" t="n">
        <x:v>45658.30805555556</x:v>
      </x:c>
      <x:c r="D841" s="9" t="n">
        <x:v>45660.17888888889</x:v>
      </x:c>
      <x:c r="E841" s="1" t="str">
        <x:v>Normal</x:v>
      </x:c>
      <x:c r="F841" s="1" t="str">
        <x:v>WhatsApp</x:v>
      </x:c>
      <x:c r="G841" s="1" t="str">
        <x:v>Product information</x:v>
      </x:c>
      <x:c r="H841" s="1" t="n">
        <x:v>0</x:v>
      </x:c>
      <x:c r="I841" s="1" t="n">
        <x:v>5</x:v>
      </x:c>
      <x:c r="J841" s="1" t="n">
        <x:f>IF(E841="","",VLOOKUP(E841,'Guide'!$A$7:$C$10,2,FALSE))</x:f>
        <x:v>12</x:v>
      </x:c>
      <x:c r="K841" s="1" t="n">
        <x:f>IF(E841="","",VLOOKUP(E841,'Guide'!$A$7:$C$10,3,FALSE))</x:f>
        <x:v>72</x:v>
      </x:c>
      <x:c r="L841" s="10" t="n">
        <x:f>('Guide'!$B$4-B841)*24</x:f>
        <x:v>4340.016666666605</x:v>
      </x:c>
      <x:c r="M841" s="10" t="n">
        <x:f>IF(C841="","",ROUND((C841-B841)*24,6))</x:f>
        <x:v>3.41</x:v>
      </x:c>
      <x:c r="N841" s="10" t="n">
        <x:f>IF(D841="","",ROUND((D841-B841)*24,6))</x:f>
        <x:v>48.31</x:v>
      </x:c>
      <x:c r="O841" s="1" t="n">
        <x:f>IF(D841="",1,0)</x:f>
        <x:v>0</x:v>
      </x:c>
      <x:c r="P841" s="1" t="n">
        <x:f>IF(E841="",0,IF(OR(C841&lt;&gt;"",L841&gt;=J841),1,0))</x:f>
        <x:v>1</x:v>
      </x:c>
      <x:c r="Q841" s="1" t="n">
        <x:f>IF(AND(E841&lt;&gt;"",C841&lt;&gt;"",M841&lt;=J841),1,0)</x:f>
        <x:v>1</x:v>
      </x:c>
      <x:c r="R841" s="1" t="n">
        <x:f>P841-Q841</x:f>
        <x:v>0</x:v>
      </x:c>
      <x:c r="S841" s="1" t="n">
        <x:f>IF(E841="",0,IF(OR(D841&lt;&gt;"",L841&gt;=K841),1,0))</x:f>
        <x:v>1</x:v>
      </x:c>
      <x:c r="T841" s="1" t="n">
        <x:f>IF(AND(E841&lt;&gt;"",D841&lt;&gt;"",N841&lt;=K841),1,0)</x:f>
        <x:v>1</x:v>
      </x:c>
      <x:c r="U841" s="1" t="n">
        <x:f>S841-T841</x:f>
        <x:v>0</x:v>
      </x:c>
      <x:c r="V841" s="1" t="n">
        <x:f>IF(I841="",0,1)</x:f>
        <x:v>1</x:v>
      </x:c>
      <x:c r="W841" s="1" t="n">
        <x:f>IF(I841&gt;=4,1,0)</x:f>
        <x:v>1</x:v>
      </x:c>
      <x:c r="X841" s="1" t="n">
        <x:f>1-O841</x:f>
        <x:v>1</x:v>
      </x:c>
      <x:c r="Y841" s="1" t="n">
        <x:f>IF(AND(O841=1,L841&gt;168),1,0)</x:f>
        <x:v>0</x:v>
      </x:c>
    </x:row>
    <x:row r="842">
      <x:c r="A842" s="1" t="str">
        <x:v>T00837</x:v>
      </x:c>
      <x:c r="B842" s="9" t="n">
        <x:v>45812.375</x:v>
      </x:c>
      <x:c r="C842" s="9" t="n">
        <x:v>45813.972916666666</x:v>
      </x:c>
      <x:c r="D842" s="9" t="n">
        <x:v>45814.95041666667</x:v>
      </x:c>
      <x:c r="E842" s="1" t="str">
        <x:v>Normal</x:v>
      </x:c>
      <x:c r="F842" s="1" t="str">
        <x:v>WhatsApp</x:v>
      </x:c>
      <x:c r="G842" s="1" t="str">
        <x:v>Product information</x:v>
      </x:c>
      <x:c r="H842" s="1" t="n">
        <x:v>0</x:v>
      </x:c>
      <x:c r="I842" s="1"/>
      <x:c r="J842" s="1" t="n">
        <x:f>IF(E842="","",VLOOKUP(E842,'Guide'!$A$7:$C$10,2,FALSE))</x:f>
        <x:v>12</x:v>
      </x:c>
      <x:c r="K842" s="1" t="n">
        <x:f>IF(E842="","",VLOOKUP(E842,'Guide'!$A$7:$C$10,3,FALSE))</x:f>
        <x:v>72</x:v>
      </x:c>
      <x:c r="L842" s="10" t="n">
        <x:f>('Guide'!$B$4-B842)*24</x:f>
        <x:v>639</x:v>
      </x:c>
      <x:c r="M842" s="10" t="n">
        <x:f>IF(C842="","",ROUND((C842-B842)*24,6))</x:f>
        <x:v>38.35</x:v>
      </x:c>
      <x:c r="N842" s="10" t="n">
        <x:f>IF(D842="","",ROUND((D842-B842)*24,6))</x:f>
        <x:v>61.81</x:v>
      </x:c>
      <x:c r="O842" s="1" t="n">
        <x:f>IF(D842="",1,0)</x:f>
        <x:v>0</x:v>
      </x:c>
      <x:c r="P842" s="1" t="n">
        <x:f>IF(E842="",0,IF(OR(C842&lt;&gt;"",L842&gt;=J842),1,0))</x:f>
        <x:v>1</x:v>
      </x:c>
      <x:c r="Q842" s="1" t="n">
        <x:f>IF(AND(E842&lt;&gt;"",C842&lt;&gt;"",M842&lt;=J842),1,0)</x:f>
        <x:v>0</x:v>
      </x:c>
      <x:c r="R842" s="1" t="n">
        <x:f>P842-Q842</x:f>
        <x:v>1</x:v>
      </x:c>
      <x:c r="S842" s="1" t="n">
        <x:f>IF(E842="",0,IF(OR(D842&lt;&gt;"",L842&gt;=K842),1,0))</x:f>
        <x:v>1</x:v>
      </x:c>
      <x:c r="T842" s="1" t="n">
        <x:f>IF(AND(E842&lt;&gt;"",D842&lt;&gt;"",N842&lt;=K842),1,0)</x:f>
        <x:v>1</x:v>
      </x:c>
      <x:c r="U842" s="1" t="n">
        <x:f>S842-T842</x:f>
        <x:v>0</x:v>
      </x:c>
      <x:c r="V842" s="1" t="n">
        <x:f>IF(I842="",0,1)</x:f>
        <x:v>0</x:v>
      </x:c>
      <x:c r="W842" s="1" t="n">
        <x:f>IF(I842&gt;=4,1,0)</x:f>
        <x:v>0</x:v>
      </x:c>
      <x:c r="X842" s="1" t="n">
        <x:f>1-O842</x:f>
        <x:v>1</x:v>
      </x:c>
      <x:c r="Y842" s="1" t="n">
        <x:f>IF(AND(O842=1,L842&gt;168),1,0)</x:f>
        <x:v>0</x:v>
      </x:c>
    </x:row>
    <x:row r="843">
      <x:c r="A843" s="1" t="str">
        <x:v>T00838</x:v>
      </x:c>
      <x:c r="B843" s="9" t="n">
        <x:v>45804.86736111111</x:v>
      </x:c>
      <x:c r="C843" s="9" t="n">
        <x:v>45806.25819444445</x:v>
      </x:c>
      <x:c r="D843" s="9" t="n">
        <x:v>45815.75944444445</x:v>
      </x:c>
      <x:c r="E843" s="1" t="str">
        <x:v>Low</x:v>
      </x:c>
      <x:c r="F843" s="1" t="str">
        <x:v>Email</x:v>
      </x:c>
      <x:c r="G843" s="1" t="str">
        <x:v>Refund</x:v>
      </x:c>
      <x:c r="H843" s="1" t="n">
        <x:v>0</x:v>
      </x:c>
      <x:c r="I843" s="1"/>
      <x:c r="J843" s="1" t="n">
        <x:f>IF(E843="","",VLOOKUP(E843,'Guide'!$A$7:$C$10,2,FALSE))</x:f>
        <x:v>24</x:v>
      </x:c>
      <x:c r="K843" s="1" t="n">
        <x:f>IF(E843="","",VLOOKUP(E843,'Guide'!$A$7:$C$10,3,FALSE))</x:f>
        <x:v>120</x:v>
      </x:c>
      <x:c r="L843" s="10" t="n">
        <x:f>('Guide'!$B$4-B843)*24</x:f>
        <x:v>819.1833333334071</x:v>
      </x:c>
      <x:c r="M843" s="10" t="n">
        <x:f>IF(C843="","",ROUND((C843-B843)*24,6))</x:f>
        <x:v>33.38</x:v>
      </x:c>
      <x:c r="N843" s="10" t="n">
        <x:f>IF(D843="","",ROUND((D843-B843)*24,6))</x:f>
        <x:v>261.41</x:v>
      </x:c>
      <x:c r="O843" s="1" t="n">
        <x:f>IF(D843="",1,0)</x:f>
        <x:v>0</x:v>
      </x:c>
      <x:c r="P843" s="1" t="n">
        <x:f>IF(E843="",0,IF(OR(C843&lt;&gt;"",L843&gt;=J843),1,0))</x:f>
        <x:v>1</x:v>
      </x:c>
      <x:c r="Q843" s="1" t="n">
        <x:f>IF(AND(E843&lt;&gt;"",C843&lt;&gt;"",M843&lt;=J843),1,0)</x:f>
        <x:v>0</x:v>
      </x:c>
      <x:c r="R843" s="1" t="n">
        <x:f>P843-Q843</x:f>
        <x:v>1</x:v>
      </x:c>
      <x:c r="S843" s="1" t="n">
        <x:f>IF(E843="",0,IF(OR(D843&lt;&gt;"",L843&gt;=K843),1,0))</x:f>
        <x:v>1</x:v>
      </x:c>
      <x:c r="T843" s="1" t="n">
        <x:f>IF(AND(E843&lt;&gt;"",D843&lt;&gt;"",N843&lt;=K843),1,0)</x:f>
        <x:v>0</x:v>
      </x:c>
      <x:c r="U843" s="1" t="n">
        <x:f>S843-T843</x:f>
        <x:v>1</x:v>
      </x:c>
      <x:c r="V843" s="1" t="n">
        <x:f>IF(I843="",0,1)</x:f>
        <x:v>0</x:v>
      </x:c>
      <x:c r="W843" s="1" t="n">
        <x:f>IF(I843&gt;=4,1,0)</x:f>
        <x:v>0</x:v>
      </x:c>
      <x:c r="X843" s="1" t="n">
        <x:f>1-O843</x:f>
        <x:v>1</x:v>
      </x:c>
      <x:c r="Y843" s="1" t="n">
        <x:f>IF(AND(O843=1,L843&gt;168),1,0)</x:f>
        <x:v>0</x:v>
      </x:c>
    </x:row>
    <x:row r="844">
      <x:c r="A844" s="1" t="str">
        <x:v>T00839</x:v>
      </x:c>
      <x:c r="B844" s="9" t="n">
        <x:v>45785.98263888889</x:v>
      </x:c>
      <x:c r="C844" s="9" t="n">
        <x:v>45786.63972222222</x:v>
      </x:c>
      <x:c r="D844" s="9" t="n">
        <x:v>45790.84180555555</x:v>
      </x:c>
      <x:c r="E844" s="1" t="str">
        <x:v>Low</x:v>
      </x:c>
      <x:c r="F844" s="1" t="str">
        <x:v>Email</x:v>
      </x:c>
      <x:c r="G844" s="1" t="str">
        <x:v>Billing</x:v>
      </x:c>
      <x:c r="H844" s="1" t="n">
        <x:v>0</x:v>
      </x:c>
      <x:c r="I844" s="1"/>
      <x:c r="J844" s="1" t="n">
        <x:f>IF(E844="","",VLOOKUP(E844,'Guide'!$A$7:$C$10,2,FALSE))</x:f>
        <x:v>24</x:v>
      </x:c>
      <x:c r="K844" s="1" t="n">
        <x:f>IF(E844="","",VLOOKUP(E844,'Guide'!$A$7:$C$10,3,FALSE))</x:f>
        <x:v>120</x:v>
      </x:c>
      <x:c r="L844" s="10" t="n">
        <x:f>('Guide'!$B$4-B844)*24</x:f>
        <x:v>1272.4166666666279</x:v>
      </x:c>
      <x:c r="M844" s="10" t="n">
        <x:f>IF(C844="","",ROUND((C844-B844)*24,6))</x:f>
        <x:v>15.77</x:v>
      </x:c>
      <x:c r="N844" s="10" t="n">
        <x:f>IF(D844="","",ROUND((D844-B844)*24,6))</x:f>
        <x:v>116.62</x:v>
      </x:c>
      <x:c r="O844" s="1" t="n">
        <x:f>IF(D844="",1,0)</x:f>
        <x:v>0</x:v>
      </x:c>
      <x:c r="P844" s="1" t="n">
        <x:f>IF(E844="",0,IF(OR(C844&lt;&gt;"",L844&gt;=J844),1,0))</x:f>
        <x:v>1</x:v>
      </x:c>
      <x:c r="Q844" s="1" t="n">
        <x:f>IF(AND(E844&lt;&gt;"",C844&lt;&gt;"",M844&lt;=J844),1,0)</x:f>
        <x:v>1</x:v>
      </x:c>
      <x:c r="R844" s="1" t="n">
        <x:f>P844-Q844</x:f>
        <x:v>0</x:v>
      </x:c>
      <x:c r="S844" s="1" t="n">
        <x:f>IF(E844="",0,IF(OR(D844&lt;&gt;"",L844&gt;=K844),1,0))</x:f>
        <x:v>1</x:v>
      </x:c>
      <x:c r="T844" s="1" t="n">
        <x:f>IF(AND(E844&lt;&gt;"",D844&lt;&gt;"",N844&lt;=K844),1,0)</x:f>
        <x:v>1</x:v>
      </x:c>
      <x:c r="U844" s="1" t="n">
        <x:f>S844-T844</x:f>
        <x:v>0</x:v>
      </x:c>
      <x:c r="V844" s="1" t="n">
        <x:f>IF(I844="",0,1)</x:f>
        <x:v>0</x:v>
      </x:c>
      <x:c r="W844" s="1" t="n">
        <x:f>IF(I844&gt;=4,1,0)</x:f>
        <x:v>0</x:v>
      </x:c>
      <x:c r="X844" s="1" t="n">
        <x:f>1-O844</x:f>
        <x:v>1</x:v>
      </x:c>
      <x:c r="Y844" s="1" t="n">
        <x:f>IF(AND(O844=1,L844&gt;168),1,0)</x:f>
        <x:v>0</x:v>
      </x:c>
    </x:row>
    <x:row r="845">
      <x:c r="A845" s="1" t="str">
        <x:v>T00840</x:v>
      </x:c>
      <x:c r="B845" s="9" t="n">
        <x:v>45816.35208333333</x:v>
      </x:c>
      <x:c r="C845" s="9" t="n">
        <x:v>45816.691666666666</x:v>
      </x:c>
      <x:c r="D845" s="9"/>
      <x:c r="E845" s="1" t="str">
        <x:v>Low</x:v>
      </x:c>
      <x:c r="F845" s="1" t="str">
        <x:v>WhatsApp</x:v>
      </x:c>
      <x:c r="G845" s="1" t="str">
        <x:v>Account access</x:v>
      </x:c>
      <x:c r="H845" s="1" t="n">
        <x:v>0</x:v>
      </x:c>
      <x:c r="I845" s="1"/>
      <x:c r="J845" s="1" t="n">
        <x:f>IF(E845="","",VLOOKUP(E845,'Guide'!$A$7:$C$10,2,FALSE))</x:f>
        <x:v>24</x:v>
      </x:c>
      <x:c r="K845" s="1" t="n">
        <x:f>IF(E845="","",VLOOKUP(E845,'Guide'!$A$7:$C$10,3,FALSE))</x:f>
        <x:v>120</x:v>
      </x:c>
      <x:c r="L845" s="10" t="n">
        <x:f>('Guide'!$B$4-B845)*24</x:f>
        <x:v>543.5500000000466</x:v>
      </x:c>
      <x:c r="M845" s="10" t="n">
        <x:f>IF(C845="","",ROUND((C845-B845)*24,6))</x:f>
        <x:v>8.15</x:v>
      </x:c>
      <x:c r="N845" s="10" t="str">
        <x:f>IF(D845="","",ROUND((D845-B845)*24,6))</x:f>
      </x:c>
      <x:c r="O845" s="1" t="n">
        <x:f>IF(D845="",1,0)</x:f>
        <x:v>1</x:v>
      </x:c>
      <x:c r="P845" s="1" t="n">
        <x:f>IF(E845="",0,IF(OR(C845&lt;&gt;"",L845&gt;=J845),1,0))</x:f>
        <x:v>1</x:v>
      </x:c>
      <x:c r="Q845" s="1" t="n">
        <x:f>IF(AND(E845&lt;&gt;"",C845&lt;&gt;"",M845&lt;=J845),1,0)</x:f>
        <x:v>1</x:v>
      </x:c>
      <x:c r="R845" s="1" t="n">
        <x:f>P845-Q845</x:f>
        <x:v>0</x:v>
      </x:c>
      <x:c r="S845" s="1" t="n">
        <x:f>IF(E845="",0,IF(OR(D845&lt;&gt;"",L845&gt;=K845),1,0))</x:f>
        <x:v>1</x:v>
      </x:c>
      <x:c r="T845" s="1" t="n">
        <x:f>IF(AND(E845&lt;&gt;"",D845&lt;&gt;"",N845&lt;=K845),1,0)</x:f>
        <x:v>0</x:v>
      </x:c>
      <x:c r="U845" s="1" t="n">
        <x:f>S845-T845</x:f>
        <x:v>1</x:v>
      </x:c>
      <x:c r="V845" s="1" t="n">
        <x:f>IF(I845="",0,1)</x:f>
        <x:v>0</x:v>
      </x:c>
      <x:c r="W845" s="1" t="n">
        <x:f>IF(I845&gt;=4,1,0)</x:f>
        <x:v>0</x:v>
      </x:c>
      <x:c r="X845" s="1" t="n">
        <x:f>1-O845</x:f>
        <x:v>0</x:v>
      </x:c>
      <x:c r="Y845" s="1" t="n">
        <x:f>IF(AND(O845=1,L845&gt;168),1,0)</x:f>
        <x:v>1</x:v>
      </x:c>
    </x:row>
    <x:row r="846">
      <x:c r="A846" s="1" t="str">
        <x:v>T00841</x:v>
      </x:c>
      <x:c r="B846" s="9" t="n">
        <x:v>45755.89444444444</x:v>
      </x:c>
      <x:c r="C846" s="9" t="n">
        <x:v>45756.76236111111</x:v>
      </x:c>
      <x:c r="D846" s="9" t="n">
        <x:v>45758.05194444444</x:v>
      </x:c>
      <x:c r="E846" s="1" t="str">
        <x:v>Low</x:v>
      </x:c>
      <x:c r="F846" s="1" t="str">
        <x:v>Email</x:v>
      </x:c>
      <x:c r="G846" s="1" t="str">
        <x:v>Billing</x:v>
      </x:c>
      <x:c r="H846" s="1" t="n">
        <x:v>0</x:v>
      </x:c>
      <x:c r="I846" s="1" t="n">
        <x:v>4</x:v>
      </x:c>
      <x:c r="J846" s="1" t="n">
        <x:f>IF(E846="","",VLOOKUP(E846,'Guide'!$A$7:$C$10,2,FALSE))</x:f>
        <x:v>24</x:v>
      </x:c>
      <x:c r="K846" s="1" t="n">
        <x:f>IF(E846="","",VLOOKUP(E846,'Guide'!$A$7:$C$10,3,FALSE))</x:f>
        <x:v>120</x:v>
      </x:c>
      <x:c r="L846" s="10" t="n">
        <x:f>('Guide'!$B$4-B846)*24</x:f>
        <x:v>1994.5333333333838</x:v>
      </x:c>
      <x:c r="M846" s="10" t="n">
        <x:f>IF(C846="","",ROUND((C846-B846)*24,6))</x:f>
        <x:v>20.83</x:v>
      </x:c>
      <x:c r="N846" s="10" t="n">
        <x:f>IF(D846="","",ROUND((D846-B846)*24,6))</x:f>
        <x:v>51.78</x:v>
      </x:c>
      <x:c r="O846" s="1" t="n">
        <x:f>IF(D846="",1,0)</x:f>
        <x:v>0</x:v>
      </x:c>
      <x:c r="P846" s="1" t="n">
        <x:f>IF(E846="",0,IF(OR(C846&lt;&gt;"",L846&gt;=J846),1,0))</x:f>
        <x:v>1</x:v>
      </x:c>
      <x:c r="Q846" s="1" t="n">
        <x:f>IF(AND(E846&lt;&gt;"",C846&lt;&gt;"",M846&lt;=J846),1,0)</x:f>
        <x:v>1</x:v>
      </x:c>
      <x:c r="R846" s="1" t="n">
        <x:f>P846-Q846</x:f>
        <x:v>0</x:v>
      </x:c>
      <x:c r="S846" s="1" t="n">
        <x:f>IF(E846="",0,IF(OR(D846&lt;&gt;"",L846&gt;=K846),1,0))</x:f>
        <x:v>1</x:v>
      </x:c>
      <x:c r="T846" s="1" t="n">
        <x:f>IF(AND(E846&lt;&gt;"",D846&lt;&gt;"",N846&lt;=K846),1,0)</x:f>
        <x:v>1</x:v>
      </x:c>
      <x:c r="U846" s="1" t="n">
        <x:f>S846-T846</x:f>
        <x:v>0</x:v>
      </x:c>
      <x:c r="V846" s="1" t="n">
        <x:f>IF(I846="",0,1)</x:f>
        <x:v>1</x:v>
      </x:c>
      <x:c r="W846" s="1" t="n">
        <x:f>IF(I846&gt;=4,1,0)</x:f>
        <x:v>1</x:v>
      </x:c>
      <x:c r="X846" s="1" t="n">
        <x:f>1-O846</x:f>
        <x:v>1</x:v>
      </x:c>
      <x:c r="Y846" s="1" t="n">
        <x:f>IF(AND(O846=1,L846&gt;168),1,0)</x:f>
        <x:v>0</x:v>
      </x:c>
    </x:row>
    <x:row r="847">
      <x:c r="A847" s="1" t="str">
        <x:v>T00842</x:v>
      </x:c>
      <x:c r="B847" s="9" t="n">
        <x:v>45815.873611111114</x:v>
      </x:c>
      <x:c r="C847" s="9" t="n">
        <x:v>45816.061111111114</x:v>
      </x:c>
      <x:c r="D847" s="9" t="n">
        <x:v>45819.179444444446</x:v>
      </x:c>
      <x:c r="E847" s="1" t="str">
        <x:v>Normal</x:v>
      </x:c>
      <x:c r="F847" s="1" t="str">
        <x:v>Web chat</x:v>
      </x:c>
      <x:c r="G847" s="1" t="str">
        <x:v>Refund</x:v>
      </x:c>
      <x:c r="H847" s="1" t="n">
        <x:v>0</x:v>
      </x:c>
      <x:c r="I847" s="1"/>
      <x:c r="J847" s="1" t="n">
        <x:f>IF(E847="","",VLOOKUP(E847,'Guide'!$A$7:$C$10,2,FALSE))</x:f>
        <x:v>12</x:v>
      </x:c>
      <x:c r="K847" s="1" t="n">
        <x:f>IF(E847="","",VLOOKUP(E847,'Guide'!$A$7:$C$10,3,FALSE))</x:f>
        <x:v>72</x:v>
      </x:c>
      <x:c r="L847" s="10" t="n">
        <x:f>('Guide'!$B$4-B847)*24</x:f>
        <x:v>555.0333333332674</x:v>
      </x:c>
      <x:c r="M847" s="10" t="n">
        <x:f>IF(C847="","",ROUND((C847-B847)*24,6))</x:f>
        <x:v>4.5</x:v>
      </x:c>
      <x:c r="N847" s="10" t="n">
        <x:f>IF(D847="","",ROUND((D847-B847)*24,6))</x:f>
        <x:v>79.34</x:v>
      </x:c>
      <x:c r="O847" s="1" t="n">
        <x:f>IF(D847="",1,0)</x:f>
        <x:v>0</x:v>
      </x:c>
      <x:c r="P847" s="1" t="n">
        <x:f>IF(E847="",0,IF(OR(C847&lt;&gt;"",L847&gt;=J847),1,0))</x:f>
        <x:v>1</x:v>
      </x:c>
      <x:c r="Q847" s="1" t="n">
        <x:f>IF(AND(E847&lt;&gt;"",C847&lt;&gt;"",M847&lt;=J847),1,0)</x:f>
        <x:v>1</x:v>
      </x:c>
      <x:c r="R847" s="1" t="n">
        <x:f>P847-Q847</x:f>
        <x:v>0</x:v>
      </x:c>
      <x:c r="S847" s="1" t="n">
        <x:f>IF(E847="",0,IF(OR(D847&lt;&gt;"",L847&gt;=K847),1,0))</x:f>
        <x:v>1</x:v>
      </x:c>
      <x:c r="T847" s="1" t="n">
        <x:f>IF(AND(E847&lt;&gt;"",D847&lt;&gt;"",N847&lt;=K847),1,0)</x:f>
        <x:v>0</x:v>
      </x:c>
      <x:c r="U847" s="1" t="n">
        <x:f>S847-T847</x:f>
        <x:v>1</x:v>
      </x:c>
      <x:c r="V847" s="1" t="n">
        <x:f>IF(I847="",0,1)</x:f>
        <x:v>0</x:v>
      </x:c>
      <x:c r="W847" s="1" t="n">
        <x:f>IF(I847&gt;=4,1,0)</x:f>
        <x:v>0</x:v>
      </x:c>
      <x:c r="X847" s="1" t="n">
        <x:f>1-O847</x:f>
        <x:v>1</x:v>
      </x:c>
      <x:c r="Y847" s="1" t="n">
        <x:f>IF(AND(O847=1,L847&gt;168),1,0)</x:f>
        <x:v>0</x:v>
      </x:c>
    </x:row>
    <x:row r="848">
      <x:c r="A848" s="1" t="str">
        <x:v>T00843</x:v>
      </x:c>
      <x:c r="B848" s="9" t="n">
        <x:v>45788.26111111111</x:v>
      </x:c>
      <x:c r="C848" s="9" t="n">
        <x:v>45788.702361111114</x:v>
      </x:c>
      <x:c r="D848" s="9" t="n">
        <x:v>45789.61361111111</x:v>
      </x:c>
      <x:c r="E848" s="1" t="str">
        <x:v>Normal</x:v>
      </x:c>
      <x:c r="F848" s="1" t="str">
        <x:v>Email</x:v>
      </x:c>
      <x:c r="G848" s="1" t="str">
        <x:v>Product information</x:v>
      </x:c>
      <x:c r="H848" s="1" t="n">
        <x:v>0</x:v>
      </x:c>
      <x:c r="I848" s="1"/>
      <x:c r="J848" s="1" t="n">
        <x:f>IF(E848="","",VLOOKUP(E848,'Guide'!$A$7:$C$10,2,FALSE))</x:f>
        <x:v>12</x:v>
      </x:c>
      <x:c r="K848" s="1" t="n">
        <x:f>IF(E848="","",VLOOKUP(E848,'Guide'!$A$7:$C$10,3,FALSE))</x:f>
        <x:v>72</x:v>
      </x:c>
      <x:c r="L848" s="10" t="n">
        <x:f>('Guide'!$B$4-B848)*24</x:f>
        <x:v>1217.7333333333372</x:v>
      </x:c>
      <x:c r="M848" s="10" t="n">
        <x:f>IF(C848="","",ROUND((C848-B848)*24,6))</x:f>
        <x:v>10.59</x:v>
      </x:c>
      <x:c r="N848" s="10" t="n">
        <x:f>IF(D848="","",ROUND((D848-B848)*24,6))</x:f>
        <x:v>32.46</x:v>
      </x:c>
      <x:c r="O848" s="1" t="n">
        <x:f>IF(D848="",1,0)</x:f>
        <x:v>0</x:v>
      </x:c>
      <x:c r="P848" s="1" t="n">
        <x:f>IF(E848="",0,IF(OR(C848&lt;&gt;"",L848&gt;=J848),1,0))</x:f>
        <x:v>1</x:v>
      </x:c>
      <x:c r="Q848" s="1" t="n">
        <x:f>IF(AND(E848&lt;&gt;"",C848&lt;&gt;"",M848&lt;=J848),1,0)</x:f>
        <x:v>1</x:v>
      </x:c>
      <x:c r="R848" s="1" t="n">
        <x:f>P848-Q848</x:f>
        <x:v>0</x:v>
      </x:c>
      <x:c r="S848" s="1" t="n">
        <x:f>IF(E848="",0,IF(OR(D848&lt;&gt;"",L848&gt;=K848),1,0))</x:f>
        <x:v>1</x:v>
      </x:c>
      <x:c r="T848" s="1" t="n">
        <x:f>IF(AND(E848&lt;&gt;"",D848&lt;&gt;"",N848&lt;=K848),1,0)</x:f>
        <x:v>1</x:v>
      </x:c>
      <x:c r="U848" s="1" t="n">
        <x:f>S848-T848</x:f>
        <x:v>0</x:v>
      </x:c>
      <x:c r="V848" s="1" t="n">
        <x:f>IF(I848="",0,1)</x:f>
        <x:v>0</x:v>
      </x:c>
      <x:c r="W848" s="1" t="n">
        <x:f>IF(I848&gt;=4,1,0)</x:f>
        <x:v>0</x:v>
      </x:c>
      <x:c r="X848" s="1" t="n">
        <x:f>1-O848</x:f>
        <x:v>1</x:v>
      </x:c>
      <x:c r="Y848" s="1" t="n">
        <x:f>IF(AND(O848=1,L848&gt;168),1,0)</x:f>
        <x:v>0</x:v>
      </x:c>
    </x:row>
    <x:row r="849">
      <x:c r="A849" s="1" t="str">
        <x:v>T00844</x:v>
      </x:c>
      <x:c r="B849" s="9" t="n">
        <x:v>45796.10972222222</x:v>
      </x:c>
      <x:c r="C849" s="9" t="n">
        <x:v>45796.17680555556</x:v>
      </x:c>
      <x:c r="D849" s="9" t="n">
        <x:v>45796.79472222222</x:v>
      </x:c>
      <x:c r="E849" s="1" t="str">
        <x:v>High</x:v>
      </x:c>
      <x:c r="F849" s="1" t="str">
        <x:v>WhatsApp</x:v>
      </x:c>
      <x:c r="G849" s="1" t="str">
        <x:v>Delivery</x:v>
      </x:c>
      <x:c r="H849" s="1" t="n">
        <x:v>0</x:v>
      </x:c>
      <x:c r="I849" s="1"/>
      <x:c r="J849" s="1" t="n">
        <x:f>IF(E849="","",VLOOKUP(E849,'Guide'!$A$7:$C$10,2,FALSE))</x:f>
        <x:v>4</x:v>
      </x:c>
      <x:c r="K849" s="1" t="n">
        <x:f>IF(E849="","",VLOOKUP(E849,'Guide'!$A$7:$C$10,3,FALSE))</x:f>
        <x:v>24</x:v>
      </x:c>
      <x:c r="L849" s="10" t="n">
        <x:f>('Guide'!$B$4-B849)*24</x:f>
        <x:v>1029.3666666666395</x:v>
      </x:c>
      <x:c r="M849" s="10" t="n">
        <x:f>IF(C849="","",ROUND((C849-B849)*24,6))</x:f>
        <x:v>1.61</x:v>
      </x:c>
      <x:c r="N849" s="10" t="n">
        <x:f>IF(D849="","",ROUND((D849-B849)*24,6))</x:f>
        <x:v>16.44</x:v>
      </x:c>
      <x:c r="O849" s="1" t="n">
        <x:f>IF(D849="",1,0)</x:f>
        <x:v>0</x:v>
      </x:c>
      <x:c r="P849" s="1" t="n">
        <x:f>IF(E849="",0,IF(OR(C849&lt;&gt;"",L849&gt;=J849),1,0))</x:f>
        <x:v>1</x:v>
      </x:c>
      <x:c r="Q849" s="1" t="n">
        <x:f>IF(AND(E849&lt;&gt;"",C849&lt;&gt;"",M849&lt;=J849),1,0)</x:f>
        <x:v>1</x:v>
      </x:c>
      <x:c r="R849" s="1" t="n">
        <x:f>P849-Q849</x:f>
        <x:v>0</x:v>
      </x:c>
      <x:c r="S849" s="1" t="n">
        <x:f>IF(E849="",0,IF(OR(D849&lt;&gt;"",L849&gt;=K849),1,0))</x:f>
        <x:v>1</x:v>
      </x:c>
      <x:c r="T849" s="1" t="n">
        <x:f>IF(AND(E849&lt;&gt;"",D849&lt;&gt;"",N849&lt;=K849),1,0)</x:f>
        <x:v>1</x:v>
      </x:c>
      <x:c r="U849" s="1" t="n">
        <x:f>S849-T849</x:f>
        <x:v>0</x:v>
      </x:c>
      <x:c r="V849" s="1" t="n">
        <x:f>IF(I849="",0,1)</x:f>
        <x:v>0</x:v>
      </x:c>
      <x:c r="W849" s="1" t="n">
        <x:f>IF(I849&gt;=4,1,0)</x:f>
        <x:v>0</x:v>
      </x:c>
      <x:c r="X849" s="1" t="n">
        <x:f>1-O849</x:f>
        <x:v>1</x:v>
      </x:c>
      <x:c r="Y849" s="1" t="n">
        <x:f>IF(AND(O849=1,L849&gt;168),1,0)</x:f>
        <x:v>0</x:v>
      </x:c>
    </x:row>
    <x:row r="850">
      <x:c r="A850" s="1" t="str">
        <x:v>T00845</x:v>
      </x:c>
      <x:c r="B850" s="9" t="n">
        <x:v>45784.40416666667</x:v>
      </x:c>
      <x:c r="C850" s="9" t="n">
        <x:v>45786.02125</x:v>
      </x:c>
      <x:c r="D850" s="9" t="n">
        <x:v>45789.770416666666</x:v>
      </x:c>
      <x:c r="E850" s="1" t="str">
        <x:v>Normal</x:v>
      </x:c>
      <x:c r="F850" s="1" t="str">
        <x:v>WhatsApp</x:v>
      </x:c>
      <x:c r="G850" s="1" t="str">
        <x:v>Account access</x:v>
      </x:c>
      <x:c r="H850" s="1" t="n">
        <x:v>0</x:v>
      </x:c>
      <x:c r="I850" s="1"/>
      <x:c r="J850" s="1" t="n">
        <x:f>IF(E850="","",VLOOKUP(E850,'Guide'!$A$7:$C$10,2,FALSE))</x:f>
        <x:v>12</x:v>
      </x:c>
      <x:c r="K850" s="1" t="n">
        <x:f>IF(E850="","",VLOOKUP(E850,'Guide'!$A$7:$C$10,3,FALSE))</x:f>
        <x:v>72</x:v>
      </x:c>
      <x:c r="L850" s="10" t="n">
        <x:f>('Guide'!$B$4-B850)*24</x:f>
        <x:v>1310.2999999999884</x:v>
      </x:c>
      <x:c r="M850" s="10" t="n">
        <x:f>IF(C850="","",ROUND((C850-B850)*24,6))</x:f>
        <x:v>38.81</x:v>
      </x:c>
      <x:c r="N850" s="10" t="n">
        <x:f>IF(D850="","",ROUND((D850-B850)*24,6))</x:f>
        <x:v>128.79</x:v>
      </x:c>
      <x:c r="O850" s="1" t="n">
        <x:f>IF(D850="",1,0)</x:f>
        <x:v>0</x:v>
      </x:c>
      <x:c r="P850" s="1" t="n">
        <x:f>IF(E850="",0,IF(OR(C850&lt;&gt;"",L850&gt;=J850),1,0))</x:f>
        <x:v>1</x:v>
      </x:c>
      <x:c r="Q850" s="1" t="n">
        <x:f>IF(AND(E850&lt;&gt;"",C850&lt;&gt;"",M850&lt;=J850),1,0)</x:f>
        <x:v>0</x:v>
      </x:c>
      <x:c r="R850" s="1" t="n">
        <x:f>P850-Q850</x:f>
        <x:v>1</x:v>
      </x:c>
      <x:c r="S850" s="1" t="n">
        <x:f>IF(E850="",0,IF(OR(D850&lt;&gt;"",L850&gt;=K850),1,0))</x:f>
        <x:v>1</x:v>
      </x:c>
      <x:c r="T850" s="1" t="n">
        <x:f>IF(AND(E850&lt;&gt;"",D850&lt;&gt;"",N850&lt;=K850),1,0)</x:f>
        <x:v>0</x:v>
      </x:c>
      <x:c r="U850" s="1" t="n">
        <x:f>S850-T850</x:f>
        <x:v>1</x:v>
      </x:c>
      <x:c r="V850" s="1" t="n">
        <x:f>IF(I850="",0,1)</x:f>
        <x:v>0</x:v>
      </x:c>
      <x:c r="W850" s="1" t="n">
        <x:f>IF(I850&gt;=4,1,0)</x:f>
        <x:v>0</x:v>
      </x:c>
      <x:c r="X850" s="1" t="n">
        <x:f>1-O850</x:f>
        <x:v>1</x:v>
      </x:c>
      <x:c r="Y850" s="1" t="n">
        <x:f>IF(AND(O850=1,L850&gt;168),1,0)</x:f>
        <x:v>0</x:v>
      </x:c>
    </x:row>
    <x:row r="851">
      <x:c r="A851" s="1" t="str">
        <x:v>T00846</x:v>
      </x:c>
      <x:c r="B851" s="9" t="n">
        <x:v>45806.46041666667</x:v>
      </x:c>
      <x:c r="C851" s="9" t="n">
        <x:v>45807.31916666667</x:v>
      </x:c>
      <x:c r="D851" s="9" t="n">
        <x:v>45808.09625</x:v>
      </x:c>
      <x:c r="E851" s="1" t="str">
        <x:v>Normal</x:v>
      </x:c>
      <x:c r="F851" s="1" t="str">
        <x:v>WhatsApp</x:v>
      </x:c>
      <x:c r="G851" s="1" t="str">
        <x:v>Refund</x:v>
      </x:c>
      <x:c r="H851" s="1" t="n">
        <x:v>0</x:v>
      </x:c>
      <x:c r="I851" s="1" t="n">
        <x:v>5</x:v>
      </x:c>
      <x:c r="J851" s="1" t="n">
        <x:f>IF(E851="","",VLOOKUP(E851,'Guide'!$A$7:$C$10,2,FALSE))</x:f>
        <x:v>12</x:v>
      </x:c>
      <x:c r="K851" s="1" t="n">
        <x:f>IF(E851="","",VLOOKUP(E851,'Guide'!$A$7:$C$10,3,FALSE))</x:f>
        <x:v>72</x:v>
      </x:c>
      <x:c r="L851" s="10" t="n">
        <x:f>('Guide'!$B$4-B851)*24</x:f>
        <x:v>780.9499999999534</x:v>
      </x:c>
      <x:c r="M851" s="10" t="n">
        <x:f>IF(C851="","",ROUND((C851-B851)*24,6))</x:f>
        <x:v>20.61</x:v>
      </x:c>
      <x:c r="N851" s="10" t="n">
        <x:f>IF(D851="","",ROUND((D851-B851)*24,6))</x:f>
        <x:v>39.26</x:v>
      </x:c>
      <x:c r="O851" s="1" t="n">
        <x:f>IF(D851="",1,0)</x:f>
        <x:v>0</x:v>
      </x:c>
      <x:c r="P851" s="1" t="n">
        <x:f>IF(E851="",0,IF(OR(C851&lt;&gt;"",L851&gt;=J851),1,0))</x:f>
        <x:v>1</x:v>
      </x:c>
      <x:c r="Q851" s="1" t="n">
        <x:f>IF(AND(E851&lt;&gt;"",C851&lt;&gt;"",M851&lt;=J851),1,0)</x:f>
        <x:v>0</x:v>
      </x:c>
      <x:c r="R851" s="1" t="n">
        <x:f>P851-Q851</x:f>
        <x:v>1</x:v>
      </x:c>
      <x:c r="S851" s="1" t="n">
        <x:f>IF(E851="",0,IF(OR(D851&lt;&gt;"",L851&gt;=K851),1,0))</x:f>
        <x:v>1</x:v>
      </x:c>
      <x:c r="T851" s="1" t="n">
        <x:f>IF(AND(E851&lt;&gt;"",D851&lt;&gt;"",N851&lt;=K851),1,0)</x:f>
        <x:v>1</x:v>
      </x:c>
      <x:c r="U851" s="1" t="n">
        <x:f>S851-T851</x:f>
        <x:v>0</x:v>
      </x:c>
      <x:c r="V851" s="1" t="n">
        <x:f>IF(I851="",0,1)</x:f>
        <x:v>1</x:v>
      </x:c>
      <x:c r="W851" s="1" t="n">
        <x:f>IF(I851&gt;=4,1,0)</x:f>
        <x:v>1</x:v>
      </x:c>
      <x:c r="X851" s="1" t="n">
        <x:f>1-O851</x:f>
        <x:v>1</x:v>
      </x:c>
      <x:c r="Y851" s="1" t="n">
        <x:f>IF(AND(O851=1,L851&gt;168),1,0)</x:f>
        <x:v>0</x:v>
      </x:c>
    </x:row>
    <x:row r="852">
      <x:c r="A852" s="1" t="str">
        <x:v>T00847</x:v>
      </x:c>
      <x:c r="B852" s="9" t="n">
        <x:v>45755.14444444444</x:v>
      </x:c>
      <x:c r="C852" s="9" t="n">
        <x:v>45755.36111111111</x:v>
      </x:c>
      <x:c r="D852" s="9"/>
      <x:c r="E852" s="1" t="str">
        <x:v>High</x:v>
      </x:c>
      <x:c r="F852" s="1" t="str">
        <x:v>WhatsApp</x:v>
      </x:c>
      <x:c r="G852" s="1" t="str">
        <x:v>Delivery</x:v>
      </x:c>
      <x:c r="H852" s="1" t="n">
        <x:v>0</x:v>
      </x:c>
      <x:c r="I852" s="1"/>
      <x:c r="J852" s="1" t="n">
        <x:f>IF(E852="","",VLOOKUP(E852,'Guide'!$A$7:$C$10,2,FALSE))</x:f>
        <x:v>4</x:v>
      </x:c>
      <x:c r="K852" s="1" t="n">
        <x:f>IF(E852="","",VLOOKUP(E852,'Guide'!$A$7:$C$10,3,FALSE))</x:f>
        <x:v>24</x:v>
      </x:c>
      <x:c r="L852" s="10" t="n">
        <x:f>('Guide'!$B$4-B852)*24</x:f>
        <x:v>2012.5333333333838</x:v>
      </x:c>
      <x:c r="M852" s="10" t="n">
        <x:f>IF(C852="","",ROUND((C852-B852)*24,6))</x:f>
        <x:v>5.2</x:v>
      </x:c>
      <x:c r="N852" s="10" t="str">
        <x:f>IF(D852="","",ROUND((D852-B852)*24,6))</x:f>
      </x:c>
      <x:c r="O852" s="1" t="n">
        <x:f>IF(D852="",1,0)</x:f>
        <x:v>1</x:v>
      </x:c>
      <x:c r="P852" s="1" t="n">
        <x:f>IF(E852="",0,IF(OR(C852&lt;&gt;"",L852&gt;=J852),1,0))</x:f>
        <x:v>1</x:v>
      </x:c>
      <x:c r="Q852" s="1" t="n">
        <x:f>IF(AND(E852&lt;&gt;"",C852&lt;&gt;"",M852&lt;=J852),1,0)</x:f>
        <x:v>0</x:v>
      </x:c>
      <x:c r="R852" s="1" t="n">
        <x:f>P852-Q852</x:f>
        <x:v>1</x:v>
      </x:c>
      <x:c r="S852" s="1" t="n">
        <x:f>IF(E852="",0,IF(OR(D852&lt;&gt;"",L852&gt;=K852),1,0))</x:f>
        <x:v>1</x:v>
      </x:c>
      <x:c r="T852" s="1" t="n">
        <x:f>IF(AND(E852&lt;&gt;"",D852&lt;&gt;"",N852&lt;=K852),1,0)</x:f>
        <x:v>0</x:v>
      </x:c>
      <x:c r="U852" s="1" t="n">
        <x:f>S852-T852</x:f>
        <x:v>1</x:v>
      </x:c>
      <x:c r="V852" s="1" t="n">
        <x:f>IF(I852="",0,1)</x:f>
        <x:v>0</x:v>
      </x:c>
      <x:c r="W852" s="1" t="n">
        <x:f>IF(I852&gt;=4,1,0)</x:f>
        <x:v>0</x:v>
      </x:c>
      <x:c r="X852" s="1" t="n">
        <x:f>1-O852</x:f>
        <x:v>0</x:v>
      </x:c>
      <x:c r="Y852" s="1" t="n">
        <x:f>IF(AND(O852=1,L852&gt;168),1,0)</x:f>
        <x:v>1</x:v>
      </x:c>
    </x:row>
    <x:row r="853">
      <x:c r="A853" s="1" t="str">
        <x:v>T00848</x:v>
      </x:c>
      <x:c r="B853" s="9" t="n">
        <x:v>45721.00763888889</x:v>
      </x:c>
      <x:c r="C853" s="9" t="n">
        <x:v>45721.13763888889</x:v>
      </x:c>
      <x:c r="D853" s="9" t="n">
        <x:v>45722.27263888889</x:v>
      </x:c>
      <x:c r="E853" s="1" t="str">
        <x:v>High</x:v>
      </x:c>
      <x:c r="F853" s="1" t="str">
        <x:v>Email</x:v>
      </x:c>
      <x:c r="G853" s="1" t="str">
        <x:v>Billing</x:v>
      </x:c>
      <x:c r="H853" s="1" t="n">
        <x:v>0</x:v>
      </x:c>
      <x:c r="I853" s="1" t="n">
        <x:v>4</x:v>
      </x:c>
      <x:c r="J853" s="1" t="n">
        <x:f>IF(E853="","",VLOOKUP(E853,'Guide'!$A$7:$C$10,2,FALSE))</x:f>
        <x:v>4</x:v>
      </x:c>
      <x:c r="K853" s="1" t="n">
        <x:f>IF(E853="","",VLOOKUP(E853,'Guide'!$A$7:$C$10,3,FALSE))</x:f>
        <x:v>24</x:v>
      </x:c>
      <x:c r="L853" s="10" t="n">
        <x:f>('Guide'!$B$4-B853)*24</x:f>
        <x:v>2831.816666666593</x:v>
      </x:c>
      <x:c r="M853" s="10" t="n">
        <x:f>IF(C853="","",ROUND((C853-B853)*24,6))</x:f>
        <x:v>3.12</x:v>
      </x:c>
      <x:c r="N853" s="10" t="n">
        <x:f>IF(D853="","",ROUND((D853-B853)*24,6))</x:f>
        <x:v>30.36</x:v>
      </x:c>
      <x:c r="O853" s="1" t="n">
        <x:f>IF(D853="",1,0)</x:f>
        <x:v>0</x:v>
      </x:c>
      <x:c r="P853" s="1" t="n">
        <x:f>IF(E853="",0,IF(OR(C853&lt;&gt;"",L853&gt;=J853),1,0))</x:f>
        <x:v>1</x:v>
      </x:c>
      <x:c r="Q853" s="1" t="n">
        <x:f>IF(AND(E853&lt;&gt;"",C853&lt;&gt;"",M853&lt;=J853),1,0)</x:f>
        <x:v>1</x:v>
      </x:c>
      <x:c r="R853" s="1" t="n">
        <x:f>P853-Q853</x:f>
        <x:v>0</x:v>
      </x:c>
      <x:c r="S853" s="1" t="n">
        <x:f>IF(E853="",0,IF(OR(D853&lt;&gt;"",L853&gt;=K853),1,0))</x:f>
        <x:v>1</x:v>
      </x:c>
      <x:c r="T853" s="1" t="n">
        <x:f>IF(AND(E853&lt;&gt;"",D853&lt;&gt;"",N853&lt;=K853),1,0)</x:f>
        <x:v>0</x:v>
      </x:c>
      <x:c r="U853" s="1" t="n">
        <x:f>S853-T853</x:f>
        <x:v>1</x:v>
      </x:c>
      <x:c r="V853" s="1" t="n">
        <x:f>IF(I853="",0,1)</x:f>
        <x:v>1</x:v>
      </x:c>
      <x:c r="W853" s="1" t="n">
        <x:f>IF(I853&gt;=4,1,0)</x:f>
        <x:v>1</x:v>
      </x:c>
      <x:c r="X853" s="1" t="n">
        <x:f>1-O853</x:f>
        <x:v>1</x:v>
      </x:c>
      <x:c r="Y853" s="1" t="n">
        <x:f>IF(AND(O853=1,L853&gt;168),1,0)</x:f>
        <x:v>0</x:v>
      </x:c>
    </x:row>
    <x:row r="854">
      <x:c r="A854" s="1" t="str">
        <x:v>T00849</x:v>
      </x:c>
      <x:c r="B854" s="9" t="n">
        <x:v>45792.63611111111</x:v>
      </x:c>
      <x:c r="C854" s="9" t="n">
        <x:v>45792.90777777778</x:v>
      </x:c>
      <x:c r="D854" s="9" t="n">
        <x:v>45793.960277777776</x:v>
      </x:c>
      <x:c r="E854" s="1" t="str">
        <x:v>Normal</x:v>
      </x:c>
      <x:c r="F854" s="1" t="str">
        <x:v>Email</x:v>
      </x:c>
      <x:c r="G854" s="1" t="str">
        <x:v>Product information</x:v>
      </x:c>
      <x:c r="H854" s="1" t="n">
        <x:v>0</x:v>
      </x:c>
      <x:c r="I854" s="1"/>
      <x:c r="J854" s="1" t="n">
        <x:f>IF(E854="","",VLOOKUP(E854,'Guide'!$A$7:$C$10,2,FALSE))</x:f>
        <x:v>12</x:v>
      </x:c>
      <x:c r="K854" s="1" t="n">
        <x:f>IF(E854="","",VLOOKUP(E854,'Guide'!$A$7:$C$10,3,FALSE))</x:f>
        <x:v>72</x:v>
      </x:c>
      <x:c r="L854" s="10" t="n">
        <x:f>('Guide'!$B$4-B854)*24</x:f>
        <x:v>1112.7333333333372</x:v>
      </x:c>
      <x:c r="M854" s="10" t="n">
        <x:f>IF(C854="","",ROUND((C854-B854)*24,6))</x:f>
        <x:v>6.52</x:v>
      </x:c>
      <x:c r="N854" s="10" t="n">
        <x:f>IF(D854="","",ROUND((D854-B854)*24,6))</x:f>
        <x:v>31.78</x:v>
      </x:c>
      <x:c r="O854" s="1" t="n">
        <x:f>IF(D854="",1,0)</x:f>
        <x:v>0</x:v>
      </x:c>
      <x:c r="P854" s="1" t="n">
        <x:f>IF(E854="",0,IF(OR(C854&lt;&gt;"",L854&gt;=J854),1,0))</x:f>
        <x:v>1</x:v>
      </x:c>
      <x:c r="Q854" s="1" t="n">
        <x:f>IF(AND(E854&lt;&gt;"",C854&lt;&gt;"",M854&lt;=J854),1,0)</x:f>
        <x:v>1</x:v>
      </x:c>
      <x:c r="R854" s="1" t="n">
        <x:f>P854-Q854</x:f>
        <x:v>0</x:v>
      </x:c>
      <x:c r="S854" s="1" t="n">
        <x:f>IF(E854="",0,IF(OR(D854&lt;&gt;"",L854&gt;=K854),1,0))</x:f>
        <x:v>1</x:v>
      </x:c>
      <x:c r="T854" s="1" t="n">
        <x:f>IF(AND(E854&lt;&gt;"",D854&lt;&gt;"",N854&lt;=K854),1,0)</x:f>
        <x:v>1</x:v>
      </x:c>
      <x:c r="U854" s="1" t="n">
        <x:f>S854-T854</x:f>
        <x:v>0</x:v>
      </x:c>
      <x:c r="V854" s="1" t="n">
        <x:f>IF(I854="",0,1)</x:f>
        <x:v>0</x:v>
      </x:c>
      <x:c r="W854" s="1" t="n">
        <x:f>IF(I854&gt;=4,1,0)</x:f>
        <x:v>0</x:v>
      </x:c>
      <x:c r="X854" s="1" t="n">
        <x:f>1-O854</x:f>
        <x:v>1</x:v>
      </x:c>
      <x:c r="Y854" s="1" t="n">
        <x:f>IF(AND(O854=1,L854&gt;168),1,0)</x:f>
        <x:v>0</x:v>
      </x:c>
    </x:row>
    <x:row r="855">
      <x:c r="A855" s="1" t="str">
        <x:v>T00850</x:v>
      </x:c>
      <x:c r="B855" s="9" t="n">
        <x:v>45685.98888888889</x:v>
      </x:c>
      <x:c r="C855" s="9" t="n">
        <x:v>45686.438055555554</x:v>
      </x:c>
      <x:c r="D855" s="9" t="n">
        <x:v>45687.10805555555</x:v>
      </x:c>
      <x:c r="E855" s="1" t="str">
        <x:v>Normal</x:v>
      </x:c>
      <x:c r="F855" s="1" t="str">
        <x:v>Email</x:v>
      </x:c>
      <x:c r="G855" s="1" t="str">
        <x:v>Product information</x:v>
      </x:c>
      <x:c r="H855" s="1" t="n">
        <x:v>0</x:v>
      </x:c>
      <x:c r="I855" s="1"/>
      <x:c r="J855" s="1" t="n">
        <x:f>IF(E855="","",VLOOKUP(E855,'Guide'!$A$7:$C$10,2,FALSE))</x:f>
        <x:v>12</x:v>
      </x:c>
      <x:c r="K855" s="1" t="n">
        <x:f>IF(E855="","",VLOOKUP(E855,'Guide'!$A$7:$C$10,3,FALSE))</x:f>
        <x:v>72</x:v>
      </x:c>
      <x:c r="L855" s="10" t="n">
        <x:f>('Guide'!$B$4-B855)*24</x:f>
        <x:v>3672.266666666663</x:v>
      </x:c>
      <x:c r="M855" s="10" t="n">
        <x:f>IF(C855="","",ROUND((C855-B855)*24,6))</x:f>
        <x:v>10.78</x:v>
      </x:c>
      <x:c r="N855" s="10" t="n">
        <x:f>IF(D855="","",ROUND((D855-B855)*24,6))</x:f>
        <x:v>26.86</x:v>
      </x:c>
      <x:c r="O855" s="1" t="n">
        <x:f>IF(D855="",1,0)</x:f>
        <x:v>0</x:v>
      </x:c>
      <x:c r="P855" s="1" t="n">
        <x:f>IF(E855="",0,IF(OR(C855&lt;&gt;"",L855&gt;=J855),1,0))</x:f>
        <x:v>1</x:v>
      </x:c>
      <x:c r="Q855" s="1" t="n">
        <x:f>IF(AND(E855&lt;&gt;"",C855&lt;&gt;"",M855&lt;=J855),1,0)</x:f>
        <x:v>1</x:v>
      </x:c>
      <x:c r="R855" s="1" t="n">
        <x:f>P855-Q855</x:f>
        <x:v>0</x:v>
      </x:c>
      <x:c r="S855" s="1" t="n">
        <x:f>IF(E855="",0,IF(OR(D855&lt;&gt;"",L855&gt;=K855),1,0))</x:f>
        <x:v>1</x:v>
      </x:c>
      <x:c r="T855" s="1" t="n">
        <x:f>IF(AND(E855&lt;&gt;"",D855&lt;&gt;"",N855&lt;=K855),1,0)</x:f>
        <x:v>1</x:v>
      </x:c>
      <x:c r="U855" s="1" t="n">
        <x:f>S855-T855</x:f>
        <x:v>0</x:v>
      </x:c>
      <x:c r="V855" s="1" t="n">
        <x:f>IF(I855="",0,1)</x:f>
        <x:v>0</x:v>
      </x:c>
      <x:c r="W855" s="1" t="n">
        <x:f>IF(I855&gt;=4,1,0)</x:f>
        <x:v>0</x:v>
      </x:c>
      <x:c r="X855" s="1" t="n">
        <x:f>1-O855</x:f>
        <x:v>1</x:v>
      </x:c>
      <x:c r="Y855" s="1" t="n">
        <x:f>IF(AND(O855=1,L855&gt;168),1,0)</x:f>
        <x:v>0</x:v>
      </x:c>
    </x:row>
    <x:row r="856">
      <x:c r="A856" s="1" t="str">
        <x:v>T00851</x:v>
      </x:c>
      <x:c r="B856" s="9" t="n">
        <x:v>45663.08263888889</x:v>
      </x:c>
      <x:c r="C856" s="9" t="n">
        <x:v>45663.87305555555</x:v>
      </x:c>
      <x:c r="D856" s="9"/>
      <x:c r="E856" s="1" t="str">
        <x:v>Low</x:v>
      </x:c>
      <x:c r="F856" s="1" t="str">
        <x:v>Email</x:v>
      </x:c>
      <x:c r="G856" s="1" t="str">
        <x:v>Delivery</x:v>
      </x:c>
      <x:c r="H856" s="1" t="n">
        <x:v>0</x:v>
      </x:c>
      <x:c r="I856" s="1"/>
      <x:c r="J856" s="1" t="n">
        <x:f>IF(E856="","",VLOOKUP(E856,'Guide'!$A$7:$C$10,2,FALSE))</x:f>
        <x:v>24</x:v>
      </x:c>
      <x:c r="K856" s="1" t="n">
        <x:f>IF(E856="","",VLOOKUP(E856,'Guide'!$A$7:$C$10,3,FALSE))</x:f>
        <x:v>120</x:v>
      </x:c>
      <x:c r="L856" s="10" t="n">
        <x:f>('Guide'!$B$4-B856)*24</x:f>
        <x:v>4222.016666666663</x:v>
      </x:c>
      <x:c r="M856" s="10" t="n">
        <x:f>IF(C856="","",ROUND((C856-B856)*24,6))</x:f>
        <x:v>18.97</x:v>
      </x:c>
      <x:c r="N856" s="10" t="str">
        <x:f>IF(D856="","",ROUND((D856-B856)*24,6))</x:f>
      </x:c>
      <x:c r="O856" s="1" t="n">
        <x:f>IF(D856="",1,0)</x:f>
        <x:v>1</x:v>
      </x:c>
      <x:c r="P856" s="1" t="n">
        <x:f>IF(E856="",0,IF(OR(C856&lt;&gt;"",L856&gt;=J856),1,0))</x:f>
        <x:v>1</x:v>
      </x:c>
      <x:c r="Q856" s="1" t="n">
        <x:f>IF(AND(E856&lt;&gt;"",C856&lt;&gt;"",M856&lt;=J856),1,0)</x:f>
        <x:v>1</x:v>
      </x:c>
      <x:c r="R856" s="1" t="n">
        <x:f>P856-Q856</x:f>
        <x:v>0</x:v>
      </x:c>
      <x:c r="S856" s="1" t="n">
        <x:f>IF(E856="",0,IF(OR(D856&lt;&gt;"",L856&gt;=K856),1,0))</x:f>
        <x:v>1</x:v>
      </x:c>
      <x:c r="T856" s="1" t="n">
        <x:f>IF(AND(E856&lt;&gt;"",D856&lt;&gt;"",N856&lt;=K856),1,0)</x:f>
        <x:v>0</x:v>
      </x:c>
      <x:c r="U856" s="1" t="n">
        <x:f>S856-T856</x:f>
        <x:v>1</x:v>
      </x:c>
      <x:c r="V856" s="1" t="n">
        <x:f>IF(I856="",0,1)</x:f>
        <x:v>0</x:v>
      </x:c>
      <x:c r="W856" s="1" t="n">
        <x:f>IF(I856&gt;=4,1,0)</x:f>
        <x:v>0</x:v>
      </x:c>
      <x:c r="X856" s="1" t="n">
        <x:f>1-O856</x:f>
        <x:v>0</x:v>
      </x:c>
      <x:c r="Y856" s="1" t="n">
        <x:f>IF(AND(O856=1,L856&gt;168),1,0)</x:f>
        <x:v>1</x:v>
      </x:c>
    </x:row>
    <x:row r="857">
      <x:c r="A857" s="1" t="str">
        <x:v>T00852</x:v>
      </x:c>
      <x:c r="B857" s="9" t="n">
        <x:v>45730.27569444444</x:v>
      </x:c>
      <x:c r="C857" s="9" t="n">
        <x:v>45730.288194444445</x:v>
      </x:c>
      <x:c r="D857" s="9" t="n">
        <x:v>45731.05652777778</x:v>
      </x:c>
      <x:c r="E857" s="1" t="str">
        <x:v>High</x:v>
      </x:c>
      <x:c r="F857" s="1" t="str">
        <x:v>Web chat</x:v>
      </x:c>
      <x:c r="G857" s="1" t="str">
        <x:v>Account access</x:v>
      </x:c>
      <x:c r="H857" s="1" t="n">
        <x:v>0</x:v>
      </x:c>
      <x:c r="I857" s="1"/>
      <x:c r="J857" s="1" t="n">
        <x:f>IF(E857="","",VLOOKUP(E857,'Guide'!$A$7:$C$10,2,FALSE))</x:f>
        <x:v>4</x:v>
      </x:c>
      <x:c r="K857" s="1" t="n">
        <x:f>IF(E857="","",VLOOKUP(E857,'Guide'!$A$7:$C$10,3,FALSE))</x:f>
        <x:v>24</x:v>
      </x:c>
      <x:c r="L857" s="10" t="n">
        <x:f>('Guide'!$B$4-B857)*24</x:f>
        <x:v>2609.3833333334187</x:v>
      </x:c>
      <x:c r="M857" s="10" t="n">
        <x:f>IF(C857="","",ROUND((C857-B857)*24,6))</x:f>
        <x:v>0.3</x:v>
      </x:c>
      <x:c r="N857" s="10" t="n">
        <x:f>IF(D857="","",ROUND((D857-B857)*24,6))</x:f>
        <x:v>18.74</x:v>
      </x:c>
      <x:c r="O857" s="1" t="n">
        <x:f>IF(D857="",1,0)</x:f>
        <x:v>0</x:v>
      </x:c>
      <x:c r="P857" s="1" t="n">
        <x:f>IF(E857="",0,IF(OR(C857&lt;&gt;"",L857&gt;=J857),1,0))</x:f>
        <x:v>1</x:v>
      </x:c>
      <x:c r="Q857" s="1" t="n">
        <x:f>IF(AND(E857&lt;&gt;"",C857&lt;&gt;"",M857&lt;=J857),1,0)</x:f>
        <x:v>1</x:v>
      </x:c>
      <x:c r="R857" s="1" t="n">
        <x:f>P857-Q857</x:f>
        <x:v>0</x:v>
      </x:c>
      <x:c r="S857" s="1" t="n">
        <x:f>IF(E857="",0,IF(OR(D857&lt;&gt;"",L857&gt;=K857),1,0))</x:f>
        <x:v>1</x:v>
      </x:c>
      <x:c r="T857" s="1" t="n">
        <x:f>IF(AND(E857&lt;&gt;"",D857&lt;&gt;"",N857&lt;=K857),1,0)</x:f>
        <x:v>1</x:v>
      </x:c>
      <x:c r="U857" s="1" t="n">
        <x:f>S857-T857</x:f>
        <x:v>0</x:v>
      </x:c>
      <x:c r="V857" s="1" t="n">
        <x:f>IF(I857="",0,1)</x:f>
        <x:v>0</x:v>
      </x:c>
      <x:c r="W857" s="1" t="n">
        <x:f>IF(I857&gt;=4,1,0)</x:f>
        <x:v>0</x:v>
      </x:c>
      <x:c r="X857" s="1" t="n">
        <x:f>1-O857</x:f>
        <x:v>1</x:v>
      </x:c>
      <x:c r="Y857" s="1" t="n">
        <x:f>IF(AND(O857=1,L857&gt;168),1,0)</x:f>
        <x:v>0</x:v>
      </x:c>
    </x:row>
    <x:row r="858">
      <x:c r="A858" s="1" t="str">
        <x:v>T00853</x:v>
      </x:c>
      <x:c r="B858" s="9" t="n">
        <x:v>45673.11319444444</x:v>
      </x:c>
      <x:c r="C858" s="9" t="n">
        <x:v>45673.15152777778</x:v>
      </x:c>
      <x:c r="D858" s="9" t="n">
        <x:v>45673.39319444444</x:v>
      </x:c>
      <x:c r="E858" s="1" t="str">
        <x:v>Urgent</x:v>
      </x:c>
      <x:c r="F858" s="1" t="str">
        <x:v>Email</x:v>
      </x:c>
      <x:c r="G858" s="1" t="str">
        <x:v>Delivery</x:v>
      </x:c>
      <x:c r="H858" s="1" t="n">
        <x:v>0</x:v>
      </x:c>
      <x:c r="I858" s="1"/>
      <x:c r="J858" s="1" t="n">
        <x:f>IF(E858="","",VLOOKUP(E858,'Guide'!$A$7:$C$10,2,FALSE))</x:f>
        <x:v>1</x:v>
      </x:c>
      <x:c r="K858" s="1" t="n">
        <x:f>IF(E858="","",VLOOKUP(E858,'Guide'!$A$7:$C$10,3,FALSE))</x:f>
        <x:v>8</x:v>
      </x:c>
      <x:c r="L858" s="10" t="n">
        <x:f>('Guide'!$B$4-B858)*24</x:f>
        <x:v>3981.283333333384</x:v>
      </x:c>
      <x:c r="M858" s="10" t="n">
        <x:f>IF(C858="","",ROUND((C858-B858)*24,6))</x:f>
        <x:v>0.92</x:v>
      </x:c>
      <x:c r="N858" s="10" t="n">
        <x:f>IF(D858="","",ROUND((D858-B858)*24,6))</x:f>
        <x:v>6.72</x:v>
      </x:c>
      <x:c r="O858" s="1" t="n">
        <x:f>IF(D858="",1,0)</x:f>
        <x:v>0</x:v>
      </x:c>
      <x:c r="P858" s="1" t="n">
        <x:f>IF(E858="",0,IF(OR(C858&lt;&gt;"",L858&gt;=J858),1,0))</x:f>
        <x:v>1</x:v>
      </x:c>
      <x:c r="Q858" s="1" t="n">
        <x:f>IF(AND(E858&lt;&gt;"",C858&lt;&gt;"",M858&lt;=J858),1,0)</x:f>
        <x:v>1</x:v>
      </x:c>
      <x:c r="R858" s="1" t="n">
        <x:f>P858-Q858</x:f>
        <x:v>0</x:v>
      </x:c>
      <x:c r="S858" s="1" t="n">
        <x:f>IF(E858="",0,IF(OR(D858&lt;&gt;"",L858&gt;=K858),1,0))</x:f>
        <x:v>1</x:v>
      </x:c>
      <x:c r="T858" s="1" t="n">
        <x:f>IF(AND(E858&lt;&gt;"",D858&lt;&gt;"",N858&lt;=K858),1,0)</x:f>
        <x:v>1</x:v>
      </x:c>
      <x:c r="U858" s="1" t="n">
        <x:f>S858-T858</x:f>
        <x:v>0</x:v>
      </x:c>
      <x:c r="V858" s="1" t="n">
        <x:f>IF(I858="",0,1)</x:f>
        <x:v>0</x:v>
      </x:c>
      <x:c r="W858" s="1" t="n">
        <x:f>IF(I858&gt;=4,1,0)</x:f>
        <x:v>0</x:v>
      </x:c>
      <x:c r="X858" s="1" t="n">
        <x:f>1-O858</x:f>
        <x:v>1</x:v>
      </x:c>
      <x:c r="Y858" s="1" t="n">
        <x:f>IF(AND(O858=1,L858&gt;168),1,0)</x:f>
        <x:v>0</x:v>
      </x:c>
    </x:row>
    <x:row r="859">
      <x:c r="A859" s="1" t="str">
        <x:v>T00854</x:v>
      </x:c>
      <x:c r="B859" s="9" t="n">
        <x:v>45728.771527777775</x:v>
      </x:c>
      <x:c r="C859" s="9" t="n">
        <x:v>45730.94194444444</x:v>
      </x:c>
      <x:c r="D859" s="9" t="n">
        <x:v>45732.78319444445</x:v>
      </x:c>
      <x:c r="E859" s="1" t="str">
        <x:v>Normal</x:v>
      </x:c>
      <x:c r="F859" s="1" t="str">
        <x:v>WhatsApp</x:v>
      </x:c>
      <x:c r="G859" s="1" t="str">
        <x:v>Refund</x:v>
      </x:c>
      <x:c r="H859" s="1" t="n">
        <x:v>0</x:v>
      </x:c>
      <x:c r="I859" s="1" t="n">
        <x:v>3</x:v>
      </x:c>
      <x:c r="J859" s="1" t="n">
        <x:f>IF(E859="","",VLOOKUP(E859,'Guide'!$A$7:$C$10,2,FALSE))</x:f>
        <x:v>12</x:v>
      </x:c>
      <x:c r="K859" s="1" t="n">
        <x:f>IF(E859="","",VLOOKUP(E859,'Guide'!$A$7:$C$10,3,FALSE))</x:f>
        <x:v>72</x:v>
      </x:c>
      <x:c r="L859" s="10" t="n">
        <x:f>('Guide'!$B$4-B859)*24</x:f>
        <x:v>2645.4833333333954</x:v>
      </x:c>
      <x:c r="M859" s="10" t="n">
        <x:f>IF(C859="","",ROUND((C859-B859)*24,6))</x:f>
        <x:v>52.09</x:v>
      </x:c>
      <x:c r="N859" s="10" t="n">
        <x:f>IF(D859="","",ROUND((D859-B859)*24,6))</x:f>
        <x:v>96.28</x:v>
      </x:c>
      <x:c r="O859" s="1" t="n">
        <x:f>IF(D859="",1,0)</x:f>
        <x:v>0</x:v>
      </x:c>
      <x:c r="P859" s="1" t="n">
        <x:f>IF(E859="",0,IF(OR(C859&lt;&gt;"",L859&gt;=J859),1,0))</x:f>
        <x:v>1</x:v>
      </x:c>
      <x:c r="Q859" s="1" t="n">
        <x:f>IF(AND(E859&lt;&gt;"",C859&lt;&gt;"",M859&lt;=J859),1,0)</x:f>
        <x:v>0</x:v>
      </x:c>
      <x:c r="R859" s="1" t="n">
        <x:f>P859-Q859</x:f>
        <x:v>1</x:v>
      </x:c>
      <x:c r="S859" s="1" t="n">
        <x:f>IF(E859="",0,IF(OR(D859&lt;&gt;"",L859&gt;=K859),1,0))</x:f>
        <x:v>1</x:v>
      </x:c>
      <x:c r="T859" s="1" t="n">
        <x:f>IF(AND(E859&lt;&gt;"",D859&lt;&gt;"",N859&lt;=K859),1,0)</x:f>
        <x:v>0</x:v>
      </x:c>
      <x:c r="U859" s="1" t="n">
        <x:f>S859-T859</x:f>
        <x:v>1</x:v>
      </x:c>
      <x:c r="V859" s="1" t="n">
        <x:f>IF(I859="",0,1)</x:f>
        <x:v>1</x:v>
      </x:c>
      <x:c r="W859" s="1" t="n">
        <x:f>IF(I859&gt;=4,1,0)</x:f>
        <x:v>0</x:v>
      </x:c>
      <x:c r="X859" s="1" t="n">
        <x:f>1-O859</x:f>
        <x:v>1</x:v>
      </x:c>
      <x:c r="Y859" s="1" t="n">
        <x:f>IF(AND(O859=1,L859&gt;168),1,0)</x:f>
        <x:v>0</x:v>
      </x:c>
    </x:row>
    <x:row r="860">
      <x:c r="A860" s="1" t="str">
        <x:v>T00855</x:v>
      </x:c>
      <x:c r="B860" s="9" t="n">
        <x:v>45756.275</x:v>
      </x:c>
      <x:c r="C860" s="9" t="n">
        <x:v>45757.25041666667</x:v>
      </x:c>
      <x:c r="D860" s="9" t="n">
        <x:v>45758.832916666666</x:v>
      </x:c>
      <x:c r="E860" s="1" t="str">
        <x:v>Normal</x:v>
      </x:c>
      <x:c r="F860" s="1" t="str">
        <x:v>Email</x:v>
      </x:c>
      <x:c r="G860" s="1" t="str">
        <x:v>Refund</x:v>
      </x:c>
      <x:c r="H860" s="1" t="n">
        <x:v>0</x:v>
      </x:c>
      <x:c r="I860" s="1"/>
      <x:c r="J860" s="1" t="n">
        <x:f>IF(E860="","",VLOOKUP(E860,'Guide'!$A$7:$C$10,2,FALSE))</x:f>
        <x:v>12</x:v>
      </x:c>
      <x:c r="K860" s="1" t="n">
        <x:f>IF(E860="","",VLOOKUP(E860,'Guide'!$A$7:$C$10,3,FALSE))</x:f>
        <x:v>72</x:v>
      </x:c>
      <x:c r="L860" s="10" t="n">
        <x:f>('Guide'!$B$4-B860)*24</x:f>
        <x:v>1985.399999999965</x:v>
      </x:c>
      <x:c r="M860" s="10" t="n">
        <x:f>IF(C860="","",ROUND((C860-B860)*24,6))</x:f>
        <x:v>23.41</x:v>
      </x:c>
      <x:c r="N860" s="10" t="n">
        <x:f>IF(D860="","",ROUND((D860-B860)*24,6))</x:f>
        <x:v>61.39</x:v>
      </x:c>
      <x:c r="O860" s="1" t="n">
        <x:f>IF(D860="",1,0)</x:f>
        <x:v>0</x:v>
      </x:c>
      <x:c r="P860" s="1" t="n">
        <x:f>IF(E860="",0,IF(OR(C860&lt;&gt;"",L860&gt;=J860),1,0))</x:f>
        <x:v>1</x:v>
      </x:c>
      <x:c r="Q860" s="1" t="n">
        <x:f>IF(AND(E860&lt;&gt;"",C860&lt;&gt;"",M860&lt;=J860),1,0)</x:f>
        <x:v>0</x:v>
      </x:c>
      <x:c r="R860" s="1" t="n">
        <x:f>P860-Q860</x:f>
        <x:v>1</x:v>
      </x:c>
      <x:c r="S860" s="1" t="n">
        <x:f>IF(E860="",0,IF(OR(D860&lt;&gt;"",L860&gt;=K860),1,0))</x:f>
        <x:v>1</x:v>
      </x:c>
      <x:c r="T860" s="1" t="n">
        <x:f>IF(AND(E860&lt;&gt;"",D860&lt;&gt;"",N860&lt;=K860),1,0)</x:f>
        <x:v>1</x:v>
      </x:c>
      <x:c r="U860" s="1" t="n">
        <x:f>S860-T860</x:f>
        <x:v>0</x:v>
      </x:c>
      <x:c r="V860" s="1" t="n">
        <x:f>IF(I860="",0,1)</x:f>
        <x:v>0</x:v>
      </x:c>
      <x:c r="W860" s="1" t="n">
        <x:f>IF(I860&gt;=4,1,0)</x:f>
        <x:v>0</x:v>
      </x:c>
      <x:c r="X860" s="1" t="n">
        <x:f>1-O860</x:f>
        <x:v>1</x:v>
      </x:c>
      <x:c r="Y860" s="1" t="n">
        <x:f>IF(AND(O860=1,L860&gt;168),1,0)</x:f>
        <x:v>0</x:v>
      </x:c>
    </x:row>
    <x:row r="861">
      <x:c r="A861" s="1" t="str">
        <x:v>T00856</x:v>
      </x:c>
      <x:c r="B861" s="9" t="n">
        <x:v>45695.961805555555</x:v>
      </x:c>
      <x:c r="C861" s="9" t="n">
        <x:v>45696.10097222222</x:v>
      </x:c>
      <x:c r="D861" s="9"/>
      <x:c r="E861" s="1" t="str">
        <x:v>High</x:v>
      </x:c>
      <x:c r="F861" s="1" t="str">
        <x:v>Web chat</x:v>
      </x:c>
      <x:c r="G861" s="1" t="str">
        <x:v>Billing</x:v>
      </x:c>
      <x:c r="H861" s="1" t="n">
        <x:v>0</x:v>
      </x:c>
      <x:c r="I861" s="1"/>
      <x:c r="J861" s="1" t="n">
        <x:f>IF(E861="","",VLOOKUP(E861,'Guide'!$A$7:$C$10,2,FALSE))</x:f>
        <x:v>4</x:v>
      </x:c>
      <x:c r="K861" s="1" t="n">
        <x:f>IF(E861="","",VLOOKUP(E861,'Guide'!$A$7:$C$10,3,FALSE))</x:f>
        <x:v>24</x:v>
      </x:c>
      <x:c r="L861" s="10" t="n">
        <x:f>('Guide'!$B$4-B861)*24</x:f>
        <x:v>3432.916666666686</x:v>
      </x:c>
      <x:c r="M861" s="10" t="n">
        <x:f>IF(C861="","",ROUND((C861-B861)*24,6))</x:f>
        <x:v>3.34</x:v>
      </x:c>
      <x:c r="N861" s="10" t="str">
        <x:f>IF(D861="","",ROUND((D861-B861)*24,6))</x:f>
      </x:c>
      <x:c r="O861" s="1" t="n">
        <x:f>IF(D861="",1,0)</x:f>
        <x:v>1</x:v>
      </x:c>
      <x:c r="P861" s="1" t="n">
        <x:f>IF(E861="",0,IF(OR(C861&lt;&gt;"",L861&gt;=J861),1,0))</x:f>
        <x:v>1</x:v>
      </x:c>
      <x:c r="Q861" s="1" t="n">
        <x:f>IF(AND(E861&lt;&gt;"",C861&lt;&gt;"",M861&lt;=J861),1,0)</x:f>
        <x:v>1</x:v>
      </x:c>
      <x:c r="R861" s="1" t="n">
        <x:f>P861-Q861</x:f>
        <x:v>0</x:v>
      </x:c>
      <x:c r="S861" s="1" t="n">
        <x:f>IF(E861="",0,IF(OR(D861&lt;&gt;"",L861&gt;=K861),1,0))</x:f>
        <x:v>1</x:v>
      </x:c>
      <x:c r="T861" s="1" t="n">
        <x:f>IF(AND(E861&lt;&gt;"",D861&lt;&gt;"",N861&lt;=K861),1,0)</x:f>
        <x:v>0</x:v>
      </x:c>
      <x:c r="U861" s="1" t="n">
        <x:f>S861-T861</x:f>
        <x:v>1</x:v>
      </x:c>
      <x:c r="V861" s="1" t="n">
        <x:f>IF(I861="",0,1)</x:f>
        <x:v>0</x:v>
      </x:c>
      <x:c r="W861" s="1" t="n">
        <x:f>IF(I861&gt;=4,1,0)</x:f>
        <x:v>0</x:v>
      </x:c>
      <x:c r="X861" s="1" t="n">
        <x:f>1-O861</x:f>
        <x:v>0</x:v>
      </x:c>
      <x:c r="Y861" s="1" t="n">
        <x:f>IF(AND(O861=1,L861&gt;168),1,0)</x:f>
        <x:v>1</x:v>
      </x:c>
    </x:row>
    <x:row r="862">
      <x:c r="A862" s="1" t="str">
        <x:v>T00857</x:v>
      </x:c>
      <x:c r="B862" s="9" t="n">
        <x:v>45767.04513888889</x:v>
      </x:c>
      <x:c r="C862" s="9" t="n">
        <x:v>45767.078055555554</x:v>
      </x:c>
      <x:c r="D862" s="9" t="n">
        <x:v>45767.87847222222</x:v>
      </x:c>
      <x:c r="E862" s="1" t="str">
        <x:v>Urgent</x:v>
      </x:c>
      <x:c r="F862" s="1" t="str">
        <x:v>Email</x:v>
      </x:c>
      <x:c r="G862" s="1" t="str">
        <x:v>Refund</x:v>
      </x:c>
      <x:c r="H862" s="1" t="n">
        <x:v>0</x:v>
      </x:c>
      <x:c r="I862" s="1"/>
      <x:c r="J862" s="1" t="n">
        <x:f>IF(E862="","",VLOOKUP(E862,'Guide'!$A$7:$C$10,2,FALSE))</x:f>
        <x:v>1</x:v>
      </x:c>
      <x:c r="K862" s="1" t="n">
        <x:f>IF(E862="","",VLOOKUP(E862,'Guide'!$A$7:$C$10,3,FALSE))</x:f>
        <x:v>8</x:v>
      </x:c>
      <x:c r="L862" s="10" t="n">
        <x:f>('Guide'!$B$4-B862)*24</x:f>
        <x:v>1726.9166666666279</x:v>
      </x:c>
      <x:c r="M862" s="10" t="n">
        <x:f>IF(C862="","",ROUND((C862-B862)*24,6))</x:f>
        <x:v>0.79</x:v>
      </x:c>
      <x:c r="N862" s="10" t="n">
        <x:f>IF(D862="","",ROUND((D862-B862)*24,6))</x:f>
        <x:v>20</x:v>
      </x:c>
      <x:c r="O862" s="1" t="n">
        <x:f>IF(D862="",1,0)</x:f>
        <x:v>0</x:v>
      </x:c>
      <x:c r="P862" s="1" t="n">
        <x:f>IF(E862="",0,IF(OR(C862&lt;&gt;"",L862&gt;=J862),1,0))</x:f>
        <x:v>1</x:v>
      </x:c>
      <x:c r="Q862" s="1" t="n">
        <x:f>IF(AND(E862&lt;&gt;"",C862&lt;&gt;"",M862&lt;=J862),1,0)</x:f>
        <x:v>1</x:v>
      </x:c>
      <x:c r="R862" s="1" t="n">
        <x:f>P862-Q862</x:f>
        <x:v>0</x:v>
      </x:c>
      <x:c r="S862" s="1" t="n">
        <x:f>IF(E862="",0,IF(OR(D862&lt;&gt;"",L862&gt;=K862),1,0))</x:f>
        <x:v>1</x:v>
      </x:c>
      <x:c r="T862" s="1" t="n">
        <x:f>IF(AND(E862&lt;&gt;"",D862&lt;&gt;"",N862&lt;=K862),1,0)</x:f>
        <x:v>0</x:v>
      </x:c>
      <x:c r="U862" s="1" t="n">
        <x:f>S862-T862</x:f>
        <x:v>1</x:v>
      </x:c>
      <x:c r="V862" s="1" t="n">
        <x:f>IF(I862="",0,1)</x:f>
        <x:v>0</x:v>
      </x:c>
      <x:c r="W862" s="1" t="n">
        <x:f>IF(I862&gt;=4,1,0)</x:f>
        <x:v>0</x:v>
      </x:c>
      <x:c r="X862" s="1" t="n">
        <x:f>1-O862</x:f>
        <x:v>1</x:v>
      </x:c>
      <x:c r="Y862" s="1" t="n">
        <x:f>IF(AND(O862=1,L862&gt;168),1,0)</x:f>
        <x:v>0</x:v>
      </x:c>
    </x:row>
    <x:row r="863">
      <x:c r="A863" s="1" t="str">
        <x:v>T00858</x:v>
      </x:c>
      <x:c r="B863" s="9" t="n">
        <x:v>45793.73472222222</x:v>
      </x:c>
      <x:c r="C863" s="9" t="n">
        <x:v>45794.02805555556</x:v>
      </x:c>
      <x:c r="D863" s="9" t="n">
        <x:v>45794.680555555555</x:v>
      </x:c>
      <x:c r="E863" s="1" t="str">
        <x:v>High</x:v>
      </x:c>
      <x:c r="F863" s="1" t="str">
        <x:v>Email</x:v>
      </x:c>
      <x:c r="G863" s="1" t="str">
        <x:v>Billing</x:v>
      </x:c>
      <x:c r="H863" s="1" t="n">
        <x:v>1</x:v>
      </x:c>
      <x:c r="I863" s="1" t="n">
        <x:v>5</x:v>
      </x:c>
      <x:c r="J863" s="1" t="n">
        <x:f>IF(E863="","",VLOOKUP(E863,'Guide'!$A$7:$C$10,2,FALSE))</x:f>
        <x:v>4</x:v>
      </x:c>
      <x:c r="K863" s="1" t="n">
        <x:f>IF(E863="","",VLOOKUP(E863,'Guide'!$A$7:$C$10,3,FALSE))</x:f>
        <x:v>24</x:v>
      </x:c>
      <x:c r="L863" s="10" t="n">
        <x:f>('Guide'!$B$4-B863)*24</x:f>
        <x:v>1086.3666666666395</x:v>
      </x:c>
      <x:c r="M863" s="10" t="n">
        <x:f>IF(C863="","",ROUND((C863-B863)*24,6))</x:f>
        <x:v>7.04</x:v>
      </x:c>
      <x:c r="N863" s="10" t="n">
        <x:f>IF(D863="","",ROUND((D863-B863)*24,6))</x:f>
        <x:v>22.7</x:v>
      </x:c>
      <x:c r="O863" s="1" t="n">
        <x:f>IF(D863="",1,0)</x:f>
        <x:v>0</x:v>
      </x:c>
      <x:c r="P863" s="1" t="n">
        <x:f>IF(E863="",0,IF(OR(C863&lt;&gt;"",L863&gt;=J863),1,0))</x:f>
        <x:v>1</x:v>
      </x:c>
      <x:c r="Q863" s="1" t="n">
        <x:f>IF(AND(E863&lt;&gt;"",C863&lt;&gt;"",M863&lt;=J863),1,0)</x:f>
        <x:v>0</x:v>
      </x:c>
      <x:c r="R863" s="1" t="n">
        <x:f>P863-Q863</x:f>
        <x:v>1</x:v>
      </x:c>
      <x:c r="S863" s="1" t="n">
        <x:f>IF(E863="",0,IF(OR(D863&lt;&gt;"",L863&gt;=K863),1,0))</x:f>
        <x:v>1</x:v>
      </x:c>
      <x:c r="T863" s="1" t="n">
        <x:f>IF(AND(E863&lt;&gt;"",D863&lt;&gt;"",N863&lt;=K863),1,0)</x:f>
        <x:v>1</x:v>
      </x:c>
      <x:c r="U863" s="1" t="n">
        <x:f>S863-T863</x:f>
        <x:v>0</x:v>
      </x:c>
      <x:c r="V863" s="1" t="n">
        <x:f>IF(I863="",0,1)</x:f>
        <x:v>1</x:v>
      </x:c>
      <x:c r="W863" s="1" t="n">
        <x:f>IF(I863&gt;=4,1,0)</x:f>
        <x:v>1</x:v>
      </x:c>
      <x:c r="X863" s="1" t="n">
        <x:f>1-O863</x:f>
        <x:v>1</x:v>
      </x:c>
      <x:c r="Y863" s="1" t="n">
        <x:f>IF(AND(O863=1,L863&gt;168),1,0)</x:f>
        <x:v>0</x:v>
      </x:c>
    </x:row>
    <x:row r="864">
      <x:c r="A864" s="1" t="str">
        <x:v>T00859</x:v>
      </x:c>
      <x:c r="B864" s="9" t="n">
        <x:v>45713.529861111114</x:v>
      </x:c>
      <x:c r="C864" s="9" t="n">
        <x:v>45713.58069444444</x:v>
      </x:c>
      <x:c r="D864" s="9" t="n">
        <x:v>45713.70569444444</x:v>
      </x:c>
      <x:c r="E864" s="1" t="str">
        <x:v>Urgent</x:v>
      </x:c>
      <x:c r="F864" s="1" t="str">
        <x:v>WhatsApp</x:v>
      </x:c>
      <x:c r="G864" s="1" t="str">
        <x:v>Account access</x:v>
      </x:c>
      <x:c r="H864" s="1" t="n">
        <x:v>0</x:v>
      </x:c>
      <x:c r="I864" s="1"/>
      <x:c r="J864" s="1" t="n">
        <x:f>IF(E864="","",VLOOKUP(E864,'Guide'!$A$7:$C$10,2,FALSE))</x:f>
        <x:v>1</x:v>
      </x:c>
      <x:c r="K864" s="1" t="n">
        <x:f>IF(E864="","",VLOOKUP(E864,'Guide'!$A$7:$C$10,3,FALSE))</x:f>
        <x:v>8</x:v>
      </x:c>
      <x:c r="L864" s="10" t="n">
        <x:f>('Guide'!$B$4-B864)*24</x:f>
        <x:v>3011.2833333332674</x:v>
      </x:c>
      <x:c r="M864" s="10" t="n">
        <x:f>IF(C864="","",ROUND((C864-B864)*24,6))</x:f>
        <x:v>1.22</x:v>
      </x:c>
      <x:c r="N864" s="10" t="n">
        <x:f>IF(D864="","",ROUND((D864-B864)*24,6))</x:f>
        <x:v>4.22</x:v>
      </x:c>
      <x:c r="O864" s="1" t="n">
        <x:f>IF(D864="",1,0)</x:f>
        <x:v>0</x:v>
      </x:c>
      <x:c r="P864" s="1" t="n">
        <x:f>IF(E864="",0,IF(OR(C864&lt;&gt;"",L864&gt;=J864),1,0))</x:f>
        <x:v>1</x:v>
      </x:c>
      <x:c r="Q864" s="1" t="n">
        <x:f>IF(AND(E864&lt;&gt;"",C864&lt;&gt;"",M864&lt;=J864),1,0)</x:f>
        <x:v>0</x:v>
      </x:c>
      <x:c r="R864" s="1" t="n">
        <x:f>P864-Q864</x:f>
        <x:v>1</x:v>
      </x:c>
      <x:c r="S864" s="1" t="n">
        <x:f>IF(E864="",0,IF(OR(D864&lt;&gt;"",L864&gt;=K864),1,0))</x:f>
        <x:v>1</x:v>
      </x:c>
      <x:c r="T864" s="1" t="n">
        <x:f>IF(AND(E864&lt;&gt;"",D864&lt;&gt;"",N864&lt;=K864),1,0)</x:f>
        <x:v>1</x:v>
      </x:c>
      <x:c r="U864" s="1" t="n">
        <x:f>S864-T864</x:f>
        <x:v>0</x:v>
      </x:c>
      <x:c r="V864" s="1" t="n">
        <x:f>IF(I864="",0,1)</x:f>
        <x:v>0</x:v>
      </x:c>
      <x:c r="W864" s="1" t="n">
        <x:f>IF(I864&gt;=4,1,0)</x:f>
        <x:v>0</x:v>
      </x:c>
      <x:c r="X864" s="1" t="n">
        <x:f>1-O864</x:f>
        <x:v>1</x:v>
      </x:c>
      <x:c r="Y864" s="1" t="n">
        <x:f>IF(AND(O864=1,L864&gt;168),1,0)</x:f>
        <x:v>0</x:v>
      </x:c>
    </x:row>
    <x:row r="865">
      <x:c r="A865" s="1" t="str">
        <x:v>T00860</x:v>
      </x:c>
      <x:c r="B865" s="9" t="n">
        <x:v>45725.12013888889</x:v>
      </x:c>
      <x:c r="C865" s="9" t="n">
        <x:v>45726.15472222222</x:v>
      </x:c>
      <x:c r="D865" s="9" t="n">
        <x:v>45728.250972222224</x:v>
      </x:c>
      <x:c r="E865" s="1" t="str">
        <x:v>Normal</x:v>
      </x:c>
      <x:c r="F865" s="1" t="str">
        <x:v>Email</x:v>
      </x:c>
      <x:c r="G865" s="1" t="str">
        <x:v>Billing</x:v>
      </x:c>
      <x:c r="H865" s="1" t="n">
        <x:v>0</x:v>
      </x:c>
      <x:c r="I865" s="1"/>
      <x:c r="J865" s="1" t="n">
        <x:f>IF(E865="","",VLOOKUP(E865,'Guide'!$A$7:$C$10,2,FALSE))</x:f>
        <x:v>12</x:v>
      </x:c>
      <x:c r="K865" s="1" t="n">
        <x:f>IF(E865="","",VLOOKUP(E865,'Guide'!$A$7:$C$10,3,FALSE))</x:f>
        <x:v>72</x:v>
      </x:c>
      <x:c r="L865" s="10" t="n">
        <x:f>('Guide'!$B$4-B865)*24</x:f>
        <x:v>2733.1166666666977</x:v>
      </x:c>
      <x:c r="M865" s="10" t="n">
        <x:f>IF(C865="","",ROUND((C865-B865)*24,6))</x:f>
        <x:v>24.83</x:v>
      </x:c>
      <x:c r="N865" s="10" t="n">
        <x:f>IF(D865="","",ROUND((D865-B865)*24,6))</x:f>
        <x:v>75.14</x:v>
      </x:c>
      <x:c r="O865" s="1" t="n">
        <x:f>IF(D865="",1,0)</x:f>
        <x:v>0</x:v>
      </x:c>
      <x:c r="P865" s="1" t="n">
        <x:f>IF(E865="",0,IF(OR(C865&lt;&gt;"",L865&gt;=J865),1,0))</x:f>
        <x:v>1</x:v>
      </x:c>
      <x:c r="Q865" s="1" t="n">
        <x:f>IF(AND(E865&lt;&gt;"",C865&lt;&gt;"",M865&lt;=J865),1,0)</x:f>
        <x:v>0</x:v>
      </x:c>
      <x:c r="R865" s="1" t="n">
        <x:f>P865-Q865</x:f>
        <x:v>1</x:v>
      </x:c>
      <x:c r="S865" s="1" t="n">
        <x:f>IF(E865="",0,IF(OR(D865&lt;&gt;"",L865&gt;=K865),1,0))</x:f>
        <x:v>1</x:v>
      </x:c>
      <x:c r="T865" s="1" t="n">
        <x:f>IF(AND(E865&lt;&gt;"",D865&lt;&gt;"",N865&lt;=K865),1,0)</x:f>
        <x:v>0</x:v>
      </x:c>
      <x:c r="U865" s="1" t="n">
        <x:f>S865-T865</x:f>
        <x:v>1</x:v>
      </x:c>
      <x:c r="V865" s="1" t="n">
        <x:f>IF(I865="",0,1)</x:f>
        <x:v>0</x:v>
      </x:c>
      <x:c r="W865" s="1" t="n">
        <x:f>IF(I865&gt;=4,1,0)</x:f>
        <x:v>0</x:v>
      </x:c>
      <x:c r="X865" s="1" t="n">
        <x:f>1-O865</x:f>
        <x:v>1</x:v>
      </x:c>
      <x:c r="Y865" s="1" t="n">
        <x:f>IF(AND(O865=1,L865&gt;168),1,0)</x:f>
        <x:v>0</x:v>
      </x:c>
    </x:row>
    <x:row r="866">
      <x:c r="A866" s="1" t="str">
        <x:v>T00861</x:v>
      </x:c>
      <x:c r="B866" s="9" t="n">
        <x:v>45763.62569444445</x:v>
      </x:c>
      <x:c r="C866" s="9" t="n">
        <x:v>45764.85902777778</x:v>
      </x:c>
      <x:c r="D866" s="9" t="n">
        <x:v>45773.51194444444</x:v>
      </x:c>
      <x:c r="E866" s="1" t="str">
        <x:v>Low</x:v>
      </x:c>
      <x:c r="F866" s="1" t="str">
        <x:v>WhatsApp</x:v>
      </x:c>
      <x:c r="G866" s="1" t="str">
        <x:v>Refund</x:v>
      </x:c>
      <x:c r="H866" s="1" t="n">
        <x:v>0</x:v>
      </x:c>
      <x:c r="I866" s="1"/>
      <x:c r="J866" s="1" t="n">
        <x:f>IF(E866="","",VLOOKUP(E866,'Guide'!$A$7:$C$10,2,FALSE))</x:f>
        <x:v>24</x:v>
      </x:c>
      <x:c r="K866" s="1" t="n">
        <x:f>IF(E866="","",VLOOKUP(E866,'Guide'!$A$7:$C$10,3,FALSE))</x:f>
        <x:v>120</x:v>
      </x:c>
      <x:c r="L866" s="10" t="n">
        <x:f>('Guide'!$B$4-B866)*24</x:f>
        <x:v>1808.983333333279</x:v>
      </x:c>
      <x:c r="M866" s="10" t="n">
        <x:f>IF(C866="","",ROUND((C866-B866)*24,6))</x:f>
        <x:v>29.6</x:v>
      </x:c>
      <x:c r="N866" s="10" t="n">
        <x:f>IF(D866="","",ROUND((D866-B866)*24,6))</x:f>
        <x:v>237.27</x:v>
      </x:c>
      <x:c r="O866" s="1" t="n">
        <x:f>IF(D866="",1,0)</x:f>
        <x:v>0</x:v>
      </x:c>
      <x:c r="P866" s="1" t="n">
        <x:f>IF(E866="",0,IF(OR(C866&lt;&gt;"",L866&gt;=J866),1,0))</x:f>
        <x:v>1</x:v>
      </x:c>
      <x:c r="Q866" s="1" t="n">
        <x:f>IF(AND(E866&lt;&gt;"",C866&lt;&gt;"",M866&lt;=J866),1,0)</x:f>
        <x:v>0</x:v>
      </x:c>
      <x:c r="R866" s="1" t="n">
        <x:f>P866-Q866</x:f>
        <x:v>1</x:v>
      </x:c>
      <x:c r="S866" s="1" t="n">
        <x:f>IF(E866="",0,IF(OR(D866&lt;&gt;"",L866&gt;=K866),1,0))</x:f>
        <x:v>1</x:v>
      </x:c>
      <x:c r="T866" s="1" t="n">
        <x:f>IF(AND(E866&lt;&gt;"",D866&lt;&gt;"",N866&lt;=K866),1,0)</x:f>
        <x:v>0</x:v>
      </x:c>
      <x:c r="U866" s="1" t="n">
        <x:f>S866-T866</x:f>
        <x:v>1</x:v>
      </x:c>
      <x:c r="V866" s="1" t="n">
        <x:f>IF(I866="",0,1)</x:f>
        <x:v>0</x:v>
      </x:c>
      <x:c r="W866" s="1" t="n">
        <x:f>IF(I866&gt;=4,1,0)</x:f>
        <x:v>0</x:v>
      </x:c>
      <x:c r="X866" s="1" t="n">
        <x:f>1-O866</x:f>
        <x:v>1</x:v>
      </x:c>
      <x:c r="Y866" s="1" t="n">
        <x:f>IF(AND(O866=1,L866&gt;168),1,0)</x:f>
        <x:v>0</x:v>
      </x:c>
    </x:row>
    <x:row r="867">
      <x:c r="A867" s="1" t="str">
        <x:v>T00862</x:v>
      </x:c>
      <x:c r="B867" s="9" t="n">
        <x:v>45692.88402777778</x:v>
      </x:c>
      <x:c r="C867" s="9" t="n">
        <x:v>45693.33027777778</x:v>
      </x:c>
      <x:c r="D867" s="9" t="n">
        <x:v>45694.584861111114</x:v>
      </x:c>
      <x:c r="E867" s="1" t="str">
        <x:v>Normal</x:v>
      </x:c>
      <x:c r="F867" s="1" t="str">
        <x:v>Web chat</x:v>
      </x:c>
      <x:c r="G867" s="1" t="str">
        <x:v>Account access</x:v>
      </x:c>
      <x:c r="H867" s="1" t="n">
        <x:v>0</x:v>
      </x:c>
      <x:c r="I867" s="1" t="n">
        <x:v>3</x:v>
      </x:c>
      <x:c r="J867" s="1" t="n">
        <x:f>IF(E867="","",VLOOKUP(E867,'Guide'!$A$7:$C$10,2,FALSE))</x:f>
        <x:v>12</x:v>
      </x:c>
      <x:c r="K867" s="1" t="n">
        <x:f>IF(E867="","",VLOOKUP(E867,'Guide'!$A$7:$C$10,3,FALSE))</x:f>
        <x:v>72</x:v>
      </x:c>
      <x:c r="L867" s="10" t="n">
        <x:f>('Guide'!$B$4-B867)*24</x:f>
        <x:v>3506.7833333333256</x:v>
      </x:c>
      <x:c r="M867" s="10" t="n">
        <x:f>IF(C867="","",ROUND((C867-B867)*24,6))</x:f>
        <x:v>10.71</x:v>
      </x:c>
      <x:c r="N867" s="10" t="n">
        <x:f>IF(D867="","",ROUND((D867-B867)*24,6))</x:f>
        <x:v>40.82</x:v>
      </x:c>
      <x:c r="O867" s="1" t="n">
        <x:f>IF(D867="",1,0)</x:f>
        <x:v>0</x:v>
      </x:c>
      <x:c r="P867" s="1" t="n">
        <x:f>IF(E867="",0,IF(OR(C867&lt;&gt;"",L867&gt;=J867),1,0))</x:f>
        <x:v>1</x:v>
      </x:c>
      <x:c r="Q867" s="1" t="n">
        <x:f>IF(AND(E867&lt;&gt;"",C867&lt;&gt;"",M867&lt;=J867),1,0)</x:f>
        <x:v>1</x:v>
      </x:c>
      <x:c r="R867" s="1" t="n">
        <x:f>P867-Q867</x:f>
        <x:v>0</x:v>
      </x:c>
      <x:c r="S867" s="1" t="n">
        <x:f>IF(E867="",0,IF(OR(D867&lt;&gt;"",L867&gt;=K867),1,0))</x:f>
        <x:v>1</x:v>
      </x:c>
      <x:c r="T867" s="1" t="n">
        <x:f>IF(AND(E867&lt;&gt;"",D867&lt;&gt;"",N867&lt;=K867),1,0)</x:f>
        <x:v>1</x:v>
      </x:c>
      <x:c r="U867" s="1" t="n">
        <x:f>S867-T867</x:f>
        <x:v>0</x:v>
      </x:c>
      <x:c r="V867" s="1" t="n">
        <x:f>IF(I867="",0,1)</x:f>
        <x:v>1</x:v>
      </x:c>
      <x:c r="W867" s="1" t="n">
        <x:f>IF(I867&gt;=4,1,0)</x:f>
        <x:v>0</x:v>
      </x:c>
      <x:c r="X867" s="1" t="n">
        <x:f>1-O867</x:f>
        <x:v>1</x:v>
      </x:c>
      <x:c r="Y867" s="1" t="n">
        <x:f>IF(AND(O867=1,L867&gt;168),1,0)</x:f>
        <x:v>0</x:v>
      </x:c>
    </x:row>
    <x:row r="868">
      <x:c r="A868" s="1" t="str">
        <x:v>T00863</x:v>
      </x:c>
      <x:c r="B868" s="9" t="n">
        <x:v>45762.25763888889</x:v>
      </x:c>
      <x:c r="C868" s="9" t="n">
        <x:v>45763.737222222226</x:v>
      </x:c>
      <x:c r="D868" s="9" t="n">
        <x:v>45763.98930555556</x:v>
      </x:c>
      <x:c r="E868" s="1" t="str">
        <x:v>Normal</x:v>
      </x:c>
      <x:c r="F868" s="1" t="str">
        <x:v>Email</x:v>
      </x:c>
      <x:c r="G868" s="1" t="str">
        <x:v>Account access</x:v>
      </x:c>
      <x:c r="H868" s="1" t="n">
        <x:v>0</x:v>
      </x:c>
      <x:c r="I868" s="1"/>
      <x:c r="J868" s="1" t="n">
        <x:f>IF(E868="","",VLOOKUP(E868,'Guide'!$A$7:$C$10,2,FALSE))</x:f>
        <x:v>12</x:v>
      </x:c>
      <x:c r="K868" s="1" t="n">
        <x:f>IF(E868="","",VLOOKUP(E868,'Guide'!$A$7:$C$10,3,FALSE))</x:f>
        <x:v>72</x:v>
      </x:c>
      <x:c r="L868" s="10" t="n">
        <x:f>('Guide'!$B$4-B868)*24</x:f>
        <x:v>1841.816666666593</x:v>
      </x:c>
      <x:c r="M868" s="10" t="n">
        <x:f>IF(C868="","",ROUND((C868-B868)*24,6))</x:f>
        <x:v>35.51</x:v>
      </x:c>
      <x:c r="N868" s="10" t="n">
        <x:f>IF(D868="","",ROUND((D868-B868)*24,6))</x:f>
        <x:v>41.56</x:v>
      </x:c>
      <x:c r="O868" s="1" t="n">
        <x:f>IF(D868="",1,0)</x:f>
        <x:v>0</x:v>
      </x:c>
      <x:c r="P868" s="1" t="n">
        <x:f>IF(E868="",0,IF(OR(C868&lt;&gt;"",L868&gt;=J868),1,0))</x:f>
        <x:v>1</x:v>
      </x:c>
      <x:c r="Q868" s="1" t="n">
        <x:f>IF(AND(E868&lt;&gt;"",C868&lt;&gt;"",M868&lt;=J868),1,0)</x:f>
        <x:v>0</x:v>
      </x:c>
      <x:c r="R868" s="1" t="n">
        <x:f>P868-Q868</x:f>
        <x:v>1</x:v>
      </x:c>
      <x:c r="S868" s="1" t="n">
        <x:f>IF(E868="",0,IF(OR(D868&lt;&gt;"",L868&gt;=K868),1,0))</x:f>
        <x:v>1</x:v>
      </x:c>
      <x:c r="T868" s="1" t="n">
        <x:f>IF(AND(E868&lt;&gt;"",D868&lt;&gt;"",N868&lt;=K868),1,0)</x:f>
        <x:v>1</x:v>
      </x:c>
      <x:c r="U868" s="1" t="n">
        <x:f>S868-T868</x:f>
        <x:v>0</x:v>
      </x:c>
      <x:c r="V868" s="1" t="n">
        <x:f>IF(I868="",0,1)</x:f>
        <x:v>0</x:v>
      </x:c>
      <x:c r="W868" s="1" t="n">
        <x:f>IF(I868&gt;=4,1,0)</x:f>
        <x:v>0</x:v>
      </x:c>
      <x:c r="X868" s="1" t="n">
        <x:f>1-O868</x:f>
        <x:v>1</x:v>
      </x:c>
      <x:c r="Y868" s="1" t="n">
        <x:f>IF(AND(O868=1,L868&gt;168),1,0)</x:f>
        <x:v>0</x:v>
      </x:c>
    </x:row>
    <x:row r="869">
      <x:c r="A869" s="1" t="str">
        <x:v>T00864</x:v>
      </x:c>
      <x:c r="B869" s="9" t="n">
        <x:v>45793.53055555555</x:v>
      </x:c>
      <x:c r="C869" s="9" t="n">
        <x:v>45793.805972222224</x:v>
      </x:c>
      <x:c r="D869" s="9" t="n">
        <x:v>45797.45680555556</x:v>
      </x:c>
      <x:c r="E869" s="1" t="str">
        <x:v>Low</x:v>
      </x:c>
      <x:c r="F869" s="1" t="str">
        <x:v>WhatsApp</x:v>
      </x:c>
      <x:c r="G869" s="1" t="str">
        <x:v>Delivery</x:v>
      </x:c>
      <x:c r="H869" s="1" t="n">
        <x:v>0</x:v>
      </x:c>
      <x:c r="I869" s="1"/>
      <x:c r="J869" s="1" t="n">
        <x:f>IF(E869="","",VLOOKUP(E869,'Guide'!$A$7:$C$10,2,FALSE))</x:f>
        <x:v>24</x:v>
      </x:c>
      <x:c r="K869" s="1" t="n">
        <x:f>IF(E869="","",VLOOKUP(E869,'Guide'!$A$7:$C$10,3,FALSE))</x:f>
        <x:v>120</x:v>
      </x:c>
      <x:c r="L869" s="10" t="n">
        <x:f>('Guide'!$B$4-B869)*24</x:f>
        <x:v>1091.266666666721</x:v>
      </x:c>
      <x:c r="M869" s="10" t="n">
        <x:f>IF(C869="","",ROUND((C869-B869)*24,6))</x:f>
        <x:v>6.61</x:v>
      </x:c>
      <x:c r="N869" s="10" t="n">
        <x:f>IF(D869="","",ROUND((D869-B869)*24,6))</x:f>
        <x:v>94.23</x:v>
      </x:c>
      <x:c r="O869" s="1" t="n">
        <x:f>IF(D869="",1,0)</x:f>
        <x:v>0</x:v>
      </x:c>
      <x:c r="P869" s="1" t="n">
        <x:f>IF(E869="",0,IF(OR(C869&lt;&gt;"",L869&gt;=J869),1,0))</x:f>
        <x:v>1</x:v>
      </x:c>
      <x:c r="Q869" s="1" t="n">
        <x:f>IF(AND(E869&lt;&gt;"",C869&lt;&gt;"",M869&lt;=J869),1,0)</x:f>
        <x:v>1</x:v>
      </x:c>
      <x:c r="R869" s="1" t="n">
        <x:f>P869-Q869</x:f>
        <x:v>0</x:v>
      </x:c>
      <x:c r="S869" s="1" t="n">
        <x:f>IF(E869="",0,IF(OR(D869&lt;&gt;"",L869&gt;=K869),1,0))</x:f>
        <x:v>1</x:v>
      </x:c>
      <x:c r="T869" s="1" t="n">
        <x:f>IF(AND(E869&lt;&gt;"",D869&lt;&gt;"",N869&lt;=K869),1,0)</x:f>
        <x:v>1</x:v>
      </x:c>
      <x:c r="U869" s="1" t="n">
        <x:f>S869-T869</x:f>
        <x:v>0</x:v>
      </x:c>
      <x:c r="V869" s="1" t="n">
        <x:f>IF(I869="",0,1)</x:f>
        <x:v>0</x:v>
      </x:c>
      <x:c r="W869" s="1" t="n">
        <x:f>IF(I869&gt;=4,1,0)</x:f>
        <x:v>0</x:v>
      </x:c>
      <x:c r="X869" s="1" t="n">
        <x:f>1-O869</x:f>
        <x:v>1</x:v>
      </x:c>
      <x:c r="Y869" s="1" t="n">
        <x:f>IF(AND(O869=1,L869&gt;168),1,0)</x:f>
        <x:v>0</x:v>
      </x:c>
    </x:row>
    <x:row r="870">
      <x:c r="A870" s="1" t="str">
        <x:v>T00865</x:v>
      </x:c>
      <x:c r="B870" s="9" t="n">
        <x:v>45719.41180555556</x:v>
      </x:c>
      <x:c r="C870" s="9" t="n">
        <x:v>45719.80180555556</x:v>
      </x:c>
      <x:c r="D870" s="9" t="n">
        <x:v>45720.656805555554</x:v>
      </x:c>
      <x:c r="E870" s="1" t="str">
        <x:v>High</x:v>
      </x:c>
      <x:c r="F870" s="1" t="str">
        <x:v>Email</x:v>
      </x:c>
      <x:c r="G870" s="1" t="str">
        <x:v>Refund</x:v>
      </x:c>
      <x:c r="H870" s="1" t="n">
        <x:v>0</x:v>
      </x:c>
      <x:c r="I870" s="1"/>
      <x:c r="J870" s="1" t="n">
        <x:f>IF(E870="","",VLOOKUP(E870,'Guide'!$A$7:$C$10,2,FALSE))</x:f>
        <x:v>4</x:v>
      </x:c>
      <x:c r="K870" s="1" t="n">
        <x:f>IF(E870="","",VLOOKUP(E870,'Guide'!$A$7:$C$10,3,FALSE))</x:f>
        <x:v>24</x:v>
      </x:c>
      <x:c r="L870" s="10" t="n">
        <x:f>('Guide'!$B$4-B870)*24</x:f>
        <x:v>2870.1166666665813</x:v>
      </x:c>
      <x:c r="M870" s="10" t="n">
        <x:f>IF(C870="","",ROUND((C870-B870)*24,6))</x:f>
        <x:v>9.36</x:v>
      </x:c>
      <x:c r="N870" s="10" t="n">
        <x:f>IF(D870="","",ROUND((D870-B870)*24,6))</x:f>
        <x:v>29.88</x:v>
      </x:c>
      <x:c r="O870" s="1" t="n">
        <x:f>IF(D870="",1,0)</x:f>
        <x:v>0</x:v>
      </x:c>
      <x:c r="P870" s="1" t="n">
        <x:f>IF(E870="",0,IF(OR(C870&lt;&gt;"",L870&gt;=J870),1,0))</x:f>
        <x:v>1</x:v>
      </x:c>
      <x:c r="Q870" s="1" t="n">
        <x:f>IF(AND(E870&lt;&gt;"",C870&lt;&gt;"",M870&lt;=J870),1,0)</x:f>
        <x:v>0</x:v>
      </x:c>
      <x:c r="R870" s="1" t="n">
        <x:f>P870-Q870</x:f>
        <x:v>1</x:v>
      </x:c>
      <x:c r="S870" s="1" t="n">
        <x:f>IF(E870="",0,IF(OR(D870&lt;&gt;"",L870&gt;=K870),1,0))</x:f>
        <x:v>1</x:v>
      </x:c>
      <x:c r="T870" s="1" t="n">
        <x:f>IF(AND(E870&lt;&gt;"",D870&lt;&gt;"",N870&lt;=K870),1,0)</x:f>
        <x:v>0</x:v>
      </x:c>
      <x:c r="U870" s="1" t="n">
        <x:f>S870-T870</x:f>
        <x:v>1</x:v>
      </x:c>
      <x:c r="V870" s="1" t="n">
        <x:f>IF(I870="",0,1)</x:f>
        <x:v>0</x:v>
      </x:c>
      <x:c r="W870" s="1" t="n">
        <x:f>IF(I870&gt;=4,1,0)</x:f>
        <x:v>0</x:v>
      </x:c>
      <x:c r="X870" s="1" t="n">
        <x:f>1-O870</x:f>
        <x:v>1</x:v>
      </x:c>
      <x:c r="Y870" s="1" t="n">
        <x:f>IF(AND(O870=1,L870&gt;168),1,0)</x:f>
        <x:v>0</x:v>
      </x:c>
    </x:row>
    <x:row r="871">
      <x:c r="A871" s="1" t="str">
        <x:v>T00866</x:v>
      </x:c>
      <x:c r="B871" s="9" t="n">
        <x:v>45699.65902777778</x:v>
      </x:c>
      <x:c r="C871" s="9" t="n">
        <x:v>45699.787777777776</x:v>
      </x:c>
      <x:c r="D871" s="9" t="n">
        <x:v>45700.99986111111</x:v>
      </x:c>
      <x:c r="E871" s="1" t="str">
        <x:v>High</x:v>
      </x:c>
      <x:c r="F871" s="1" t="str">
        <x:v>WhatsApp</x:v>
      </x:c>
      <x:c r="G871" s="1" t="str">
        <x:v>Billing</x:v>
      </x:c>
      <x:c r="H871" s="1" t="n">
        <x:v>0</x:v>
      </x:c>
      <x:c r="I871" s="1" t="n">
        <x:v>2</x:v>
      </x:c>
      <x:c r="J871" s="1" t="n">
        <x:f>IF(E871="","",VLOOKUP(E871,'Guide'!$A$7:$C$10,2,FALSE))</x:f>
        <x:v>4</x:v>
      </x:c>
      <x:c r="K871" s="1" t="n">
        <x:f>IF(E871="","",VLOOKUP(E871,'Guide'!$A$7:$C$10,3,FALSE))</x:f>
        <x:v>24</x:v>
      </x:c>
      <x:c r="L871" s="10" t="n">
        <x:f>('Guide'!$B$4-B871)*24</x:f>
        <x:v>3344.1833333332906</x:v>
      </x:c>
      <x:c r="M871" s="10" t="n">
        <x:f>IF(C871="","",ROUND((C871-B871)*24,6))</x:f>
        <x:v>3.09</x:v>
      </x:c>
      <x:c r="N871" s="10" t="n">
        <x:f>IF(D871="","",ROUND((D871-B871)*24,6))</x:f>
        <x:v>32.18</x:v>
      </x:c>
      <x:c r="O871" s="1" t="n">
        <x:f>IF(D871="",1,0)</x:f>
        <x:v>0</x:v>
      </x:c>
      <x:c r="P871" s="1" t="n">
        <x:f>IF(E871="",0,IF(OR(C871&lt;&gt;"",L871&gt;=J871),1,0))</x:f>
        <x:v>1</x:v>
      </x:c>
      <x:c r="Q871" s="1" t="n">
        <x:f>IF(AND(E871&lt;&gt;"",C871&lt;&gt;"",M871&lt;=J871),1,0)</x:f>
        <x:v>1</x:v>
      </x:c>
      <x:c r="R871" s="1" t="n">
        <x:f>P871-Q871</x:f>
        <x:v>0</x:v>
      </x:c>
      <x:c r="S871" s="1" t="n">
        <x:f>IF(E871="",0,IF(OR(D871&lt;&gt;"",L871&gt;=K871),1,0))</x:f>
        <x:v>1</x:v>
      </x:c>
      <x:c r="T871" s="1" t="n">
        <x:f>IF(AND(E871&lt;&gt;"",D871&lt;&gt;"",N871&lt;=K871),1,0)</x:f>
        <x:v>0</x:v>
      </x:c>
      <x:c r="U871" s="1" t="n">
        <x:f>S871-T871</x:f>
        <x:v>1</x:v>
      </x:c>
      <x:c r="V871" s="1" t="n">
        <x:f>IF(I871="",0,1)</x:f>
        <x:v>1</x:v>
      </x:c>
      <x:c r="W871" s="1" t="n">
        <x:f>IF(I871&gt;=4,1,0)</x:f>
        <x:v>0</x:v>
      </x:c>
      <x:c r="X871" s="1" t="n">
        <x:f>1-O871</x:f>
        <x:v>1</x:v>
      </x:c>
      <x:c r="Y871" s="1" t="n">
        <x:f>IF(AND(O871=1,L871&gt;168),1,0)</x:f>
        <x:v>0</x:v>
      </x:c>
    </x:row>
    <x:row r="872">
      <x:c r="A872" s="1" t="str">
        <x:v>T00867</x:v>
      </x:c>
      <x:c r="B872" s="9" t="n">
        <x:v>45769.15833333333</x:v>
      </x:c>
      <x:c r="C872" s="9" t="n">
        <x:v>45769.28958333333</x:v>
      </x:c>
      <x:c r="D872" s="9" t="n">
        <x:v>45771.865</x:v>
      </x:c>
      <x:c r="E872" s="1" t="str">
        <x:v>Normal</x:v>
      </x:c>
      <x:c r="F872" s="1" t="str">
        <x:v>Email</x:v>
      </x:c>
      <x:c r="G872" s="1" t="str">
        <x:v>Delivery</x:v>
      </x:c>
      <x:c r="H872" s="1" t="n">
        <x:v>0</x:v>
      </x:c>
      <x:c r="I872" s="1" t="n">
        <x:v>4</x:v>
      </x:c>
      <x:c r="J872" s="1" t="n">
        <x:f>IF(E872="","",VLOOKUP(E872,'Guide'!$A$7:$C$10,2,FALSE))</x:f>
        <x:v>12</x:v>
      </x:c>
      <x:c r="K872" s="1" t="n">
        <x:f>IF(E872="","",VLOOKUP(E872,'Guide'!$A$7:$C$10,3,FALSE))</x:f>
        <x:v>72</x:v>
      </x:c>
      <x:c r="L872" s="10" t="n">
        <x:f>('Guide'!$B$4-B872)*24</x:f>
        <x:v>1676.2000000000116</x:v>
      </x:c>
      <x:c r="M872" s="10" t="n">
        <x:f>IF(C872="","",ROUND((C872-B872)*24,6))</x:f>
        <x:v>3.15</x:v>
      </x:c>
      <x:c r="N872" s="10" t="n">
        <x:f>IF(D872="","",ROUND((D872-B872)*24,6))</x:f>
        <x:v>64.96</x:v>
      </x:c>
      <x:c r="O872" s="1" t="n">
        <x:f>IF(D872="",1,0)</x:f>
        <x:v>0</x:v>
      </x:c>
      <x:c r="P872" s="1" t="n">
        <x:f>IF(E872="",0,IF(OR(C872&lt;&gt;"",L872&gt;=J872),1,0))</x:f>
        <x:v>1</x:v>
      </x:c>
      <x:c r="Q872" s="1" t="n">
        <x:f>IF(AND(E872&lt;&gt;"",C872&lt;&gt;"",M872&lt;=J872),1,0)</x:f>
        <x:v>1</x:v>
      </x:c>
      <x:c r="R872" s="1" t="n">
        <x:f>P872-Q872</x:f>
        <x:v>0</x:v>
      </x:c>
      <x:c r="S872" s="1" t="n">
        <x:f>IF(E872="",0,IF(OR(D872&lt;&gt;"",L872&gt;=K872),1,0))</x:f>
        <x:v>1</x:v>
      </x:c>
      <x:c r="T872" s="1" t="n">
        <x:f>IF(AND(E872&lt;&gt;"",D872&lt;&gt;"",N872&lt;=K872),1,0)</x:f>
        <x:v>1</x:v>
      </x:c>
      <x:c r="U872" s="1" t="n">
        <x:f>S872-T872</x:f>
        <x:v>0</x:v>
      </x:c>
      <x:c r="V872" s="1" t="n">
        <x:f>IF(I872="",0,1)</x:f>
        <x:v>1</x:v>
      </x:c>
      <x:c r="W872" s="1" t="n">
        <x:f>IF(I872&gt;=4,1,0)</x:f>
        <x:v>1</x:v>
      </x:c>
      <x:c r="X872" s="1" t="n">
        <x:f>1-O872</x:f>
        <x:v>1</x:v>
      </x:c>
      <x:c r="Y872" s="1" t="n">
        <x:f>IF(AND(O872=1,L872&gt;168),1,0)</x:f>
        <x:v>0</x:v>
      </x:c>
    </x:row>
    <x:row r="873">
      <x:c r="A873" s="1" t="str">
        <x:v>T00868</x:v>
      </x:c>
      <x:c r="B873" s="9" t="n">
        <x:v>45690.67916666667</x:v>
      </x:c>
      <x:c r="C873" s="9" t="n">
        <x:v>45691.31916666667</x:v>
      </x:c>
      <x:c r="D873" s="9" t="n">
        <x:v>45691.96</x:v>
      </x:c>
      <x:c r="E873" s="1" t="str">
        <x:v>Normal</x:v>
      </x:c>
      <x:c r="F873" s="1" t="str">
        <x:v>Email</x:v>
      </x:c>
      <x:c r="G873" s="1" t="str">
        <x:v>Product information</x:v>
      </x:c>
      <x:c r="H873" s="1" t="n">
        <x:v>0</x:v>
      </x:c>
      <x:c r="I873" s="1"/>
      <x:c r="J873" s="1" t="n">
        <x:f>IF(E873="","",VLOOKUP(E873,'Guide'!$A$7:$C$10,2,FALSE))</x:f>
        <x:v>12</x:v>
      </x:c>
      <x:c r="K873" s="1" t="n">
        <x:f>IF(E873="","",VLOOKUP(E873,'Guide'!$A$7:$C$10,3,FALSE))</x:f>
        <x:v>72</x:v>
      </x:c>
      <x:c r="L873" s="10" t="n">
        <x:f>('Guide'!$B$4-B873)*24</x:f>
        <x:v>3559.6999999999534</x:v>
      </x:c>
      <x:c r="M873" s="10" t="n">
        <x:f>IF(C873="","",ROUND((C873-B873)*24,6))</x:f>
        <x:v>15.36</x:v>
      </x:c>
      <x:c r="N873" s="10" t="n">
        <x:f>IF(D873="","",ROUND((D873-B873)*24,6))</x:f>
        <x:v>30.74</x:v>
      </x:c>
      <x:c r="O873" s="1" t="n">
        <x:f>IF(D873="",1,0)</x:f>
        <x:v>0</x:v>
      </x:c>
      <x:c r="P873" s="1" t="n">
        <x:f>IF(E873="",0,IF(OR(C873&lt;&gt;"",L873&gt;=J873),1,0))</x:f>
        <x:v>1</x:v>
      </x:c>
      <x:c r="Q873" s="1" t="n">
        <x:f>IF(AND(E873&lt;&gt;"",C873&lt;&gt;"",M873&lt;=J873),1,0)</x:f>
        <x:v>0</x:v>
      </x:c>
      <x:c r="R873" s="1" t="n">
        <x:f>P873-Q873</x:f>
        <x:v>1</x:v>
      </x:c>
      <x:c r="S873" s="1" t="n">
        <x:f>IF(E873="",0,IF(OR(D873&lt;&gt;"",L873&gt;=K873),1,0))</x:f>
        <x:v>1</x:v>
      </x:c>
      <x:c r="T873" s="1" t="n">
        <x:f>IF(AND(E873&lt;&gt;"",D873&lt;&gt;"",N873&lt;=K873),1,0)</x:f>
        <x:v>1</x:v>
      </x:c>
      <x:c r="U873" s="1" t="n">
        <x:f>S873-T873</x:f>
        <x:v>0</x:v>
      </x:c>
      <x:c r="V873" s="1" t="n">
        <x:f>IF(I873="",0,1)</x:f>
        <x:v>0</x:v>
      </x:c>
      <x:c r="W873" s="1" t="n">
        <x:f>IF(I873&gt;=4,1,0)</x:f>
        <x:v>0</x:v>
      </x:c>
      <x:c r="X873" s="1" t="n">
        <x:f>1-O873</x:f>
        <x:v>1</x:v>
      </x:c>
      <x:c r="Y873" s="1" t="n">
        <x:f>IF(AND(O873=1,L873&gt;168),1,0)</x:f>
        <x:v>0</x:v>
      </x:c>
    </x:row>
    <x:row r="874">
      <x:c r="A874" s="1" t="str">
        <x:v>T00869</x:v>
      </x:c>
      <x:c r="B874" s="9" t="n">
        <x:v>45831.12222222222</x:v>
      </x:c>
      <x:c r="C874" s="9" t="n">
        <x:v>45831.64388888889</x:v>
      </x:c>
      <x:c r="D874" s="9" t="n">
        <x:v>45833.33888888889</x:v>
      </x:c>
      <x:c r="E874" s="1" t="str">
        <x:v>Normal</x:v>
      </x:c>
      <x:c r="F874" s="1" t="str">
        <x:v>WhatsApp</x:v>
      </x:c>
      <x:c r="G874" s="1" t="str">
        <x:v>Product information</x:v>
      </x:c>
      <x:c r="H874" s="1" t="n">
        <x:v>0</x:v>
      </x:c>
      <x:c r="I874" s="1" t="n">
        <x:v>4</x:v>
      </x:c>
      <x:c r="J874" s="1" t="n">
        <x:f>IF(E874="","",VLOOKUP(E874,'Guide'!$A$7:$C$10,2,FALSE))</x:f>
        <x:v>12</x:v>
      </x:c>
      <x:c r="K874" s="1" t="n">
        <x:f>IF(E874="","",VLOOKUP(E874,'Guide'!$A$7:$C$10,3,FALSE))</x:f>
        <x:v>72</x:v>
      </x:c>
      <x:c r="L874" s="10" t="n">
        <x:f>('Guide'!$B$4-B874)*24</x:f>
        <x:v>189.06666666670935</x:v>
      </x:c>
      <x:c r="M874" s="10" t="n">
        <x:f>IF(C874="","",ROUND((C874-B874)*24,6))</x:f>
        <x:v>12.52</x:v>
      </x:c>
      <x:c r="N874" s="10" t="n">
        <x:f>IF(D874="","",ROUND((D874-B874)*24,6))</x:f>
        <x:v>53.2</x:v>
      </x:c>
      <x:c r="O874" s="1" t="n">
        <x:f>IF(D874="",1,0)</x:f>
        <x:v>0</x:v>
      </x:c>
      <x:c r="P874" s="1" t="n">
        <x:f>IF(E874="",0,IF(OR(C874&lt;&gt;"",L874&gt;=J874),1,0))</x:f>
        <x:v>1</x:v>
      </x:c>
      <x:c r="Q874" s="1" t="n">
        <x:f>IF(AND(E874&lt;&gt;"",C874&lt;&gt;"",M874&lt;=J874),1,0)</x:f>
        <x:v>0</x:v>
      </x:c>
      <x:c r="R874" s="1" t="n">
        <x:f>P874-Q874</x:f>
        <x:v>1</x:v>
      </x:c>
      <x:c r="S874" s="1" t="n">
        <x:f>IF(E874="",0,IF(OR(D874&lt;&gt;"",L874&gt;=K874),1,0))</x:f>
        <x:v>1</x:v>
      </x:c>
      <x:c r="T874" s="1" t="n">
        <x:f>IF(AND(E874&lt;&gt;"",D874&lt;&gt;"",N874&lt;=K874),1,0)</x:f>
        <x:v>1</x:v>
      </x:c>
      <x:c r="U874" s="1" t="n">
        <x:f>S874-T874</x:f>
        <x:v>0</x:v>
      </x:c>
      <x:c r="V874" s="1" t="n">
        <x:f>IF(I874="",0,1)</x:f>
        <x:v>1</x:v>
      </x:c>
      <x:c r="W874" s="1" t="n">
        <x:f>IF(I874&gt;=4,1,0)</x:f>
        <x:v>1</x:v>
      </x:c>
      <x:c r="X874" s="1" t="n">
        <x:f>1-O874</x:f>
        <x:v>1</x:v>
      </x:c>
      <x:c r="Y874" s="1" t="n">
        <x:f>IF(AND(O874=1,L874&gt;168),1,0)</x:f>
        <x:v>0</x:v>
      </x:c>
    </x:row>
    <x:row r="875">
      <x:c r="A875" s="1" t="str">
        <x:v>T00870</x:v>
      </x:c>
      <x:c r="B875" s="9" t="n">
        <x:v>45825.77013888889</x:v>
      </x:c>
      <x:c r="C875" s="9" t="n">
        <x:v>45825.94847222222</x:v>
      </x:c>
      <x:c r="D875" s="9" t="n">
        <x:v>45826.78430555556</x:v>
      </x:c>
      <x:c r="E875" s="1" t="str">
        <x:v>High</x:v>
      </x:c>
      <x:c r="F875" s="1" t="str">
        <x:v>WhatsApp</x:v>
      </x:c>
      <x:c r="G875" s="1" t="str">
        <x:v>Billing</x:v>
      </x:c>
      <x:c r="H875" s="1" t="n">
        <x:v>0</x:v>
      </x:c>
      <x:c r="I875" s="1" t="n">
        <x:v>4</x:v>
      </x:c>
      <x:c r="J875" s="1" t="n">
        <x:f>IF(E875="","",VLOOKUP(E875,'Guide'!$A$7:$C$10,2,FALSE))</x:f>
        <x:v>4</x:v>
      </x:c>
      <x:c r="K875" s="1" t="n">
        <x:f>IF(E875="","",VLOOKUP(E875,'Guide'!$A$7:$C$10,3,FALSE))</x:f>
        <x:v>24</x:v>
      </x:c>
      <x:c r="L875" s="10" t="n">
        <x:f>('Guide'!$B$4-B875)*24</x:f>
        <x:v>317.5166666666628</x:v>
      </x:c>
      <x:c r="M875" s="10" t="n">
        <x:f>IF(C875="","",ROUND((C875-B875)*24,6))</x:f>
        <x:v>4.28</x:v>
      </x:c>
      <x:c r="N875" s="10" t="n">
        <x:f>IF(D875="","",ROUND((D875-B875)*24,6))</x:f>
        <x:v>24.34</x:v>
      </x:c>
      <x:c r="O875" s="1" t="n">
        <x:f>IF(D875="",1,0)</x:f>
        <x:v>0</x:v>
      </x:c>
      <x:c r="P875" s="1" t="n">
        <x:f>IF(E875="",0,IF(OR(C875&lt;&gt;"",L875&gt;=J875),1,0))</x:f>
        <x:v>1</x:v>
      </x:c>
      <x:c r="Q875" s="1" t="n">
        <x:f>IF(AND(E875&lt;&gt;"",C875&lt;&gt;"",M875&lt;=J875),1,0)</x:f>
        <x:v>0</x:v>
      </x:c>
      <x:c r="R875" s="1" t="n">
        <x:f>P875-Q875</x:f>
        <x:v>1</x:v>
      </x:c>
      <x:c r="S875" s="1" t="n">
        <x:f>IF(E875="",0,IF(OR(D875&lt;&gt;"",L875&gt;=K875),1,0))</x:f>
        <x:v>1</x:v>
      </x:c>
      <x:c r="T875" s="1" t="n">
        <x:f>IF(AND(E875&lt;&gt;"",D875&lt;&gt;"",N875&lt;=K875),1,0)</x:f>
        <x:v>0</x:v>
      </x:c>
      <x:c r="U875" s="1" t="n">
        <x:f>S875-T875</x:f>
        <x:v>1</x:v>
      </x:c>
      <x:c r="V875" s="1" t="n">
        <x:f>IF(I875="",0,1)</x:f>
        <x:v>1</x:v>
      </x:c>
      <x:c r="W875" s="1" t="n">
        <x:f>IF(I875&gt;=4,1,0)</x:f>
        <x:v>1</x:v>
      </x:c>
      <x:c r="X875" s="1" t="n">
        <x:f>1-O875</x:f>
        <x:v>1</x:v>
      </x:c>
      <x:c r="Y875" s="1" t="n">
        <x:f>IF(AND(O875=1,L875&gt;168),1,0)</x:f>
        <x:v>0</x:v>
      </x:c>
    </x:row>
    <x:row r="876">
      <x:c r="A876" s="1" t="str">
        <x:v>T00871</x:v>
      </x:c>
      <x:c r="B876" s="9" t="n">
        <x:v>45817.19930555556</x:v>
      </x:c>
      <x:c r="C876" s="9" t="n">
        <x:v>45817.243055555555</x:v>
      </x:c>
      <x:c r="D876" s="9" t="n">
        <x:v>45817.399722222224</x:v>
      </x:c>
      <x:c r="E876" s="1" t="str">
        <x:v>Urgent</x:v>
      </x:c>
      <x:c r="F876" s="1" t="str">
        <x:v>WhatsApp</x:v>
      </x:c>
      <x:c r="G876" s="1" t="str">
        <x:v>Delivery</x:v>
      </x:c>
      <x:c r="H876" s="1" t="n">
        <x:v>0</x:v>
      </x:c>
      <x:c r="I876" s="1"/>
      <x:c r="J876" s="1" t="n">
        <x:f>IF(E876="","",VLOOKUP(E876,'Guide'!$A$7:$C$10,2,FALSE))</x:f>
        <x:v>1</x:v>
      </x:c>
      <x:c r="K876" s="1" t="n">
        <x:f>IF(E876="","",VLOOKUP(E876,'Guide'!$A$7:$C$10,3,FALSE))</x:f>
        <x:v>8</x:v>
      </x:c>
      <x:c r="L876" s="10" t="n">
        <x:f>('Guide'!$B$4-B876)*24</x:f>
        <x:v>523.2166666666162</x:v>
      </x:c>
      <x:c r="M876" s="10" t="n">
        <x:f>IF(C876="","",ROUND((C876-B876)*24,6))</x:f>
        <x:v>1.05</x:v>
      </x:c>
      <x:c r="N876" s="10" t="n">
        <x:f>IF(D876="","",ROUND((D876-B876)*24,6))</x:f>
        <x:v>4.81</x:v>
      </x:c>
      <x:c r="O876" s="1" t="n">
        <x:f>IF(D876="",1,0)</x:f>
        <x:v>0</x:v>
      </x:c>
      <x:c r="P876" s="1" t="n">
        <x:f>IF(E876="",0,IF(OR(C876&lt;&gt;"",L876&gt;=J876),1,0))</x:f>
        <x:v>1</x:v>
      </x:c>
      <x:c r="Q876" s="1" t="n">
        <x:f>IF(AND(E876&lt;&gt;"",C876&lt;&gt;"",M876&lt;=J876),1,0)</x:f>
        <x:v>0</x:v>
      </x:c>
      <x:c r="R876" s="1" t="n">
        <x:f>P876-Q876</x:f>
        <x:v>1</x:v>
      </x:c>
      <x:c r="S876" s="1" t="n">
        <x:f>IF(E876="",0,IF(OR(D876&lt;&gt;"",L876&gt;=K876),1,0))</x:f>
        <x:v>1</x:v>
      </x:c>
      <x:c r="T876" s="1" t="n">
        <x:f>IF(AND(E876&lt;&gt;"",D876&lt;&gt;"",N876&lt;=K876),1,0)</x:f>
        <x:v>1</x:v>
      </x:c>
      <x:c r="U876" s="1" t="n">
        <x:f>S876-T876</x:f>
        <x:v>0</x:v>
      </x:c>
      <x:c r="V876" s="1" t="n">
        <x:f>IF(I876="",0,1)</x:f>
        <x:v>0</x:v>
      </x:c>
      <x:c r="W876" s="1" t="n">
        <x:f>IF(I876&gt;=4,1,0)</x:f>
        <x:v>0</x:v>
      </x:c>
      <x:c r="X876" s="1" t="n">
        <x:f>1-O876</x:f>
        <x:v>1</x:v>
      </x:c>
      <x:c r="Y876" s="1" t="n">
        <x:f>IF(AND(O876=1,L876&gt;168),1,0)</x:f>
        <x:v>0</x:v>
      </x:c>
    </x:row>
    <x:row r="877">
      <x:c r="A877" s="1" t="str">
        <x:v>T00872</x:v>
      </x:c>
      <x:c r="B877" s="9" t="n">
        <x:v>45825.71388888889</x:v>
      </x:c>
      <x:c r="C877" s="9" t="n">
        <x:v>45826.19138888889</x:v>
      </x:c>
      <x:c r="D877" s="9" t="n">
        <x:v>45835.680972222224</x:v>
      </x:c>
      <x:c r="E877" s="1" t="str">
        <x:v>Low</x:v>
      </x:c>
      <x:c r="F877" s="1" t="str">
        <x:v>WhatsApp</x:v>
      </x:c>
      <x:c r="G877" s="1" t="str">
        <x:v>Account access</x:v>
      </x:c>
      <x:c r="H877" s="1" t="n">
        <x:v>0</x:v>
      </x:c>
      <x:c r="I877" s="1" t="n">
        <x:v>5</x:v>
      </x:c>
      <x:c r="J877" s="1" t="n">
        <x:f>IF(E877="","",VLOOKUP(E877,'Guide'!$A$7:$C$10,2,FALSE))</x:f>
        <x:v>24</x:v>
      </x:c>
      <x:c r="K877" s="1" t="n">
        <x:f>IF(E877="","",VLOOKUP(E877,'Guide'!$A$7:$C$10,3,FALSE))</x:f>
        <x:v>120</x:v>
      </x:c>
      <x:c r="L877" s="10" t="n">
        <x:f>('Guide'!$B$4-B877)*24</x:f>
        <x:v>318.8666666666977</x:v>
      </x:c>
      <x:c r="M877" s="10" t="n">
        <x:f>IF(C877="","",ROUND((C877-B877)*24,6))</x:f>
        <x:v>11.46</x:v>
      </x:c>
      <x:c r="N877" s="10" t="n">
        <x:f>IF(D877="","",ROUND((D877-B877)*24,6))</x:f>
        <x:v>239.21</x:v>
      </x:c>
      <x:c r="O877" s="1" t="n">
        <x:f>IF(D877="",1,0)</x:f>
        <x:v>0</x:v>
      </x:c>
      <x:c r="P877" s="1" t="n">
        <x:f>IF(E877="",0,IF(OR(C877&lt;&gt;"",L877&gt;=J877),1,0))</x:f>
        <x:v>1</x:v>
      </x:c>
      <x:c r="Q877" s="1" t="n">
        <x:f>IF(AND(E877&lt;&gt;"",C877&lt;&gt;"",M877&lt;=J877),1,0)</x:f>
        <x:v>1</x:v>
      </x:c>
      <x:c r="R877" s="1" t="n">
        <x:f>P877-Q877</x:f>
        <x:v>0</x:v>
      </x:c>
      <x:c r="S877" s="1" t="n">
        <x:f>IF(E877="",0,IF(OR(D877&lt;&gt;"",L877&gt;=K877),1,0))</x:f>
        <x:v>1</x:v>
      </x:c>
      <x:c r="T877" s="1" t="n">
        <x:f>IF(AND(E877&lt;&gt;"",D877&lt;&gt;"",N877&lt;=K877),1,0)</x:f>
        <x:v>0</x:v>
      </x:c>
      <x:c r="U877" s="1" t="n">
        <x:f>S877-T877</x:f>
        <x:v>1</x:v>
      </x:c>
      <x:c r="V877" s="1" t="n">
        <x:f>IF(I877="",0,1)</x:f>
        <x:v>1</x:v>
      </x:c>
      <x:c r="W877" s="1" t="n">
        <x:f>IF(I877&gt;=4,1,0)</x:f>
        <x:v>1</x:v>
      </x:c>
      <x:c r="X877" s="1" t="n">
        <x:f>1-O877</x:f>
        <x:v>1</x:v>
      </x:c>
      <x:c r="Y877" s="1" t="n">
        <x:f>IF(AND(O877=1,L877&gt;168),1,0)</x:f>
        <x:v>0</x:v>
      </x:c>
    </x:row>
    <x:row r="878">
      <x:c r="A878" s="1" t="str">
        <x:v>T00873</x:v>
      </x:c>
      <x:c r="B878" s="9" t="n">
        <x:v>45693.32847222222</x:v>
      </x:c>
      <x:c r="C878" s="9" t="n">
        <x:v>45693.665555555555</x:v>
      </x:c>
      <x:c r="D878" s="9" t="n">
        <x:v>45696.28430555556</x:v>
      </x:c>
      <x:c r="E878" s="1" t="str">
        <x:v>Normal</x:v>
      </x:c>
      <x:c r="F878" s="1" t="str">
        <x:v>Web chat</x:v>
      </x:c>
      <x:c r="G878" s="1" t="str">
        <x:v>Billing</x:v>
      </x:c>
      <x:c r="H878" s="1" t="n">
        <x:v>0</x:v>
      </x:c>
      <x:c r="I878" s="1"/>
      <x:c r="J878" s="1" t="n">
        <x:f>IF(E878="","",VLOOKUP(E878,'Guide'!$A$7:$C$10,2,FALSE))</x:f>
        <x:v>12</x:v>
      </x:c>
      <x:c r="K878" s="1" t="n">
        <x:f>IF(E878="","",VLOOKUP(E878,'Guide'!$A$7:$C$10,3,FALSE))</x:f>
        <x:v>72</x:v>
      </x:c>
      <x:c r="L878" s="10" t="n">
        <x:f>('Guide'!$B$4-B878)*24</x:f>
        <x:v>3496.1166666666395</x:v>
      </x:c>
      <x:c r="M878" s="10" t="n">
        <x:f>IF(C878="","",ROUND((C878-B878)*24,6))</x:f>
        <x:v>8.09</x:v>
      </x:c>
      <x:c r="N878" s="10" t="n">
        <x:f>IF(D878="","",ROUND((D878-B878)*24,6))</x:f>
        <x:v>70.94</x:v>
      </x:c>
      <x:c r="O878" s="1" t="n">
        <x:f>IF(D878="",1,0)</x:f>
        <x:v>0</x:v>
      </x:c>
      <x:c r="P878" s="1" t="n">
        <x:f>IF(E878="",0,IF(OR(C878&lt;&gt;"",L878&gt;=J878),1,0))</x:f>
        <x:v>1</x:v>
      </x:c>
      <x:c r="Q878" s="1" t="n">
        <x:f>IF(AND(E878&lt;&gt;"",C878&lt;&gt;"",M878&lt;=J878),1,0)</x:f>
        <x:v>1</x:v>
      </x:c>
      <x:c r="R878" s="1" t="n">
        <x:f>P878-Q878</x:f>
        <x:v>0</x:v>
      </x:c>
      <x:c r="S878" s="1" t="n">
        <x:f>IF(E878="",0,IF(OR(D878&lt;&gt;"",L878&gt;=K878),1,0))</x:f>
        <x:v>1</x:v>
      </x:c>
      <x:c r="T878" s="1" t="n">
        <x:f>IF(AND(E878&lt;&gt;"",D878&lt;&gt;"",N878&lt;=K878),1,0)</x:f>
        <x:v>1</x:v>
      </x:c>
      <x:c r="U878" s="1" t="n">
        <x:f>S878-T878</x:f>
        <x:v>0</x:v>
      </x:c>
      <x:c r="V878" s="1" t="n">
        <x:f>IF(I878="",0,1)</x:f>
        <x:v>0</x:v>
      </x:c>
      <x:c r="W878" s="1" t="n">
        <x:f>IF(I878&gt;=4,1,0)</x:f>
        <x:v>0</x:v>
      </x:c>
      <x:c r="X878" s="1" t="n">
        <x:f>1-O878</x:f>
        <x:v>1</x:v>
      </x:c>
      <x:c r="Y878" s="1" t="n">
        <x:f>IF(AND(O878=1,L878&gt;168),1,0)</x:f>
        <x:v>0</x:v>
      </x:c>
    </x:row>
    <x:row r="879">
      <x:c r="A879" s="1" t="str">
        <x:v>T00874</x:v>
      </x:c>
      <x:c r="B879" s="9" t="n">
        <x:v>45833.28402777778</x:v>
      </x:c>
      <x:c r="C879" s="9" t="n">
        <x:v>45833.677777777775</x:v>
      </x:c>
      <x:c r="D879" s="9" t="n">
        <x:v>45837.68361111111</x:v>
      </x:c>
      <x:c r="E879" s="1" t="str">
        <x:v>Normal</x:v>
      </x:c>
      <x:c r="F879" s="1" t="str">
        <x:v>Email</x:v>
      </x:c>
      <x:c r="G879" s="1" t="str">
        <x:v>Refund</x:v>
      </x:c>
      <x:c r="H879" s="1" t="n">
        <x:v>0</x:v>
      </x:c>
      <x:c r="I879" s="1" t="n">
        <x:v>4</x:v>
      </x:c>
      <x:c r="J879" s="1" t="n">
        <x:f>IF(E879="","",VLOOKUP(E879,'Guide'!$A$7:$C$10,2,FALSE))</x:f>
        <x:v>12</x:v>
      </x:c>
      <x:c r="K879" s="1" t="n">
        <x:f>IF(E879="","",VLOOKUP(E879,'Guide'!$A$7:$C$10,3,FALSE))</x:f>
        <x:v>72</x:v>
      </x:c>
      <x:c r="L879" s="10" t="n">
        <x:f>('Guide'!$B$4-B879)*24</x:f>
        <x:v>137.18333333329065</x:v>
      </x:c>
      <x:c r="M879" s="10" t="n">
        <x:f>IF(C879="","",ROUND((C879-B879)*24,6))</x:f>
        <x:v>9.45</x:v>
      </x:c>
      <x:c r="N879" s="10" t="n">
        <x:f>IF(D879="","",ROUND((D879-B879)*24,6))</x:f>
        <x:v>105.59</x:v>
      </x:c>
      <x:c r="O879" s="1" t="n">
        <x:f>IF(D879="",1,0)</x:f>
        <x:v>0</x:v>
      </x:c>
      <x:c r="P879" s="1" t="n">
        <x:f>IF(E879="",0,IF(OR(C879&lt;&gt;"",L879&gt;=J879),1,0))</x:f>
        <x:v>1</x:v>
      </x:c>
      <x:c r="Q879" s="1" t="n">
        <x:f>IF(AND(E879&lt;&gt;"",C879&lt;&gt;"",M879&lt;=J879),1,0)</x:f>
        <x:v>1</x:v>
      </x:c>
      <x:c r="R879" s="1" t="n">
        <x:f>P879-Q879</x:f>
        <x:v>0</x:v>
      </x:c>
      <x:c r="S879" s="1" t="n">
        <x:f>IF(E879="",0,IF(OR(D879&lt;&gt;"",L879&gt;=K879),1,0))</x:f>
        <x:v>1</x:v>
      </x:c>
      <x:c r="T879" s="1" t="n">
        <x:f>IF(AND(E879&lt;&gt;"",D879&lt;&gt;"",N879&lt;=K879),1,0)</x:f>
        <x:v>0</x:v>
      </x:c>
      <x:c r="U879" s="1" t="n">
        <x:f>S879-T879</x:f>
        <x:v>1</x:v>
      </x:c>
      <x:c r="V879" s="1" t="n">
        <x:f>IF(I879="",0,1)</x:f>
        <x:v>1</x:v>
      </x:c>
      <x:c r="W879" s="1" t="n">
        <x:f>IF(I879&gt;=4,1,0)</x:f>
        <x:v>1</x:v>
      </x:c>
      <x:c r="X879" s="1" t="n">
        <x:f>1-O879</x:f>
        <x:v>1</x:v>
      </x:c>
      <x:c r="Y879" s="1" t="n">
        <x:f>IF(AND(O879=1,L879&gt;168),1,0)</x:f>
        <x:v>0</x:v>
      </x:c>
    </x:row>
    <x:row r="880">
      <x:c r="A880" s="1" t="str">
        <x:v>T00875</x:v>
      </x:c>
      <x:c r="B880" s="9" t="n">
        <x:v>45810.103472222225</x:v>
      </x:c>
      <x:c r="C880" s="9" t="n">
        <x:v>45810.32472222222</x:v>
      </x:c>
      <x:c r="D880" s="9" t="n">
        <x:v>45810.908055555556</x:v>
      </x:c>
      <x:c r="E880" s="1" t="str">
        <x:v>Low</x:v>
      </x:c>
      <x:c r="F880" s="1" t="str">
        <x:v>Web chat</x:v>
      </x:c>
      <x:c r="G880" s="1" t="str">
        <x:v>Account access</x:v>
      </x:c>
      <x:c r="H880" s="1" t="n">
        <x:v>0</x:v>
      </x:c>
      <x:c r="I880" s="1"/>
      <x:c r="J880" s="1" t="n">
        <x:f>IF(E880="","",VLOOKUP(E880,'Guide'!$A$7:$C$10,2,FALSE))</x:f>
        <x:v>24</x:v>
      </x:c>
      <x:c r="K880" s="1" t="n">
        <x:f>IF(E880="","",VLOOKUP(E880,'Guide'!$A$7:$C$10,3,FALSE))</x:f>
        <x:v>120</x:v>
      </x:c>
      <x:c r="L880" s="10" t="n">
        <x:f>('Guide'!$B$4-B880)*24</x:f>
        <x:v>693.5166666666046</x:v>
      </x:c>
      <x:c r="M880" s="10" t="n">
        <x:f>IF(C880="","",ROUND((C880-B880)*24,6))</x:f>
        <x:v>5.31</x:v>
      </x:c>
      <x:c r="N880" s="10" t="n">
        <x:f>IF(D880="","",ROUND((D880-B880)*24,6))</x:f>
        <x:v>19.31</x:v>
      </x:c>
      <x:c r="O880" s="1" t="n">
        <x:f>IF(D880="",1,0)</x:f>
        <x:v>0</x:v>
      </x:c>
      <x:c r="P880" s="1" t="n">
        <x:f>IF(E880="",0,IF(OR(C880&lt;&gt;"",L880&gt;=J880),1,0))</x:f>
        <x:v>1</x:v>
      </x:c>
      <x:c r="Q880" s="1" t="n">
        <x:f>IF(AND(E880&lt;&gt;"",C880&lt;&gt;"",M880&lt;=J880),1,0)</x:f>
        <x:v>1</x:v>
      </x:c>
      <x:c r="R880" s="1" t="n">
        <x:f>P880-Q880</x:f>
        <x:v>0</x:v>
      </x:c>
      <x:c r="S880" s="1" t="n">
        <x:f>IF(E880="",0,IF(OR(D880&lt;&gt;"",L880&gt;=K880),1,0))</x:f>
        <x:v>1</x:v>
      </x:c>
      <x:c r="T880" s="1" t="n">
        <x:f>IF(AND(E880&lt;&gt;"",D880&lt;&gt;"",N880&lt;=K880),1,0)</x:f>
        <x:v>1</x:v>
      </x:c>
      <x:c r="U880" s="1" t="n">
        <x:f>S880-T880</x:f>
        <x:v>0</x:v>
      </x:c>
      <x:c r="V880" s="1" t="n">
        <x:f>IF(I880="",0,1)</x:f>
        <x:v>0</x:v>
      </x:c>
      <x:c r="W880" s="1" t="n">
        <x:f>IF(I880&gt;=4,1,0)</x:f>
        <x:v>0</x:v>
      </x:c>
      <x:c r="X880" s="1" t="n">
        <x:f>1-O880</x:f>
        <x:v>1</x:v>
      </x:c>
      <x:c r="Y880" s="1" t="n">
        <x:f>IF(AND(O880=1,L880&gt;168),1,0)</x:f>
        <x:v>0</x:v>
      </x:c>
    </x:row>
    <x:row r="881">
      <x:c r="A881" s="1" t="str">
        <x:v>T00876</x:v>
      </x:c>
      <x:c r="B881" s="9" t="n">
        <x:v>45763.61944444444</x:v>
      </x:c>
      <x:c r="C881" s="9" t="n">
        <x:v>45763.80944444444</x:v>
      </x:c>
      <x:c r="D881" s="9" t="n">
        <x:v>45764.74319444445</x:v>
      </x:c>
      <x:c r="E881" s="1" t="str">
        <x:v>Low</x:v>
      </x:c>
      <x:c r="F881" s="1" t="str">
        <x:v>Email</x:v>
      </x:c>
      <x:c r="G881" s="1" t="str">
        <x:v>Refund</x:v>
      </x:c>
      <x:c r="H881" s="1" t="n">
        <x:v>0</x:v>
      </x:c>
      <x:c r="I881" s="1" t="n">
        <x:v>5</x:v>
      </x:c>
      <x:c r="J881" s="1" t="n">
        <x:f>IF(E881="","",VLOOKUP(E881,'Guide'!$A$7:$C$10,2,FALSE))</x:f>
        <x:v>24</x:v>
      </x:c>
      <x:c r="K881" s="1" t="n">
        <x:f>IF(E881="","",VLOOKUP(E881,'Guide'!$A$7:$C$10,3,FALSE))</x:f>
        <x:v>120</x:v>
      </x:c>
      <x:c r="L881" s="10" t="n">
        <x:f>('Guide'!$B$4-B881)*24</x:f>
        <x:v>1809.1333333334187</x:v>
      </x:c>
      <x:c r="M881" s="10" t="n">
        <x:f>IF(C881="","",ROUND((C881-B881)*24,6))</x:f>
        <x:v>4.56</x:v>
      </x:c>
      <x:c r="N881" s="10" t="n">
        <x:f>IF(D881="","",ROUND((D881-B881)*24,6))</x:f>
        <x:v>26.97</x:v>
      </x:c>
      <x:c r="O881" s="1" t="n">
        <x:f>IF(D881="",1,0)</x:f>
        <x:v>0</x:v>
      </x:c>
      <x:c r="P881" s="1" t="n">
        <x:f>IF(E881="",0,IF(OR(C881&lt;&gt;"",L881&gt;=J881),1,0))</x:f>
        <x:v>1</x:v>
      </x:c>
      <x:c r="Q881" s="1" t="n">
        <x:f>IF(AND(E881&lt;&gt;"",C881&lt;&gt;"",M881&lt;=J881),1,0)</x:f>
        <x:v>1</x:v>
      </x:c>
      <x:c r="R881" s="1" t="n">
        <x:f>P881-Q881</x:f>
        <x:v>0</x:v>
      </x:c>
      <x:c r="S881" s="1" t="n">
        <x:f>IF(E881="",0,IF(OR(D881&lt;&gt;"",L881&gt;=K881),1,0))</x:f>
        <x:v>1</x:v>
      </x:c>
      <x:c r="T881" s="1" t="n">
        <x:f>IF(AND(E881&lt;&gt;"",D881&lt;&gt;"",N881&lt;=K881),1,0)</x:f>
        <x:v>1</x:v>
      </x:c>
      <x:c r="U881" s="1" t="n">
        <x:f>S881-T881</x:f>
        <x:v>0</x:v>
      </x:c>
      <x:c r="V881" s="1" t="n">
        <x:f>IF(I881="",0,1)</x:f>
        <x:v>1</x:v>
      </x:c>
      <x:c r="W881" s="1" t="n">
        <x:f>IF(I881&gt;=4,1,0)</x:f>
        <x:v>1</x:v>
      </x:c>
      <x:c r="X881" s="1" t="n">
        <x:f>1-O881</x:f>
        <x:v>1</x:v>
      </x:c>
      <x:c r="Y881" s="1" t="n">
        <x:f>IF(AND(O881=1,L881&gt;168),1,0)</x:f>
        <x:v>0</x:v>
      </x:c>
    </x:row>
    <x:row r="882">
      <x:c r="A882" s="1" t="str">
        <x:v>T00877</x:v>
      </x:c>
      <x:c r="B882" s="9" t="n">
        <x:v>45711.79722222222</x:v>
      </x:c>
      <x:c r="C882" s="9" t="n">
        <x:v>45711.81263888889</x:v>
      </x:c>
      <x:c r="D882" s="9" t="n">
        <x:v>45712.30138888889</x:v>
      </x:c>
      <x:c r="E882" s="1" t="str">
        <x:v>Urgent</x:v>
      </x:c>
      <x:c r="F882" s="1" t="str">
        <x:v>WhatsApp</x:v>
      </x:c>
      <x:c r="G882" s="1" t="str">
        <x:v>Account access</x:v>
      </x:c>
      <x:c r="H882" s="1" t="n">
        <x:v>0</x:v>
      </x:c>
      <x:c r="I882" s="1" t="n">
        <x:v>4</x:v>
      </x:c>
      <x:c r="J882" s="1" t="n">
        <x:f>IF(E882="","",VLOOKUP(E882,'Guide'!$A$7:$C$10,2,FALSE))</x:f>
        <x:v>1</x:v>
      </x:c>
      <x:c r="K882" s="1" t="n">
        <x:f>IF(E882="","",VLOOKUP(E882,'Guide'!$A$7:$C$10,3,FALSE))</x:f>
        <x:v>8</x:v>
      </x:c>
      <x:c r="L882" s="10" t="n">
        <x:f>('Guide'!$B$4-B882)*24</x:f>
        <x:v>3052.8666666666395</x:v>
      </x:c>
      <x:c r="M882" s="10" t="n">
        <x:f>IF(C882="","",ROUND((C882-B882)*24,6))</x:f>
        <x:v>0.37</x:v>
      </x:c>
      <x:c r="N882" s="10" t="n">
        <x:f>IF(D882="","",ROUND((D882-B882)*24,6))</x:f>
        <x:v>12.1</x:v>
      </x:c>
      <x:c r="O882" s="1" t="n">
        <x:f>IF(D882="",1,0)</x:f>
        <x:v>0</x:v>
      </x:c>
      <x:c r="P882" s="1" t="n">
        <x:f>IF(E882="",0,IF(OR(C882&lt;&gt;"",L882&gt;=J882),1,0))</x:f>
        <x:v>1</x:v>
      </x:c>
      <x:c r="Q882" s="1" t="n">
        <x:f>IF(AND(E882&lt;&gt;"",C882&lt;&gt;"",M882&lt;=J882),1,0)</x:f>
        <x:v>1</x:v>
      </x:c>
      <x:c r="R882" s="1" t="n">
        <x:f>P882-Q882</x:f>
        <x:v>0</x:v>
      </x:c>
      <x:c r="S882" s="1" t="n">
        <x:f>IF(E882="",0,IF(OR(D882&lt;&gt;"",L882&gt;=K882),1,0))</x:f>
        <x:v>1</x:v>
      </x:c>
      <x:c r="T882" s="1" t="n">
        <x:f>IF(AND(E882&lt;&gt;"",D882&lt;&gt;"",N882&lt;=K882),1,0)</x:f>
        <x:v>0</x:v>
      </x:c>
      <x:c r="U882" s="1" t="n">
        <x:f>S882-T882</x:f>
        <x:v>1</x:v>
      </x:c>
      <x:c r="V882" s="1" t="n">
        <x:f>IF(I882="",0,1)</x:f>
        <x:v>1</x:v>
      </x:c>
      <x:c r="W882" s="1" t="n">
        <x:f>IF(I882&gt;=4,1,0)</x:f>
        <x:v>1</x:v>
      </x:c>
      <x:c r="X882" s="1" t="n">
        <x:f>1-O882</x:f>
        <x:v>1</x:v>
      </x:c>
      <x:c r="Y882" s="1" t="n">
        <x:f>IF(AND(O882=1,L882&gt;168),1,0)</x:f>
        <x:v>0</x:v>
      </x:c>
    </x:row>
    <x:row r="883">
      <x:c r="A883" s="1" t="str">
        <x:v>T00878</x:v>
      </x:c>
      <x:c r="B883" s="9" t="n">
        <x:v>45751.28611111111</x:v>
      </x:c>
      <x:c r="C883" s="9" t="n">
        <x:v>45752.584444444445</x:v>
      </x:c>
      <x:c r="D883" s="9" t="n">
        <x:v>45760.28361111111</x:v>
      </x:c>
      <x:c r="E883" s="1" t="str">
        <x:v>Low</x:v>
      </x:c>
      <x:c r="F883" s="1" t="str">
        <x:v>Email</x:v>
      </x:c>
      <x:c r="G883" s="1" t="str">
        <x:v>Billing</x:v>
      </x:c>
      <x:c r="H883" s="1" t="n">
        <x:v>1</x:v>
      </x:c>
      <x:c r="I883" s="1" t="n">
        <x:v>1</x:v>
      </x:c>
      <x:c r="J883" s="1" t="n">
        <x:f>IF(E883="","",VLOOKUP(E883,'Guide'!$A$7:$C$10,2,FALSE))</x:f>
        <x:v>24</x:v>
      </x:c>
      <x:c r="K883" s="1" t="n">
        <x:f>IF(E883="","",VLOOKUP(E883,'Guide'!$A$7:$C$10,3,FALSE))</x:f>
        <x:v>120</x:v>
      </x:c>
      <x:c r="L883" s="10" t="n">
        <x:f>('Guide'!$B$4-B883)*24</x:f>
        <x:v>2105.1333333333023</x:v>
      </x:c>
      <x:c r="M883" s="10" t="n">
        <x:f>IF(C883="","",ROUND((C883-B883)*24,6))</x:f>
        <x:v>31.16</x:v>
      </x:c>
      <x:c r="N883" s="10" t="n">
        <x:f>IF(D883="","",ROUND((D883-B883)*24,6))</x:f>
        <x:v>215.94</x:v>
      </x:c>
      <x:c r="O883" s="1" t="n">
        <x:f>IF(D883="",1,0)</x:f>
        <x:v>0</x:v>
      </x:c>
      <x:c r="P883" s="1" t="n">
        <x:f>IF(E883="",0,IF(OR(C883&lt;&gt;"",L883&gt;=J883),1,0))</x:f>
        <x:v>1</x:v>
      </x:c>
      <x:c r="Q883" s="1" t="n">
        <x:f>IF(AND(E883&lt;&gt;"",C883&lt;&gt;"",M883&lt;=J883),1,0)</x:f>
        <x:v>0</x:v>
      </x:c>
      <x:c r="R883" s="1" t="n">
        <x:f>P883-Q883</x:f>
        <x:v>1</x:v>
      </x:c>
      <x:c r="S883" s="1" t="n">
        <x:f>IF(E883="",0,IF(OR(D883&lt;&gt;"",L883&gt;=K883),1,0))</x:f>
        <x:v>1</x:v>
      </x:c>
      <x:c r="T883" s="1" t="n">
        <x:f>IF(AND(E883&lt;&gt;"",D883&lt;&gt;"",N883&lt;=K883),1,0)</x:f>
        <x:v>0</x:v>
      </x:c>
      <x:c r="U883" s="1" t="n">
        <x:f>S883-T883</x:f>
        <x:v>1</x:v>
      </x:c>
      <x:c r="V883" s="1" t="n">
        <x:f>IF(I883="",0,1)</x:f>
        <x:v>1</x:v>
      </x:c>
      <x:c r="W883" s="1" t="n">
        <x:f>IF(I883&gt;=4,1,0)</x:f>
        <x:v>0</x:v>
      </x:c>
      <x:c r="X883" s="1" t="n">
        <x:f>1-O883</x:f>
        <x:v>1</x:v>
      </x:c>
      <x:c r="Y883" s="1" t="n">
        <x:f>IF(AND(O883=1,L883&gt;168),1,0)</x:f>
        <x:v>0</x:v>
      </x:c>
    </x:row>
    <x:row r="884">
      <x:c r="A884" s="1" t="str">
        <x:v>T00879</x:v>
      </x:c>
      <x:c r="B884" s="9" t="n">
        <x:v>45779.95694444444</x:v>
      </x:c>
      <x:c r="C884" s="9" t="n">
        <x:v>45780.11152777778</x:v>
      </x:c>
      <x:c r="D884" s="9" t="n">
        <x:v>45780.999444444446</x:v>
      </x:c>
      <x:c r="E884" s="1" t="str">
        <x:v>Normal</x:v>
      </x:c>
      <x:c r="F884" s="1" t="str">
        <x:v>WhatsApp</x:v>
      </x:c>
      <x:c r="G884" s="1" t="str">
        <x:v>Billing</x:v>
      </x:c>
      <x:c r="H884" s="1" t="n">
        <x:v>0</x:v>
      </x:c>
      <x:c r="I884" s="1"/>
      <x:c r="J884" s="1" t="n">
        <x:f>IF(E884="","",VLOOKUP(E884,'Guide'!$A$7:$C$10,2,FALSE))</x:f>
        <x:v>12</x:v>
      </x:c>
      <x:c r="K884" s="1" t="n">
        <x:f>IF(E884="","",VLOOKUP(E884,'Guide'!$A$7:$C$10,3,FALSE))</x:f>
        <x:v>72</x:v>
      </x:c>
      <x:c r="L884" s="10" t="n">
        <x:f>('Guide'!$B$4-B884)*24</x:f>
        <x:v>1417.0333333333838</x:v>
      </x:c>
      <x:c r="M884" s="10" t="n">
        <x:f>IF(C884="","",ROUND((C884-B884)*24,6))</x:f>
        <x:v>3.71</x:v>
      </x:c>
      <x:c r="N884" s="10" t="n">
        <x:f>IF(D884="","",ROUND((D884-B884)*24,6))</x:f>
        <x:v>25.02</x:v>
      </x:c>
      <x:c r="O884" s="1" t="n">
        <x:f>IF(D884="",1,0)</x:f>
        <x:v>0</x:v>
      </x:c>
      <x:c r="P884" s="1" t="n">
        <x:f>IF(E884="",0,IF(OR(C884&lt;&gt;"",L884&gt;=J884),1,0))</x:f>
        <x:v>1</x:v>
      </x:c>
      <x:c r="Q884" s="1" t="n">
        <x:f>IF(AND(E884&lt;&gt;"",C884&lt;&gt;"",M884&lt;=J884),1,0)</x:f>
        <x:v>1</x:v>
      </x:c>
      <x:c r="R884" s="1" t="n">
        <x:f>P884-Q884</x:f>
        <x:v>0</x:v>
      </x:c>
      <x:c r="S884" s="1" t="n">
        <x:f>IF(E884="",0,IF(OR(D884&lt;&gt;"",L884&gt;=K884),1,0))</x:f>
        <x:v>1</x:v>
      </x:c>
      <x:c r="T884" s="1" t="n">
        <x:f>IF(AND(E884&lt;&gt;"",D884&lt;&gt;"",N884&lt;=K884),1,0)</x:f>
        <x:v>1</x:v>
      </x:c>
      <x:c r="U884" s="1" t="n">
        <x:f>S884-T884</x:f>
        <x:v>0</x:v>
      </x:c>
      <x:c r="V884" s="1" t="n">
        <x:f>IF(I884="",0,1)</x:f>
        <x:v>0</x:v>
      </x:c>
      <x:c r="W884" s="1" t="n">
        <x:f>IF(I884&gt;=4,1,0)</x:f>
        <x:v>0</x:v>
      </x:c>
      <x:c r="X884" s="1" t="n">
        <x:f>1-O884</x:f>
        <x:v>1</x:v>
      </x:c>
      <x:c r="Y884" s="1" t="n">
        <x:f>IF(AND(O884=1,L884&gt;168),1,0)</x:f>
        <x:v>0</x:v>
      </x:c>
    </x:row>
    <x:row r="885">
      <x:c r="A885" s="1" t="str">
        <x:v>T00880</x:v>
      </x:c>
      <x:c r="B885" s="9" t="n">
        <x:v>45666.888194444444</x:v>
      </x:c>
      <x:c r="C885" s="9" t="n">
        <x:v>45667.154444444444</x:v>
      </x:c>
      <x:c r="D885" s="9" t="n">
        <x:v>45668.98652777778</x:v>
      </x:c>
      <x:c r="E885" s="1" t="str">
        <x:v>Normal</x:v>
      </x:c>
      <x:c r="F885" s="1" t="str">
        <x:v>Web chat</x:v>
      </x:c>
      <x:c r="G885" s="1" t="str">
        <x:v>Account access</x:v>
      </x:c>
      <x:c r="H885" s="1" t="n">
        <x:v>0</x:v>
      </x:c>
      <x:c r="I885" s="1" t="n">
        <x:v>3</x:v>
      </x:c>
      <x:c r="J885" s="1" t="n">
        <x:f>IF(E885="","",VLOOKUP(E885,'Guide'!$A$7:$C$10,2,FALSE))</x:f>
        <x:v>12</x:v>
      </x:c>
      <x:c r="K885" s="1" t="n">
        <x:f>IF(E885="","",VLOOKUP(E885,'Guide'!$A$7:$C$10,3,FALSE))</x:f>
        <x:v>72</x:v>
      </x:c>
      <x:c r="L885" s="10" t="n">
        <x:f>('Guide'!$B$4-B885)*24</x:f>
        <x:v>4130.683333333349</x:v>
      </x:c>
      <x:c r="M885" s="10" t="n">
        <x:f>IF(C885="","",ROUND((C885-B885)*24,6))</x:f>
        <x:v>6.39</x:v>
      </x:c>
      <x:c r="N885" s="10" t="n">
        <x:f>IF(D885="","",ROUND((D885-B885)*24,6))</x:f>
        <x:v>50.36</x:v>
      </x:c>
      <x:c r="O885" s="1" t="n">
        <x:f>IF(D885="",1,0)</x:f>
        <x:v>0</x:v>
      </x:c>
      <x:c r="P885" s="1" t="n">
        <x:f>IF(E885="",0,IF(OR(C885&lt;&gt;"",L885&gt;=J885),1,0))</x:f>
        <x:v>1</x:v>
      </x:c>
      <x:c r="Q885" s="1" t="n">
        <x:f>IF(AND(E885&lt;&gt;"",C885&lt;&gt;"",M885&lt;=J885),1,0)</x:f>
        <x:v>1</x:v>
      </x:c>
      <x:c r="R885" s="1" t="n">
        <x:f>P885-Q885</x:f>
        <x:v>0</x:v>
      </x:c>
      <x:c r="S885" s="1" t="n">
        <x:f>IF(E885="",0,IF(OR(D885&lt;&gt;"",L885&gt;=K885),1,0))</x:f>
        <x:v>1</x:v>
      </x:c>
      <x:c r="T885" s="1" t="n">
        <x:f>IF(AND(E885&lt;&gt;"",D885&lt;&gt;"",N885&lt;=K885),1,0)</x:f>
        <x:v>1</x:v>
      </x:c>
      <x:c r="U885" s="1" t="n">
        <x:f>S885-T885</x:f>
        <x:v>0</x:v>
      </x:c>
      <x:c r="V885" s="1" t="n">
        <x:f>IF(I885="",0,1)</x:f>
        <x:v>1</x:v>
      </x:c>
      <x:c r="W885" s="1" t="n">
        <x:f>IF(I885&gt;=4,1,0)</x:f>
        <x:v>0</x:v>
      </x:c>
      <x:c r="X885" s="1" t="n">
        <x:f>1-O885</x:f>
        <x:v>1</x:v>
      </x:c>
      <x:c r="Y885" s="1" t="n">
        <x:f>IF(AND(O885=1,L885&gt;168),1,0)</x:f>
        <x:v>0</x:v>
      </x:c>
    </x:row>
    <x:row r="886">
      <x:c r="A886" s="1" t="str">
        <x:v>T00881</x:v>
      </x:c>
      <x:c r="B886" s="9" t="n">
        <x:v>45788.774305555555</x:v>
      </x:c>
      <x:c r="C886" s="9" t="n">
        <x:v>45788.99763888889</x:v>
      </x:c>
      <x:c r="D886" s="9" t="n">
        <x:v>45789.06638888889</x:v>
      </x:c>
      <x:c r="E886" s="1" t="str">
        <x:v>High</x:v>
      </x:c>
      <x:c r="F886" s="1" t="str">
        <x:v>WhatsApp</x:v>
      </x:c>
      <x:c r="G886" s="1" t="str">
        <x:v>Delivery</x:v>
      </x:c>
      <x:c r="H886" s="1" t="n">
        <x:v>0</x:v>
      </x:c>
      <x:c r="I886" s="1"/>
      <x:c r="J886" s="1" t="n">
        <x:f>IF(E886="","",VLOOKUP(E886,'Guide'!$A$7:$C$10,2,FALSE))</x:f>
        <x:v>4</x:v>
      </x:c>
      <x:c r="K886" s="1" t="n">
        <x:f>IF(E886="","",VLOOKUP(E886,'Guide'!$A$7:$C$10,3,FALSE))</x:f>
        <x:v>24</x:v>
      </x:c>
      <x:c r="L886" s="10" t="n">
        <x:f>('Guide'!$B$4-B886)*24</x:f>
        <x:v>1205.416666666686</x:v>
      </x:c>
      <x:c r="M886" s="10" t="n">
        <x:f>IF(C886="","",ROUND((C886-B886)*24,6))</x:f>
        <x:v>5.36</x:v>
      </x:c>
      <x:c r="N886" s="10" t="n">
        <x:f>IF(D886="","",ROUND((D886-B886)*24,6))</x:f>
        <x:v>7.01</x:v>
      </x:c>
      <x:c r="O886" s="1" t="n">
        <x:f>IF(D886="",1,0)</x:f>
        <x:v>0</x:v>
      </x:c>
      <x:c r="P886" s="1" t="n">
        <x:f>IF(E886="",0,IF(OR(C886&lt;&gt;"",L886&gt;=J886),1,0))</x:f>
        <x:v>1</x:v>
      </x:c>
      <x:c r="Q886" s="1" t="n">
        <x:f>IF(AND(E886&lt;&gt;"",C886&lt;&gt;"",M886&lt;=J886),1,0)</x:f>
        <x:v>0</x:v>
      </x:c>
      <x:c r="R886" s="1" t="n">
        <x:f>P886-Q886</x:f>
        <x:v>1</x:v>
      </x:c>
      <x:c r="S886" s="1" t="n">
        <x:f>IF(E886="",0,IF(OR(D886&lt;&gt;"",L886&gt;=K886),1,0))</x:f>
        <x:v>1</x:v>
      </x:c>
      <x:c r="T886" s="1" t="n">
        <x:f>IF(AND(E886&lt;&gt;"",D886&lt;&gt;"",N886&lt;=K886),1,0)</x:f>
        <x:v>1</x:v>
      </x:c>
      <x:c r="U886" s="1" t="n">
        <x:f>S886-T886</x:f>
        <x:v>0</x:v>
      </x:c>
      <x:c r="V886" s="1" t="n">
        <x:f>IF(I886="",0,1)</x:f>
        <x:v>0</x:v>
      </x:c>
      <x:c r="W886" s="1" t="n">
        <x:f>IF(I886&gt;=4,1,0)</x:f>
        <x:v>0</x:v>
      </x:c>
      <x:c r="X886" s="1" t="n">
        <x:f>1-O886</x:f>
        <x:v>1</x:v>
      </x:c>
      <x:c r="Y886" s="1" t="n">
        <x:f>IF(AND(O886=1,L886&gt;168),1,0)</x:f>
        <x:v>0</x:v>
      </x:c>
    </x:row>
    <x:row r="887">
      <x:c r="A887" s="1" t="str">
        <x:v>T00882</x:v>
      </x:c>
      <x:c r="B887" s="9" t="n">
        <x:v>45690.15833333333</x:v>
      </x:c>
      <x:c r="C887" s="9" t="n">
        <x:v>45690.177083333336</x:v>
      </x:c>
      <x:c r="D887" s="9" t="n">
        <x:v>45690.29375</x:v>
      </x:c>
      <x:c r="E887" s="1" t="str">
        <x:v>Urgent</x:v>
      </x:c>
      <x:c r="F887" s="1" t="str">
        <x:v>Email</x:v>
      </x:c>
      <x:c r="G887" s="1" t="str">
        <x:v>Product information</x:v>
      </x:c>
      <x:c r="H887" s="1" t="n">
        <x:v>0</x:v>
      </x:c>
      <x:c r="I887" s="1" t="n">
        <x:v>4</x:v>
      </x:c>
      <x:c r="J887" s="1" t="n">
        <x:f>IF(E887="","",VLOOKUP(E887,'Guide'!$A$7:$C$10,2,FALSE))</x:f>
        <x:v>1</x:v>
      </x:c>
      <x:c r="K887" s="1" t="n">
        <x:f>IF(E887="","",VLOOKUP(E887,'Guide'!$A$7:$C$10,3,FALSE))</x:f>
        <x:v>8</x:v>
      </x:c>
      <x:c r="L887" s="10" t="n">
        <x:f>('Guide'!$B$4-B887)*24</x:f>
        <x:v>3572.2000000000116</x:v>
      </x:c>
      <x:c r="M887" s="10" t="n">
        <x:f>IF(C887="","",ROUND((C887-B887)*24,6))</x:f>
        <x:v>0.45</x:v>
      </x:c>
      <x:c r="N887" s="10" t="n">
        <x:f>IF(D887="","",ROUND((D887-B887)*24,6))</x:f>
        <x:v>3.25</x:v>
      </x:c>
      <x:c r="O887" s="1" t="n">
        <x:f>IF(D887="",1,0)</x:f>
        <x:v>0</x:v>
      </x:c>
      <x:c r="P887" s="1" t="n">
        <x:f>IF(E887="",0,IF(OR(C887&lt;&gt;"",L887&gt;=J887),1,0))</x:f>
        <x:v>1</x:v>
      </x:c>
      <x:c r="Q887" s="1" t="n">
        <x:f>IF(AND(E887&lt;&gt;"",C887&lt;&gt;"",M887&lt;=J887),1,0)</x:f>
        <x:v>1</x:v>
      </x:c>
      <x:c r="R887" s="1" t="n">
        <x:f>P887-Q887</x:f>
        <x:v>0</x:v>
      </x:c>
      <x:c r="S887" s="1" t="n">
        <x:f>IF(E887="",0,IF(OR(D887&lt;&gt;"",L887&gt;=K887),1,0))</x:f>
        <x:v>1</x:v>
      </x:c>
      <x:c r="T887" s="1" t="n">
        <x:f>IF(AND(E887&lt;&gt;"",D887&lt;&gt;"",N887&lt;=K887),1,0)</x:f>
        <x:v>1</x:v>
      </x:c>
      <x:c r="U887" s="1" t="n">
        <x:f>S887-T887</x:f>
        <x:v>0</x:v>
      </x:c>
      <x:c r="V887" s="1" t="n">
        <x:f>IF(I887="",0,1)</x:f>
        <x:v>1</x:v>
      </x:c>
      <x:c r="W887" s="1" t="n">
        <x:f>IF(I887&gt;=4,1,0)</x:f>
        <x:v>1</x:v>
      </x:c>
      <x:c r="X887" s="1" t="n">
        <x:f>1-O887</x:f>
        <x:v>1</x:v>
      </x:c>
      <x:c r="Y887" s="1" t="n">
        <x:f>IF(AND(O887=1,L887&gt;168),1,0)</x:f>
        <x:v>0</x:v>
      </x:c>
    </x:row>
    <x:row r="888">
      <x:c r="A888" s="1" t="str">
        <x:v>T00883</x:v>
      </x:c>
      <x:c r="B888" s="9" t="n">
        <x:v>45788.74236111111</x:v>
      </x:c>
      <x:c r="C888" s="9" t="n">
        <x:v>45788.76694444445</x:v>
      </x:c>
      <x:c r="D888" s="9" t="n">
        <x:v>45790.11736111111</x:v>
      </x:c>
      <x:c r="E888" s="1" t="str">
        <x:v>High</x:v>
      </x:c>
      <x:c r="F888" s="1" t="str">
        <x:v>Web chat</x:v>
      </x:c>
      <x:c r="G888" s="1" t="str">
        <x:v>Refund</x:v>
      </x:c>
      <x:c r="H888" s="1" t="n">
        <x:v>0</x:v>
      </x:c>
      <x:c r="I888" s="1" t="n">
        <x:v>1</x:v>
      </x:c>
      <x:c r="J888" s="1" t="n">
        <x:f>IF(E888="","",VLOOKUP(E888,'Guide'!$A$7:$C$10,2,FALSE))</x:f>
        <x:v>4</x:v>
      </x:c>
      <x:c r="K888" s="1" t="n">
        <x:f>IF(E888="","",VLOOKUP(E888,'Guide'!$A$7:$C$10,3,FALSE))</x:f>
        <x:v>24</x:v>
      </x:c>
      <x:c r="L888" s="10" t="n">
        <x:f>('Guide'!$B$4-B888)*24</x:f>
        <x:v>1206.183333333407</x:v>
      </x:c>
      <x:c r="M888" s="10" t="n">
        <x:f>IF(C888="","",ROUND((C888-B888)*24,6))</x:f>
        <x:v>0.59</x:v>
      </x:c>
      <x:c r="N888" s="10" t="n">
        <x:f>IF(D888="","",ROUND((D888-B888)*24,6))</x:f>
        <x:v>33</x:v>
      </x:c>
      <x:c r="O888" s="1" t="n">
        <x:f>IF(D888="",1,0)</x:f>
        <x:v>0</x:v>
      </x:c>
      <x:c r="P888" s="1" t="n">
        <x:f>IF(E888="",0,IF(OR(C888&lt;&gt;"",L888&gt;=J888),1,0))</x:f>
        <x:v>1</x:v>
      </x:c>
      <x:c r="Q888" s="1" t="n">
        <x:f>IF(AND(E888&lt;&gt;"",C888&lt;&gt;"",M888&lt;=J888),1,0)</x:f>
        <x:v>1</x:v>
      </x:c>
      <x:c r="R888" s="1" t="n">
        <x:f>P888-Q888</x:f>
        <x:v>0</x:v>
      </x:c>
      <x:c r="S888" s="1" t="n">
        <x:f>IF(E888="",0,IF(OR(D888&lt;&gt;"",L888&gt;=K888),1,0))</x:f>
        <x:v>1</x:v>
      </x:c>
      <x:c r="T888" s="1" t="n">
        <x:f>IF(AND(E888&lt;&gt;"",D888&lt;&gt;"",N888&lt;=K888),1,0)</x:f>
        <x:v>0</x:v>
      </x:c>
      <x:c r="U888" s="1" t="n">
        <x:f>S888-T888</x:f>
        <x:v>1</x:v>
      </x:c>
      <x:c r="V888" s="1" t="n">
        <x:f>IF(I888="",0,1)</x:f>
        <x:v>1</x:v>
      </x:c>
      <x:c r="W888" s="1" t="n">
        <x:f>IF(I888&gt;=4,1,0)</x:f>
        <x:v>0</x:v>
      </x:c>
      <x:c r="X888" s="1" t="n">
        <x:f>1-O888</x:f>
        <x:v>1</x:v>
      </x:c>
      <x:c r="Y888" s="1" t="n">
        <x:f>IF(AND(O888=1,L888&gt;168),1,0)</x:f>
        <x:v>0</x:v>
      </x:c>
    </x:row>
    <x:row r="889">
      <x:c r="A889" s="1" t="str">
        <x:v>T00884</x:v>
      </x:c>
      <x:c r="B889" s="9" t="n">
        <x:v>45824.79375</x:v>
      </x:c>
      <x:c r="C889" s="9" t="n">
        <x:v>45825.54375</x:v>
      </x:c>
      <x:c r="D889" s="9" t="n">
        <x:v>45826.785416666666</x:v>
      </x:c>
      <x:c r="E889" s="1" t="str">
        <x:v>High</x:v>
      </x:c>
      <x:c r="F889" s="1" t="str">
        <x:v>WhatsApp</x:v>
      </x:c>
      <x:c r="G889" s="1" t="str">
        <x:v>Refund</x:v>
      </x:c>
      <x:c r="H889" s="1" t="n">
        <x:v>1</x:v>
      </x:c>
      <x:c r="I889" s="1" t="n">
        <x:v>3</x:v>
      </x:c>
      <x:c r="J889" s="1" t="n">
        <x:f>IF(E889="","",VLOOKUP(E889,'Guide'!$A$7:$C$10,2,FALSE))</x:f>
        <x:v>4</x:v>
      </x:c>
      <x:c r="K889" s="1" t="n">
        <x:f>IF(E889="","",VLOOKUP(E889,'Guide'!$A$7:$C$10,3,FALSE))</x:f>
        <x:v>24</x:v>
      </x:c>
      <x:c r="L889" s="10" t="n">
        <x:f>('Guide'!$B$4-B889)*24</x:f>
        <x:v>340.95000000006985</x:v>
      </x:c>
      <x:c r="M889" s="10" t="n">
        <x:f>IF(C889="","",ROUND((C889-B889)*24,6))</x:f>
        <x:v>18</x:v>
      </x:c>
      <x:c r="N889" s="10" t="n">
        <x:f>IF(D889="","",ROUND((D889-B889)*24,6))</x:f>
        <x:v>47.8</x:v>
      </x:c>
      <x:c r="O889" s="1" t="n">
        <x:f>IF(D889="",1,0)</x:f>
        <x:v>0</x:v>
      </x:c>
      <x:c r="P889" s="1" t="n">
        <x:f>IF(E889="",0,IF(OR(C889&lt;&gt;"",L889&gt;=J889),1,0))</x:f>
        <x:v>1</x:v>
      </x:c>
      <x:c r="Q889" s="1" t="n">
        <x:f>IF(AND(E889&lt;&gt;"",C889&lt;&gt;"",M889&lt;=J889),1,0)</x:f>
        <x:v>0</x:v>
      </x:c>
      <x:c r="R889" s="1" t="n">
        <x:f>P889-Q889</x:f>
        <x:v>1</x:v>
      </x:c>
      <x:c r="S889" s="1" t="n">
        <x:f>IF(E889="",0,IF(OR(D889&lt;&gt;"",L889&gt;=K889),1,0))</x:f>
        <x:v>1</x:v>
      </x:c>
      <x:c r="T889" s="1" t="n">
        <x:f>IF(AND(E889&lt;&gt;"",D889&lt;&gt;"",N889&lt;=K889),1,0)</x:f>
        <x:v>0</x:v>
      </x:c>
      <x:c r="U889" s="1" t="n">
        <x:f>S889-T889</x:f>
        <x:v>1</x:v>
      </x:c>
      <x:c r="V889" s="1" t="n">
        <x:f>IF(I889="",0,1)</x:f>
        <x:v>1</x:v>
      </x:c>
      <x:c r="W889" s="1" t="n">
        <x:f>IF(I889&gt;=4,1,0)</x:f>
        <x:v>0</x:v>
      </x:c>
      <x:c r="X889" s="1" t="n">
        <x:f>1-O889</x:f>
        <x:v>1</x:v>
      </x:c>
      <x:c r="Y889" s="1" t="n">
        <x:f>IF(AND(O889=1,L889&gt;168),1,0)</x:f>
        <x:v>0</x:v>
      </x:c>
    </x:row>
    <x:row r="890">
      <x:c r="A890" s="1" t="str">
        <x:v>T00885</x:v>
      </x:c>
      <x:c r="B890" s="9" t="n">
        <x:v>45720.10486111111</x:v>
      </x:c>
      <x:c r="C890" s="9" t="n">
        <x:v>45720.16736111111</x:v>
      </x:c>
      <x:c r="D890" s="9" t="n">
        <x:v>45723.42444444444</x:v>
      </x:c>
      <x:c r="E890" s="1" t="str">
        <x:v>Normal</x:v>
      </x:c>
      <x:c r="F890" s="1" t="str">
        <x:v>WhatsApp</x:v>
      </x:c>
      <x:c r="G890" s="1" t="str">
        <x:v>Product information</x:v>
      </x:c>
      <x:c r="H890" s="1" t="n">
        <x:v>0</x:v>
      </x:c>
      <x:c r="I890" s="1" t="n">
        <x:v>1</x:v>
      </x:c>
      <x:c r="J890" s="1" t="n">
        <x:f>IF(E890="","",VLOOKUP(E890,'Guide'!$A$7:$C$10,2,FALSE))</x:f>
        <x:v>12</x:v>
      </x:c>
      <x:c r="K890" s="1" t="n">
        <x:f>IF(E890="","",VLOOKUP(E890,'Guide'!$A$7:$C$10,3,FALSE))</x:f>
        <x:v>72</x:v>
      </x:c>
      <x:c r="L890" s="10" t="n">
        <x:f>('Guide'!$B$4-B890)*24</x:f>
        <x:v>2853.483333333337</x:v>
      </x:c>
      <x:c r="M890" s="10" t="n">
        <x:f>IF(C890="","",ROUND((C890-B890)*24,6))</x:f>
        <x:v>1.5</x:v>
      </x:c>
      <x:c r="N890" s="10" t="n">
        <x:f>IF(D890="","",ROUND((D890-B890)*24,6))</x:f>
        <x:v>79.67</x:v>
      </x:c>
      <x:c r="O890" s="1" t="n">
        <x:f>IF(D890="",1,0)</x:f>
        <x:v>0</x:v>
      </x:c>
      <x:c r="P890" s="1" t="n">
        <x:f>IF(E890="",0,IF(OR(C890&lt;&gt;"",L890&gt;=J890),1,0))</x:f>
        <x:v>1</x:v>
      </x:c>
      <x:c r="Q890" s="1" t="n">
        <x:f>IF(AND(E890&lt;&gt;"",C890&lt;&gt;"",M890&lt;=J890),1,0)</x:f>
        <x:v>1</x:v>
      </x:c>
      <x:c r="R890" s="1" t="n">
        <x:f>P890-Q890</x:f>
        <x:v>0</x:v>
      </x:c>
      <x:c r="S890" s="1" t="n">
        <x:f>IF(E890="",0,IF(OR(D890&lt;&gt;"",L890&gt;=K890),1,0))</x:f>
        <x:v>1</x:v>
      </x:c>
      <x:c r="T890" s="1" t="n">
        <x:f>IF(AND(E890&lt;&gt;"",D890&lt;&gt;"",N890&lt;=K890),1,0)</x:f>
        <x:v>0</x:v>
      </x:c>
      <x:c r="U890" s="1" t="n">
        <x:f>S890-T890</x:f>
        <x:v>1</x:v>
      </x:c>
      <x:c r="V890" s="1" t="n">
        <x:f>IF(I890="",0,1)</x:f>
        <x:v>1</x:v>
      </x:c>
      <x:c r="W890" s="1" t="n">
        <x:f>IF(I890&gt;=4,1,0)</x:f>
        <x:v>0</x:v>
      </x:c>
      <x:c r="X890" s="1" t="n">
        <x:f>1-O890</x:f>
        <x:v>1</x:v>
      </x:c>
      <x:c r="Y890" s="1" t="n">
        <x:f>IF(AND(O890=1,L890&gt;168),1,0)</x:f>
        <x:v>0</x:v>
      </x:c>
    </x:row>
    <x:row r="891">
      <x:c r="A891" s="1" t="str">
        <x:v>T00886</x:v>
      </x:c>
      <x:c r="B891" s="9" t="n">
        <x:v>45780.96805555555</x:v>
      </x:c>
      <x:c r="C891" s="9" t="n">
        <x:v>45781.157222222224</x:v>
      </x:c>
      <x:c r="D891" s="9" t="n">
        <x:v>45787.76472222222</x:v>
      </x:c>
      <x:c r="E891" s="1" t="str">
        <x:v>Normal</x:v>
      </x:c>
      <x:c r="F891" s="1" t="str">
        <x:v>Email</x:v>
      </x:c>
      <x:c r="G891" s="1" t="str">
        <x:v>Delivery</x:v>
      </x:c>
      <x:c r="H891" s="1" t="n">
        <x:v>0</x:v>
      </x:c>
      <x:c r="I891" s="1" t="n">
        <x:v>3</x:v>
      </x:c>
      <x:c r="J891" s="1" t="n">
        <x:f>IF(E891="","",VLOOKUP(E891,'Guide'!$A$7:$C$10,2,FALSE))</x:f>
        <x:v>12</x:v>
      </x:c>
      <x:c r="K891" s="1" t="n">
        <x:f>IF(E891="","",VLOOKUP(E891,'Guide'!$A$7:$C$10,3,FALSE))</x:f>
        <x:v>72</x:v>
      </x:c>
      <x:c r="L891" s="10" t="n">
        <x:f>('Guide'!$B$4-B891)*24</x:f>
        <x:v>1392.766666666721</x:v>
      </x:c>
      <x:c r="M891" s="10" t="n">
        <x:f>IF(C891="","",ROUND((C891-B891)*24,6))</x:f>
        <x:v>4.54</x:v>
      </x:c>
      <x:c r="N891" s="10" t="n">
        <x:f>IF(D891="","",ROUND((D891-B891)*24,6))</x:f>
        <x:v>163.12</x:v>
      </x:c>
      <x:c r="O891" s="1" t="n">
        <x:f>IF(D891="",1,0)</x:f>
        <x:v>0</x:v>
      </x:c>
      <x:c r="P891" s="1" t="n">
        <x:f>IF(E891="",0,IF(OR(C891&lt;&gt;"",L891&gt;=J891),1,0))</x:f>
        <x:v>1</x:v>
      </x:c>
      <x:c r="Q891" s="1" t="n">
        <x:f>IF(AND(E891&lt;&gt;"",C891&lt;&gt;"",M891&lt;=J891),1,0)</x:f>
        <x:v>1</x:v>
      </x:c>
      <x:c r="R891" s="1" t="n">
        <x:f>P891-Q891</x:f>
        <x:v>0</x:v>
      </x:c>
      <x:c r="S891" s="1" t="n">
        <x:f>IF(E891="",0,IF(OR(D891&lt;&gt;"",L891&gt;=K891),1,0))</x:f>
        <x:v>1</x:v>
      </x:c>
      <x:c r="T891" s="1" t="n">
        <x:f>IF(AND(E891&lt;&gt;"",D891&lt;&gt;"",N891&lt;=K891),1,0)</x:f>
        <x:v>0</x:v>
      </x:c>
      <x:c r="U891" s="1" t="n">
        <x:f>S891-T891</x:f>
        <x:v>1</x:v>
      </x:c>
      <x:c r="V891" s="1" t="n">
        <x:f>IF(I891="",0,1)</x:f>
        <x:v>1</x:v>
      </x:c>
      <x:c r="W891" s="1" t="n">
        <x:f>IF(I891&gt;=4,1,0)</x:f>
        <x:v>0</x:v>
      </x:c>
      <x:c r="X891" s="1" t="n">
        <x:f>1-O891</x:f>
        <x:v>1</x:v>
      </x:c>
      <x:c r="Y891" s="1" t="n">
        <x:f>IF(AND(O891=1,L891&gt;168),1,0)</x:f>
        <x:v>0</x:v>
      </x:c>
    </x:row>
    <x:row r="892">
      <x:c r="A892" s="1" t="str">
        <x:v>T00887</x:v>
      </x:c>
      <x:c r="B892" s="9" t="n">
        <x:v>45826.28402777778</x:v>
      </x:c>
      <x:c r="C892" s="9" t="n">
        <x:v>45826.450277777774</x:v>
      </x:c>
      <x:c r="D892" s="9" t="n">
        <x:v>45829.248611111114</x:v>
      </x:c>
      <x:c r="E892" s="1" t="str">
        <x:v>Normal</x:v>
      </x:c>
      <x:c r="F892" s="1" t="str">
        <x:v>WhatsApp</x:v>
      </x:c>
      <x:c r="G892" s="1" t="str">
        <x:v>Billing</x:v>
      </x:c>
      <x:c r="H892" s="1" t="n">
        <x:v>0</x:v>
      </x:c>
      <x:c r="I892" s="1" t="n">
        <x:v>5</x:v>
      </x:c>
      <x:c r="J892" s="1" t="n">
        <x:f>IF(E892="","",VLOOKUP(E892,'Guide'!$A$7:$C$10,2,FALSE))</x:f>
        <x:v>12</x:v>
      </x:c>
      <x:c r="K892" s="1" t="n">
        <x:f>IF(E892="","",VLOOKUP(E892,'Guide'!$A$7:$C$10,3,FALSE))</x:f>
        <x:v>72</x:v>
      </x:c>
      <x:c r="L892" s="10" t="n">
        <x:f>('Guide'!$B$4-B892)*24</x:f>
        <x:v>305.18333333329065</x:v>
      </x:c>
      <x:c r="M892" s="10" t="n">
        <x:f>IF(C892="","",ROUND((C892-B892)*24,6))</x:f>
        <x:v>3.99</x:v>
      </x:c>
      <x:c r="N892" s="10" t="n">
        <x:f>IF(D892="","",ROUND((D892-B892)*24,6))</x:f>
        <x:v>71.15</x:v>
      </x:c>
      <x:c r="O892" s="1" t="n">
        <x:f>IF(D892="",1,0)</x:f>
        <x:v>0</x:v>
      </x:c>
      <x:c r="P892" s="1" t="n">
        <x:f>IF(E892="",0,IF(OR(C892&lt;&gt;"",L892&gt;=J892),1,0))</x:f>
        <x:v>1</x:v>
      </x:c>
      <x:c r="Q892" s="1" t="n">
        <x:f>IF(AND(E892&lt;&gt;"",C892&lt;&gt;"",M892&lt;=J892),1,0)</x:f>
        <x:v>1</x:v>
      </x:c>
      <x:c r="R892" s="1" t="n">
        <x:f>P892-Q892</x:f>
        <x:v>0</x:v>
      </x:c>
      <x:c r="S892" s="1" t="n">
        <x:f>IF(E892="",0,IF(OR(D892&lt;&gt;"",L892&gt;=K892),1,0))</x:f>
        <x:v>1</x:v>
      </x:c>
      <x:c r="T892" s="1" t="n">
        <x:f>IF(AND(E892&lt;&gt;"",D892&lt;&gt;"",N892&lt;=K892),1,0)</x:f>
        <x:v>1</x:v>
      </x:c>
      <x:c r="U892" s="1" t="n">
        <x:f>S892-T892</x:f>
        <x:v>0</x:v>
      </x:c>
      <x:c r="V892" s="1" t="n">
        <x:f>IF(I892="",0,1)</x:f>
        <x:v>1</x:v>
      </x:c>
      <x:c r="W892" s="1" t="n">
        <x:f>IF(I892&gt;=4,1,0)</x:f>
        <x:v>1</x:v>
      </x:c>
      <x:c r="X892" s="1" t="n">
        <x:f>1-O892</x:f>
        <x:v>1</x:v>
      </x:c>
      <x:c r="Y892" s="1" t="n">
        <x:f>IF(AND(O892=1,L892&gt;168),1,0)</x:f>
        <x:v>0</x:v>
      </x:c>
    </x:row>
    <x:row r="893">
      <x:c r="A893" s="1" t="str">
        <x:v>T00888</x:v>
      </x:c>
      <x:c r="B893" s="9" t="n">
        <x:v>45745.02013888889</x:v>
      </x:c>
      <x:c r="C893" s="9" t="n">
        <x:v>45745.095972222225</x:v>
      </x:c>
      <x:c r="D893" s="9" t="n">
        <x:v>45746.10013888889</x:v>
      </x:c>
      <x:c r="E893" s="1" t="str">
        <x:v>High</x:v>
      </x:c>
      <x:c r="F893" s="1" t="str">
        <x:v>WhatsApp</x:v>
      </x:c>
      <x:c r="G893" s="1" t="str">
        <x:v>Account access</x:v>
      </x:c>
      <x:c r="H893" s="1" t="n">
        <x:v>0</x:v>
      </x:c>
      <x:c r="I893" s="1"/>
      <x:c r="J893" s="1" t="n">
        <x:f>IF(E893="","",VLOOKUP(E893,'Guide'!$A$7:$C$10,2,FALSE))</x:f>
        <x:v>4</x:v>
      </x:c>
      <x:c r="K893" s="1" t="n">
        <x:f>IF(E893="","",VLOOKUP(E893,'Guide'!$A$7:$C$10,3,FALSE))</x:f>
        <x:v>24</x:v>
      </x:c>
      <x:c r="L893" s="10" t="n">
        <x:f>('Guide'!$B$4-B893)*24</x:f>
        <x:v>2255.516666666663</x:v>
      </x:c>
      <x:c r="M893" s="10" t="n">
        <x:f>IF(C893="","",ROUND((C893-B893)*24,6))</x:f>
        <x:v>1.82</x:v>
      </x:c>
      <x:c r="N893" s="10" t="n">
        <x:f>IF(D893="","",ROUND((D893-B893)*24,6))</x:f>
        <x:v>25.92</x:v>
      </x:c>
      <x:c r="O893" s="1" t="n">
        <x:f>IF(D893="",1,0)</x:f>
        <x:v>0</x:v>
      </x:c>
      <x:c r="P893" s="1" t="n">
        <x:f>IF(E893="",0,IF(OR(C893&lt;&gt;"",L893&gt;=J893),1,0))</x:f>
        <x:v>1</x:v>
      </x:c>
      <x:c r="Q893" s="1" t="n">
        <x:f>IF(AND(E893&lt;&gt;"",C893&lt;&gt;"",M893&lt;=J893),1,0)</x:f>
        <x:v>1</x:v>
      </x:c>
      <x:c r="R893" s="1" t="n">
        <x:f>P893-Q893</x:f>
        <x:v>0</x:v>
      </x:c>
      <x:c r="S893" s="1" t="n">
        <x:f>IF(E893="",0,IF(OR(D893&lt;&gt;"",L893&gt;=K893),1,0))</x:f>
        <x:v>1</x:v>
      </x:c>
      <x:c r="T893" s="1" t="n">
        <x:f>IF(AND(E893&lt;&gt;"",D893&lt;&gt;"",N893&lt;=K893),1,0)</x:f>
        <x:v>0</x:v>
      </x:c>
      <x:c r="U893" s="1" t="n">
        <x:f>S893-T893</x:f>
        <x:v>1</x:v>
      </x:c>
      <x:c r="V893" s="1" t="n">
        <x:f>IF(I893="",0,1)</x:f>
        <x:v>0</x:v>
      </x:c>
      <x:c r="W893" s="1" t="n">
        <x:f>IF(I893&gt;=4,1,0)</x:f>
        <x:v>0</x:v>
      </x:c>
      <x:c r="X893" s="1" t="n">
        <x:f>1-O893</x:f>
        <x:v>1</x:v>
      </x:c>
      <x:c r="Y893" s="1" t="n">
        <x:f>IF(AND(O893=1,L893&gt;168),1,0)</x:f>
        <x:v>0</x:v>
      </x:c>
    </x:row>
    <x:row r="894">
      <x:c r="A894" s="1" t="str">
        <x:v>T00889</x:v>
      </x:c>
      <x:c r="B894" s="9" t="n">
        <x:v>45708.45347222222</x:v>
      </x:c>
      <x:c r="C894" s="9" t="n">
        <x:v>45708.48263888889</x:v>
      </x:c>
      <x:c r="D894" s="9" t="n">
        <x:v>45710.40972222222</x:v>
      </x:c>
      <x:c r="E894" s="1" t="str">
        <x:v>Normal</x:v>
      </x:c>
      <x:c r="F894" s="1" t="str">
        <x:v>Web chat</x:v>
      </x:c>
      <x:c r="G894" s="1" t="str">
        <x:v>Delivery</x:v>
      </x:c>
      <x:c r="H894" s="1" t="n">
        <x:v>0</x:v>
      </x:c>
      <x:c r="I894" s="1" t="n">
        <x:v>5</x:v>
      </x:c>
      <x:c r="J894" s="1" t="n">
        <x:f>IF(E894="","",VLOOKUP(E894,'Guide'!$A$7:$C$10,2,FALSE))</x:f>
        <x:v>12</x:v>
      </x:c>
      <x:c r="K894" s="1" t="n">
        <x:f>IF(E894="","",VLOOKUP(E894,'Guide'!$A$7:$C$10,3,FALSE))</x:f>
        <x:v>72</x:v>
      </x:c>
      <x:c r="L894" s="10" t="n">
        <x:f>('Guide'!$B$4-B894)*24</x:f>
        <x:v>3133.1166666666395</x:v>
      </x:c>
      <x:c r="M894" s="10" t="n">
        <x:f>IF(C894="","",ROUND((C894-B894)*24,6))</x:f>
        <x:v>0.7</x:v>
      </x:c>
      <x:c r="N894" s="10" t="n">
        <x:f>IF(D894="","",ROUND((D894-B894)*24,6))</x:f>
        <x:v>46.95</x:v>
      </x:c>
      <x:c r="O894" s="1" t="n">
        <x:f>IF(D894="",1,0)</x:f>
        <x:v>0</x:v>
      </x:c>
      <x:c r="P894" s="1" t="n">
        <x:f>IF(E894="",0,IF(OR(C894&lt;&gt;"",L894&gt;=J894),1,0))</x:f>
        <x:v>1</x:v>
      </x:c>
      <x:c r="Q894" s="1" t="n">
        <x:f>IF(AND(E894&lt;&gt;"",C894&lt;&gt;"",M894&lt;=J894),1,0)</x:f>
        <x:v>1</x:v>
      </x:c>
      <x:c r="R894" s="1" t="n">
        <x:f>P894-Q894</x:f>
        <x:v>0</x:v>
      </x:c>
      <x:c r="S894" s="1" t="n">
        <x:f>IF(E894="",0,IF(OR(D894&lt;&gt;"",L894&gt;=K894),1,0))</x:f>
        <x:v>1</x:v>
      </x:c>
      <x:c r="T894" s="1" t="n">
        <x:f>IF(AND(E894&lt;&gt;"",D894&lt;&gt;"",N894&lt;=K894),1,0)</x:f>
        <x:v>1</x:v>
      </x:c>
      <x:c r="U894" s="1" t="n">
        <x:f>S894-T894</x:f>
        <x:v>0</x:v>
      </x:c>
      <x:c r="V894" s="1" t="n">
        <x:f>IF(I894="",0,1)</x:f>
        <x:v>1</x:v>
      </x:c>
      <x:c r="W894" s="1" t="n">
        <x:f>IF(I894&gt;=4,1,0)</x:f>
        <x:v>1</x:v>
      </x:c>
      <x:c r="X894" s="1" t="n">
        <x:f>1-O894</x:f>
        <x:v>1</x:v>
      </x:c>
      <x:c r="Y894" s="1" t="n">
        <x:f>IF(AND(O894=1,L894&gt;168),1,0)</x:f>
        <x:v>0</x:v>
      </x:c>
    </x:row>
    <x:row r="895">
      <x:c r="A895" s="1" t="str">
        <x:v>T00890</x:v>
      </x:c>
      <x:c r="B895" s="9" t="n">
        <x:v>45697.775</x:v>
      </x:c>
      <x:c r="C895" s="9" t="n">
        <x:v>45698.43625</x:v>
      </x:c>
      <x:c r="D895" s="9" t="n">
        <x:v>45704.7475</x:v>
      </x:c>
      <x:c r="E895" s="1" t="str">
        <x:v>Normal</x:v>
      </x:c>
      <x:c r="F895" s="1" t="str">
        <x:v>Email</x:v>
      </x:c>
      <x:c r="G895" s="1" t="str">
        <x:v>Refund</x:v>
      </x:c>
      <x:c r="H895" s="1" t="n">
        <x:v>0</x:v>
      </x:c>
      <x:c r="I895" s="1" t="n">
        <x:v>5</x:v>
      </x:c>
      <x:c r="J895" s="1" t="n">
        <x:f>IF(E895="","",VLOOKUP(E895,'Guide'!$A$7:$C$10,2,FALSE))</x:f>
        <x:v>12</x:v>
      </x:c>
      <x:c r="K895" s="1" t="n">
        <x:f>IF(E895="","",VLOOKUP(E895,'Guide'!$A$7:$C$10,3,FALSE))</x:f>
        <x:v>72</x:v>
      </x:c>
      <x:c r="L895" s="10" t="n">
        <x:f>('Guide'!$B$4-B895)*24</x:f>
        <x:v>3389.399999999965</x:v>
      </x:c>
      <x:c r="M895" s="10" t="n">
        <x:f>IF(C895="","",ROUND((C895-B895)*24,6))</x:f>
        <x:v>15.87</x:v>
      </x:c>
      <x:c r="N895" s="10" t="n">
        <x:f>IF(D895="","",ROUND((D895-B895)*24,6))</x:f>
        <x:v>167.34</x:v>
      </x:c>
      <x:c r="O895" s="1" t="n">
        <x:f>IF(D895="",1,0)</x:f>
        <x:v>0</x:v>
      </x:c>
      <x:c r="P895" s="1" t="n">
        <x:f>IF(E895="",0,IF(OR(C895&lt;&gt;"",L895&gt;=J895),1,0))</x:f>
        <x:v>1</x:v>
      </x:c>
      <x:c r="Q895" s="1" t="n">
        <x:f>IF(AND(E895&lt;&gt;"",C895&lt;&gt;"",M895&lt;=J895),1,0)</x:f>
        <x:v>0</x:v>
      </x:c>
      <x:c r="R895" s="1" t="n">
        <x:f>P895-Q895</x:f>
        <x:v>1</x:v>
      </x:c>
      <x:c r="S895" s="1" t="n">
        <x:f>IF(E895="",0,IF(OR(D895&lt;&gt;"",L895&gt;=K895),1,0))</x:f>
        <x:v>1</x:v>
      </x:c>
      <x:c r="T895" s="1" t="n">
        <x:f>IF(AND(E895&lt;&gt;"",D895&lt;&gt;"",N895&lt;=K895),1,0)</x:f>
        <x:v>0</x:v>
      </x:c>
      <x:c r="U895" s="1" t="n">
        <x:f>S895-T895</x:f>
        <x:v>1</x:v>
      </x:c>
      <x:c r="V895" s="1" t="n">
        <x:f>IF(I895="",0,1)</x:f>
        <x:v>1</x:v>
      </x:c>
      <x:c r="W895" s="1" t="n">
        <x:f>IF(I895&gt;=4,1,0)</x:f>
        <x:v>1</x:v>
      </x:c>
      <x:c r="X895" s="1" t="n">
        <x:f>1-O895</x:f>
        <x:v>1</x:v>
      </x:c>
      <x:c r="Y895" s="1" t="n">
        <x:f>IF(AND(O895=1,L895&gt;168),1,0)</x:f>
        <x:v>0</x:v>
      </x:c>
    </x:row>
    <x:row r="896">
      <x:c r="A896" s="1" t="str">
        <x:v>T00891</x:v>
      </x:c>
      <x:c r="B896" s="9" t="n">
        <x:v>45692.07430555556</x:v>
      </x:c>
      <x:c r="C896" s="9" t="n">
        <x:v>45692.19097222222</x:v>
      </x:c>
      <x:c r="D896" s="9" t="n">
        <x:v>45694.98763888889</x:v>
      </x:c>
      <x:c r="E896" s="1" t="str">
        <x:v>Normal</x:v>
      </x:c>
      <x:c r="F896" s="1" t="str">
        <x:v>WhatsApp</x:v>
      </x:c>
      <x:c r="G896" s="1" t="str">
        <x:v>Product information</x:v>
      </x:c>
      <x:c r="H896" s="1" t="n">
        <x:v>1</x:v>
      </x:c>
      <x:c r="I896" s="1"/>
      <x:c r="J896" s="1" t="n">
        <x:f>IF(E896="","",VLOOKUP(E896,'Guide'!$A$7:$C$10,2,FALSE))</x:f>
        <x:v>12</x:v>
      </x:c>
      <x:c r="K896" s="1" t="n">
        <x:f>IF(E896="","",VLOOKUP(E896,'Guide'!$A$7:$C$10,3,FALSE))</x:f>
        <x:v>72</x:v>
      </x:c>
      <x:c r="L896" s="10" t="n">
        <x:f>('Guide'!$B$4-B896)*24</x:f>
        <x:v>3526.216666666616</x:v>
      </x:c>
      <x:c r="M896" s="10" t="n">
        <x:f>IF(C896="","",ROUND((C896-B896)*24,6))</x:f>
        <x:v>2.8</x:v>
      </x:c>
      <x:c r="N896" s="10" t="n">
        <x:f>IF(D896="","",ROUND((D896-B896)*24,6))</x:f>
        <x:v>69.92</x:v>
      </x:c>
      <x:c r="O896" s="1" t="n">
        <x:f>IF(D896="",1,0)</x:f>
        <x:v>0</x:v>
      </x:c>
      <x:c r="P896" s="1" t="n">
        <x:f>IF(E896="",0,IF(OR(C896&lt;&gt;"",L896&gt;=J896),1,0))</x:f>
        <x:v>1</x:v>
      </x:c>
      <x:c r="Q896" s="1" t="n">
        <x:f>IF(AND(E896&lt;&gt;"",C896&lt;&gt;"",M896&lt;=J896),1,0)</x:f>
        <x:v>1</x:v>
      </x:c>
      <x:c r="R896" s="1" t="n">
        <x:f>P896-Q896</x:f>
        <x:v>0</x:v>
      </x:c>
      <x:c r="S896" s="1" t="n">
        <x:f>IF(E896="",0,IF(OR(D896&lt;&gt;"",L896&gt;=K896),1,0))</x:f>
        <x:v>1</x:v>
      </x:c>
      <x:c r="T896" s="1" t="n">
        <x:f>IF(AND(E896&lt;&gt;"",D896&lt;&gt;"",N896&lt;=K896),1,0)</x:f>
        <x:v>1</x:v>
      </x:c>
      <x:c r="U896" s="1" t="n">
        <x:f>S896-T896</x:f>
        <x:v>0</x:v>
      </x:c>
      <x:c r="V896" s="1" t="n">
        <x:f>IF(I896="",0,1)</x:f>
        <x:v>0</x:v>
      </x:c>
      <x:c r="W896" s="1" t="n">
        <x:f>IF(I896&gt;=4,1,0)</x:f>
        <x:v>0</x:v>
      </x:c>
      <x:c r="X896" s="1" t="n">
        <x:f>1-O896</x:f>
        <x:v>1</x:v>
      </x:c>
      <x:c r="Y896" s="1" t="n">
        <x:f>IF(AND(O896=1,L896&gt;168),1,0)</x:f>
        <x:v>0</x:v>
      </x:c>
    </x:row>
    <x:row r="897">
      <x:c r="A897" s="1" t="str">
        <x:v>T00892</x:v>
      </x:c>
      <x:c r="B897" s="9" t="n">
        <x:v>45666.013194444444</x:v>
      </x:c>
      <x:c r="C897" s="9" t="n">
        <x:v>45666.443194444444</x:v>
      </x:c>
      <x:c r="D897" s="9"/>
      <x:c r="E897" s="1" t="str">
        <x:v>Low</x:v>
      </x:c>
      <x:c r="F897" s="1" t="str">
        <x:v>Web chat</x:v>
      </x:c>
      <x:c r="G897" s="1" t="str">
        <x:v>Account access</x:v>
      </x:c>
      <x:c r="H897" s="1" t="n">
        <x:v>0</x:v>
      </x:c>
      <x:c r="I897" s="1"/>
      <x:c r="J897" s="1" t="n">
        <x:f>IF(E897="","",VLOOKUP(E897,'Guide'!$A$7:$C$10,2,FALSE))</x:f>
        <x:v>24</x:v>
      </x:c>
      <x:c r="K897" s="1" t="n">
        <x:f>IF(E897="","",VLOOKUP(E897,'Guide'!$A$7:$C$10,3,FALSE))</x:f>
        <x:v>120</x:v>
      </x:c>
      <x:c r="L897" s="10" t="n">
        <x:f>('Guide'!$B$4-B897)*24</x:f>
        <x:v>4151.683333333349</x:v>
      </x:c>
      <x:c r="M897" s="10" t="n">
        <x:f>IF(C897="","",ROUND((C897-B897)*24,6))</x:f>
        <x:v>10.32</x:v>
      </x:c>
      <x:c r="N897" s="10" t="str">
        <x:f>IF(D897="","",ROUND((D897-B897)*24,6))</x:f>
      </x:c>
      <x:c r="O897" s="1" t="n">
        <x:f>IF(D897="",1,0)</x:f>
        <x:v>1</x:v>
      </x:c>
      <x:c r="P897" s="1" t="n">
        <x:f>IF(E897="",0,IF(OR(C897&lt;&gt;"",L897&gt;=J897),1,0))</x:f>
        <x:v>1</x:v>
      </x:c>
      <x:c r="Q897" s="1" t="n">
        <x:f>IF(AND(E897&lt;&gt;"",C897&lt;&gt;"",M897&lt;=J897),1,0)</x:f>
        <x:v>1</x:v>
      </x:c>
      <x:c r="R897" s="1" t="n">
        <x:f>P897-Q897</x:f>
        <x:v>0</x:v>
      </x:c>
      <x:c r="S897" s="1" t="n">
        <x:f>IF(E897="",0,IF(OR(D897&lt;&gt;"",L897&gt;=K897),1,0))</x:f>
        <x:v>1</x:v>
      </x:c>
      <x:c r="T897" s="1" t="n">
        <x:f>IF(AND(E897&lt;&gt;"",D897&lt;&gt;"",N897&lt;=K897),1,0)</x:f>
        <x:v>0</x:v>
      </x:c>
      <x:c r="U897" s="1" t="n">
        <x:f>S897-T897</x:f>
        <x:v>1</x:v>
      </x:c>
      <x:c r="V897" s="1" t="n">
        <x:f>IF(I897="",0,1)</x:f>
        <x:v>0</x:v>
      </x:c>
      <x:c r="W897" s="1" t="n">
        <x:f>IF(I897&gt;=4,1,0)</x:f>
        <x:v>0</x:v>
      </x:c>
      <x:c r="X897" s="1" t="n">
        <x:f>1-O897</x:f>
        <x:v>0</x:v>
      </x:c>
      <x:c r="Y897" s="1" t="n">
        <x:f>IF(AND(O897=1,L897&gt;168),1,0)</x:f>
        <x:v>1</x:v>
      </x:c>
    </x:row>
    <x:row r="898">
      <x:c r="A898" s="1" t="str">
        <x:v>T00893</x:v>
      </x:c>
      <x:c r="B898" s="9" t="n">
        <x:v>45793.39444444444</x:v>
      </x:c>
      <x:c r="C898" s="9" t="n">
        <x:v>45793.843194444446</x:v>
      </x:c>
      <x:c r="D898" s="9" t="n">
        <x:v>45797.36069444445</x:v>
      </x:c>
      <x:c r="E898" s="1" t="str">
        <x:v>Normal</x:v>
      </x:c>
      <x:c r="F898" s="1" t="str">
        <x:v>WhatsApp</x:v>
      </x:c>
      <x:c r="G898" s="1" t="str">
        <x:v>Refund</x:v>
      </x:c>
      <x:c r="H898" s="1" t="n">
        <x:v>0</x:v>
      </x:c>
      <x:c r="I898" s="1"/>
      <x:c r="J898" s="1" t="n">
        <x:f>IF(E898="","",VLOOKUP(E898,'Guide'!$A$7:$C$10,2,FALSE))</x:f>
        <x:v>12</x:v>
      </x:c>
      <x:c r="K898" s="1" t="n">
        <x:f>IF(E898="","",VLOOKUP(E898,'Guide'!$A$7:$C$10,3,FALSE))</x:f>
        <x:v>72</x:v>
      </x:c>
      <x:c r="L898" s="10" t="n">
        <x:f>('Guide'!$B$4-B898)*24</x:f>
        <x:v>1094.5333333333838</x:v>
      </x:c>
      <x:c r="M898" s="10" t="n">
        <x:f>IF(C898="","",ROUND((C898-B898)*24,6))</x:f>
        <x:v>10.77</x:v>
      </x:c>
      <x:c r="N898" s="10" t="n">
        <x:f>IF(D898="","",ROUND((D898-B898)*24,6))</x:f>
        <x:v>95.19</x:v>
      </x:c>
      <x:c r="O898" s="1" t="n">
        <x:f>IF(D898="",1,0)</x:f>
        <x:v>0</x:v>
      </x:c>
      <x:c r="P898" s="1" t="n">
        <x:f>IF(E898="",0,IF(OR(C898&lt;&gt;"",L898&gt;=J898),1,0))</x:f>
        <x:v>1</x:v>
      </x:c>
      <x:c r="Q898" s="1" t="n">
        <x:f>IF(AND(E898&lt;&gt;"",C898&lt;&gt;"",M898&lt;=J898),1,0)</x:f>
        <x:v>1</x:v>
      </x:c>
      <x:c r="R898" s="1" t="n">
        <x:f>P898-Q898</x:f>
        <x:v>0</x:v>
      </x:c>
      <x:c r="S898" s="1" t="n">
        <x:f>IF(E898="",0,IF(OR(D898&lt;&gt;"",L898&gt;=K898),1,0))</x:f>
        <x:v>1</x:v>
      </x:c>
      <x:c r="T898" s="1" t="n">
        <x:f>IF(AND(E898&lt;&gt;"",D898&lt;&gt;"",N898&lt;=K898),1,0)</x:f>
        <x:v>0</x:v>
      </x:c>
      <x:c r="U898" s="1" t="n">
        <x:f>S898-T898</x:f>
        <x:v>1</x:v>
      </x:c>
      <x:c r="V898" s="1" t="n">
        <x:f>IF(I898="",0,1)</x:f>
        <x:v>0</x:v>
      </x:c>
      <x:c r="W898" s="1" t="n">
        <x:f>IF(I898&gt;=4,1,0)</x:f>
        <x:v>0</x:v>
      </x:c>
      <x:c r="X898" s="1" t="n">
        <x:f>1-O898</x:f>
        <x:v>1</x:v>
      </x:c>
      <x:c r="Y898" s="1" t="n">
        <x:f>IF(AND(O898=1,L898&gt;168),1,0)</x:f>
        <x:v>0</x:v>
      </x:c>
    </x:row>
    <x:row r="899">
      <x:c r="A899" s="1" t="str">
        <x:v>T00894</x:v>
      </x:c>
      <x:c r="B899" s="9" t="n">
        <x:v>45716.84027777778</x:v>
      </x:c>
      <x:c r="C899" s="9" t="n">
        <x:v>45717.53986111111</x:v>
      </x:c>
      <x:c r="D899" s="9" t="n">
        <x:v>45732.419444444444</x:v>
      </x:c>
      <x:c r="E899" s="1" t="str">
        <x:v>Low</x:v>
      </x:c>
      <x:c r="F899" s="1" t="str">
        <x:v>WhatsApp</x:v>
      </x:c>
      <x:c r="G899" s="1" t="str">
        <x:v>Delivery</x:v>
      </x:c>
      <x:c r="H899" s="1" t="n">
        <x:v>0</x:v>
      </x:c>
      <x:c r="I899" s="1" t="n">
        <x:v>2</x:v>
      </x:c>
      <x:c r="J899" s="1" t="n">
        <x:f>IF(E899="","",VLOOKUP(E899,'Guide'!$A$7:$C$10,2,FALSE))</x:f>
        <x:v>24</x:v>
      </x:c>
      <x:c r="K899" s="1" t="n">
        <x:f>IF(E899="","",VLOOKUP(E899,'Guide'!$A$7:$C$10,3,FALSE))</x:f>
        <x:v>120</x:v>
      </x:c>
      <x:c r="L899" s="10" t="n">
        <x:f>('Guide'!$B$4-B899)*24</x:f>
        <x:v>2931.8333333332557</x:v>
      </x:c>
      <x:c r="M899" s="10" t="n">
        <x:f>IF(C899="","",ROUND((C899-B899)*24,6))</x:f>
        <x:v>16.79</x:v>
      </x:c>
      <x:c r="N899" s="10" t="n">
        <x:f>IF(D899="","",ROUND((D899-B899)*24,6))</x:f>
        <x:v>373.9</x:v>
      </x:c>
      <x:c r="O899" s="1" t="n">
        <x:f>IF(D899="",1,0)</x:f>
        <x:v>0</x:v>
      </x:c>
      <x:c r="P899" s="1" t="n">
        <x:f>IF(E899="",0,IF(OR(C899&lt;&gt;"",L899&gt;=J899),1,0))</x:f>
        <x:v>1</x:v>
      </x:c>
      <x:c r="Q899" s="1" t="n">
        <x:f>IF(AND(E899&lt;&gt;"",C899&lt;&gt;"",M899&lt;=J899),1,0)</x:f>
        <x:v>1</x:v>
      </x:c>
      <x:c r="R899" s="1" t="n">
        <x:f>P899-Q899</x:f>
        <x:v>0</x:v>
      </x:c>
      <x:c r="S899" s="1" t="n">
        <x:f>IF(E899="",0,IF(OR(D899&lt;&gt;"",L899&gt;=K899),1,0))</x:f>
        <x:v>1</x:v>
      </x:c>
      <x:c r="T899" s="1" t="n">
        <x:f>IF(AND(E899&lt;&gt;"",D899&lt;&gt;"",N899&lt;=K899),1,0)</x:f>
        <x:v>0</x:v>
      </x:c>
      <x:c r="U899" s="1" t="n">
        <x:f>S899-T899</x:f>
        <x:v>1</x:v>
      </x:c>
      <x:c r="V899" s="1" t="n">
        <x:f>IF(I899="",0,1)</x:f>
        <x:v>1</x:v>
      </x:c>
      <x:c r="W899" s="1" t="n">
        <x:f>IF(I899&gt;=4,1,0)</x:f>
        <x:v>0</x:v>
      </x:c>
      <x:c r="X899" s="1" t="n">
        <x:f>1-O899</x:f>
        <x:v>1</x:v>
      </x:c>
      <x:c r="Y899" s="1" t="n">
        <x:f>IF(AND(O899=1,L899&gt;168),1,0)</x:f>
        <x:v>0</x:v>
      </x:c>
    </x:row>
    <x:row r="900">
      <x:c r="A900" s="1" t="str">
        <x:v>T00895</x:v>
      </x:c>
      <x:c r="B900" s="9" t="n">
        <x:v>45826.28611111111</x:v>
      </x:c>
      <x:c r="C900" s="9" t="n">
        <x:v>45828.12819444444</x:v>
      </x:c>
      <x:c r="D900" s="9" t="n">
        <x:v>45835.07402777778</x:v>
      </x:c>
      <x:c r="E900" s="1" t="str">
        <x:v>Low</x:v>
      </x:c>
      <x:c r="F900" s="1" t="str">
        <x:v>WhatsApp</x:v>
      </x:c>
      <x:c r="G900" s="1" t="str">
        <x:v>Delivery</x:v>
      </x:c>
      <x:c r="H900" s="1" t="n">
        <x:v>0</x:v>
      </x:c>
      <x:c r="I900" s="1"/>
      <x:c r="J900" s="1" t="n">
        <x:f>IF(E900="","",VLOOKUP(E900,'Guide'!$A$7:$C$10,2,FALSE))</x:f>
        <x:v>24</x:v>
      </x:c>
      <x:c r="K900" s="1" t="n">
        <x:f>IF(E900="","",VLOOKUP(E900,'Guide'!$A$7:$C$10,3,FALSE))</x:f>
        <x:v>120</x:v>
      </x:c>
      <x:c r="L900" s="10" t="n">
        <x:f>('Guide'!$B$4-B900)*24</x:f>
        <x:v>305.1333333333023</x:v>
      </x:c>
      <x:c r="M900" s="10" t="n">
        <x:f>IF(C900="","",ROUND((C900-B900)*24,6))</x:f>
        <x:v>44.21</x:v>
      </x:c>
      <x:c r="N900" s="10" t="n">
        <x:f>IF(D900="","",ROUND((D900-B900)*24,6))</x:f>
        <x:v>210.91</x:v>
      </x:c>
      <x:c r="O900" s="1" t="n">
        <x:f>IF(D900="",1,0)</x:f>
        <x:v>0</x:v>
      </x:c>
      <x:c r="P900" s="1" t="n">
        <x:f>IF(E900="",0,IF(OR(C900&lt;&gt;"",L900&gt;=J900),1,0))</x:f>
        <x:v>1</x:v>
      </x:c>
      <x:c r="Q900" s="1" t="n">
        <x:f>IF(AND(E900&lt;&gt;"",C900&lt;&gt;"",M900&lt;=J900),1,0)</x:f>
        <x:v>0</x:v>
      </x:c>
      <x:c r="R900" s="1" t="n">
        <x:f>P900-Q900</x:f>
        <x:v>1</x:v>
      </x:c>
      <x:c r="S900" s="1" t="n">
        <x:f>IF(E900="",0,IF(OR(D900&lt;&gt;"",L900&gt;=K900),1,0))</x:f>
        <x:v>1</x:v>
      </x:c>
      <x:c r="T900" s="1" t="n">
        <x:f>IF(AND(E900&lt;&gt;"",D900&lt;&gt;"",N900&lt;=K900),1,0)</x:f>
        <x:v>0</x:v>
      </x:c>
      <x:c r="U900" s="1" t="n">
        <x:f>S900-T900</x:f>
        <x:v>1</x:v>
      </x:c>
      <x:c r="V900" s="1" t="n">
        <x:f>IF(I900="",0,1)</x:f>
        <x:v>0</x:v>
      </x:c>
      <x:c r="W900" s="1" t="n">
        <x:f>IF(I900&gt;=4,1,0)</x:f>
        <x:v>0</x:v>
      </x:c>
      <x:c r="X900" s="1" t="n">
        <x:f>1-O900</x:f>
        <x:v>1</x:v>
      </x:c>
      <x:c r="Y900" s="1" t="n">
        <x:f>IF(AND(O900=1,L900&gt;168),1,0)</x:f>
        <x:v>0</x:v>
      </x:c>
    </x:row>
    <x:row r="901">
      <x:c r="A901" s="1" t="str">
        <x:v>T00896</x:v>
      </x:c>
      <x:c r="B901" s="9" t="n">
        <x:v>45795.34652777778</x:v>
      </x:c>
      <x:c r="C901" s="9" t="n">
        <x:v>45795.55652777778</x:v>
      </x:c>
      <x:c r="D901" s="9" t="n">
        <x:v>45796.389027777775</x:v>
      </x:c>
      <x:c r="E901" s="1" t="str">
        <x:v>High</x:v>
      </x:c>
      <x:c r="F901" s="1" t="str">
        <x:v>Email</x:v>
      </x:c>
      <x:c r="G901" s="1" t="str">
        <x:v>Billing</x:v>
      </x:c>
      <x:c r="H901" s="1" t="n">
        <x:v>0</x:v>
      </x:c>
      <x:c r="I901" s="1" t="n">
        <x:v>2</x:v>
      </x:c>
      <x:c r="J901" s="1" t="n">
        <x:f>IF(E901="","",VLOOKUP(E901,'Guide'!$A$7:$C$10,2,FALSE))</x:f>
        <x:v>4</x:v>
      </x:c>
      <x:c r="K901" s="1" t="n">
        <x:f>IF(E901="","",VLOOKUP(E901,'Guide'!$A$7:$C$10,3,FALSE))</x:f>
        <x:v>24</x:v>
      </x:c>
      <x:c r="L901" s="10" t="n">
        <x:f>('Guide'!$B$4-B901)*24</x:f>
        <x:v>1047.6833333332906</x:v>
      </x:c>
      <x:c r="M901" s="10" t="n">
        <x:f>IF(C901="","",ROUND((C901-B901)*24,6))</x:f>
        <x:v>5.04</x:v>
      </x:c>
      <x:c r="N901" s="10" t="n">
        <x:f>IF(D901="","",ROUND((D901-B901)*24,6))</x:f>
        <x:v>25.02</x:v>
      </x:c>
      <x:c r="O901" s="1" t="n">
        <x:f>IF(D901="",1,0)</x:f>
        <x:v>0</x:v>
      </x:c>
      <x:c r="P901" s="1" t="n">
        <x:f>IF(E901="",0,IF(OR(C901&lt;&gt;"",L901&gt;=J901),1,0))</x:f>
        <x:v>1</x:v>
      </x:c>
      <x:c r="Q901" s="1" t="n">
        <x:f>IF(AND(E901&lt;&gt;"",C901&lt;&gt;"",M901&lt;=J901),1,0)</x:f>
        <x:v>0</x:v>
      </x:c>
      <x:c r="R901" s="1" t="n">
        <x:f>P901-Q901</x:f>
        <x:v>1</x:v>
      </x:c>
      <x:c r="S901" s="1" t="n">
        <x:f>IF(E901="",0,IF(OR(D901&lt;&gt;"",L901&gt;=K901),1,0))</x:f>
        <x:v>1</x:v>
      </x:c>
      <x:c r="T901" s="1" t="n">
        <x:f>IF(AND(E901&lt;&gt;"",D901&lt;&gt;"",N901&lt;=K901),1,0)</x:f>
        <x:v>0</x:v>
      </x:c>
      <x:c r="U901" s="1" t="n">
        <x:f>S901-T901</x:f>
        <x:v>1</x:v>
      </x:c>
      <x:c r="V901" s="1" t="n">
        <x:f>IF(I901="",0,1)</x:f>
        <x:v>1</x:v>
      </x:c>
      <x:c r="W901" s="1" t="n">
        <x:f>IF(I901&gt;=4,1,0)</x:f>
        <x:v>0</x:v>
      </x:c>
      <x:c r="X901" s="1" t="n">
        <x:f>1-O901</x:f>
        <x:v>1</x:v>
      </x:c>
      <x:c r="Y901" s="1" t="n">
        <x:f>IF(AND(O901=1,L901&gt;168),1,0)</x:f>
        <x:v>0</x:v>
      </x:c>
    </x:row>
    <x:row r="902">
      <x:c r="A902" s="1" t="str">
        <x:v>T00897</x:v>
      </x:c>
      <x:c r="B902" s="9" t="n">
        <x:v>45828.60972222222</x:v>
      </x:c>
      <x:c r="C902" s="9" t="n">
        <x:v>45829.533472222225</x:v>
      </x:c>
      <x:c r="D902" s="9" t="n">
        <x:v>45829.53763888889</x:v>
      </x:c>
      <x:c r="E902" s="1" t="str">
        <x:v>Normal</x:v>
      </x:c>
      <x:c r="F902" s="1" t="str">
        <x:v>WhatsApp</x:v>
      </x:c>
      <x:c r="G902" s="1" t="str">
        <x:v>Billing</x:v>
      </x:c>
      <x:c r="H902" s="1" t="n">
        <x:v>0</x:v>
      </x:c>
      <x:c r="I902" s="1" t="n">
        <x:v>5</x:v>
      </x:c>
      <x:c r="J902" s="1" t="n">
        <x:f>IF(E902="","",VLOOKUP(E902,'Guide'!$A$7:$C$10,2,FALSE))</x:f>
        <x:v>12</x:v>
      </x:c>
      <x:c r="K902" s="1" t="n">
        <x:f>IF(E902="","",VLOOKUP(E902,'Guide'!$A$7:$C$10,3,FALSE))</x:f>
        <x:v>72</x:v>
      </x:c>
      <x:c r="L902" s="10" t="n">
        <x:f>('Guide'!$B$4-B902)*24</x:f>
        <x:v>249.3666666666395</x:v>
      </x:c>
      <x:c r="M902" s="10" t="n">
        <x:f>IF(C902="","",ROUND((C902-B902)*24,6))</x:f>
        <x:v>22.17</x:v>
      </x:c>
      <x:c r="N902" s="10" t="n">
        <x:f>IF(D902="","",ROUND((D902-B902)*24,6))</x:f>
        <x:v>22.27</x:v>
      </x:c>
      <x:c r="O902" s="1" t="n">
        <x:f>IF(D902="",1,0)</x:f>
        <x:v>0</x:v>
      </x:c>
      <x:c r="P902" s="1" t="n">
        <x:f>IF(E902="",0,IF(OR(C902&lt;&gt;"",L902&gt;=J902),1,0))</x:f>
        <x:v>1</x:v>
      </x:c>
      <x:c r="Q902" s="1" t="n">
        <x:f>IF(AND(E902&lt;&gt;"",C902&lt;&gt;"",M902&lt;=J902),1,0)</x:f>
        <x:v>0</x:v>
      </x:c>
      <x:c r="R902" s="1" t="n">
        <x:f>P902-Q902</x:f>
        <x:v>1</x:v>
      </x:c>
      <x:c r="S902" s="1" t="n">
        <x:f>IF(E902="",0,IF(OR(D902&lt;&gt;"",L902&gt;=K902),1,0))</x:f>
        <x:v>1</x:v>
      </x:c>
      <x:c r="T902" s="1" t="n">
        <x:f>IF(AND(E902&lt;&gt;"",D902&lt;&gt;"",N902&lt;=K902),1,0)</x:f>
        <x:v>1</x:v>
      </x:c>
      <x:c r="U902" s="1" t="n">
        <x:f>S902-T902</x:f>
        <x:v>0</x:v>
      </x:c>
      <x:c r="V902" s="1" t="n">
        <x:f>IF(I902="",0,1)</x:f>
        <x:v>1</x:v>
      </x:c>
      <x:c r="W902" s="1" t="n">
        <x:f>IF(I902&gt;=4,1,0)</x:f>
        <x:v>1</x:v>
      </x:c>
      <x:c r="X902" s="1" t="n">
        <x:f>1-O902</x:f>
        <x:v>1</x:v>
      </x:c>
      <x:c r="Y902" s="1" t="n">
        <x:f>IF(AND(O902=1,L902&gt;168),1,0)</x:f>
        <x:v>0</x:v>
      </x:c>
    </x:row>
    <x:row r="903">
      <x:c r="A903" s="1" t="str">
        <x:v>T00898</x:v>
      </x:c>
      <x:c r="B903" s="9" t="n">
        <x:v>45749.60833333333</x:v>
      </x:c>
      <x:c r="C903" s="9" t="n">
        <x:v>45749.67875</x:v>
      </x:c>
      <x:c r="D903" s="9" t="n">
        <x:v>45749.972083333334</x:v>
      </x:c>
      <x:c r="E903" s="1" t="str">
        <x:v>High</x:v>
      </x:c>
      <x:c r="F903" s="1" t="str">
        <x:v>Web chat</x:v>
      </x:c>
      <x:c r="G903" s="1" t="str">
        <x:v>Refund</x:v>
      </x:c>
      <x:c r="H903" s="1" t="n">
        <x:v>0</x:v>
      </x:c>
      <x:c r="I903" s="1"/>
      <x:c r="J903" s="1" t="n">
        <x:f>IF(E903="","",VLOOKUP(E903,'Guide'!$A$7:$C$10,2,FALSE))</x:f>
        <x:v>4</x:v>
      </x:c>
      <x:c r="K903" s="1" t="n">
        <x:f>IF(E903="","",VLOOKUP(E903,'Guide'!$A$7:$C$10,3,FALSE))</x:f>
        <x:v>24</x:v>
      </x:c>
      <x:c r="L903" s="10" t="n">
        <x:f>('Guide'!$B$4-B903)*24</x:f>
        <x:v>2145.4000000000815</x:v>
      </x:c>
      <x:c r="M903" s="10" t="n">
        <x:f>IF(C903="","",ROUND((C903-B903)*24,6))</x:f>
        <x:v>1.69</x:v>
      </x:c>
      <x:c r="N903" s="10" t="n">
        <x:f>IF(D903="","",ROUND((D903-B903)*24,6))</x:f>
        <x:v>8.73</x:v>
      </x:c>
      <x:c r="O903" s="1" t="n">
        <x:f>IF(D903="",1,0)</x:f>
        <x:v>0</x:v>
      </x:c>
      <x:c r="P903" s="1" t="n">
        <x:f>IF(E903="",0,IF(OR(C903&lt;&gt;"",L903&gt;=J903),1,0))</x:f>
        <x:v>1</x:v>
      </x:c>
      <x:c r="Q903" s="1" t="n">
        <x:f>IF(AND(E903&lt;&gt;"",C903&lt;&gt;"",M903&lt;=J903),1,0)</x:f>
        <x:v>1</x:v>
      </x:c>
      <x:c r="R903" s="1" t="n">
        <x:f>P903-Q903</x:f>
        <x:v>0</x:v>
      </x:c>
      <x:c r="S903" s="1" t="n">
        <x:f>IF(E903="",0,IF(OR(D903&lt;&gt;"",L903&gt;=K903),1,0))</x:f>
        <x:v>1</x:v>
      </x:c>
      <x:c r="T903" s="1" t="n">
        <x:f>IF(AND(E903&lt;&gt;"",D903&lt;&gt;"",N903&lt;=K903),1,0)</x:f>
        <x:v>1</x:v>
      </x:c>
      <x:c r="U903" s="1" t="n">
        <x:f>S903-T903</x:f>
        <x:v>0</x:v>
      </x:c>
      <x:c r="V903" s="1" t="n">
        <x:f>IF(I903="",0,1)</x:f>
        <x:v>0</x:v>
      </x:c>
      <x:c r="W903" s="1" t="n">
        <x:f>IF(I903&gt;=4,1,0)</x:f>
        <x:v>0</x:v>
      </x:c>
      <x:c r="X903" s="1" t="n">
        <x:f>1-O903</x:f>
        <x:v>1</x:v>
      </x:c>
      <x:c r="Y903" s="1" t="n">
        <x:f>IF(AND(O903=1,L903&gt;168),1,0)</x:f>
        <x:v>0</x:v>
      </x:c>
    </x:row>
    <x:row r="904">
      <x:c r="A904" s="1" t="str">
        <x:v>T00899</x:v>
      </x:c>
      <x:c r="B904" s="9" t="n">
        <x:v>45798.61388888889</x:v>
      </x:c>
      <x:c r="C904" s="9" t="n">
        <x:v>45798.775555555556</x:v>
      </x:c>
      <x:c r="D904" s="9" t="n">
        <x:v>45803.41847222222</x:v>
      </x:c>
      <x:c r="E904" s="1" t="str">
        <x:v>High</x:v>
      </x:c>
      <x:c r="F904" s="1" t="str">
        <x:v>Email</x:v>
      </x:c>
      <x:c r="G904" s="1" t="str">
        <x:v>Product information</x:v>
      </x:c>
      <x:c r="H904" s="1" t="n">
        <x:v>0</x:v>
      </x:c>
      <x:c r="I904" s="1"/>
      <x:c r="J904" s="1" t="n">
        <x:f>IF(E904="","",VLOOKUP(E904,'Guide'!$A$7:$C$10,2,FALSE))</x:f>
        <x:v>4</x:v>
      </x:c>
      <x:c r="K904" s="1" t="n">
        <x:f>IF(E904="","",VLOOKUP(E904,'Guide'!$A$7:$C$10,3,FALSE))</x:f>
        <x:v>24</x:v>
      </x:c>
      <x:c r="L904" s="10" t="n">
        <x:f>('Guide'!$B$4-B904)*24</x:f>
        <x:v>969.2666666666628</x:v>
      </x:c>
      <x:c r="M904" s="10" t="n">
        <x:f>IF(C904="","",ROUND((C904-B904)*24,6))</x:f>
        <x:v>3.88</x:v>
      </x:c>
      <x:c r="N904" s="10" t="n">
        <x:f>IF(D904="","",ROUND((D904-B904)*24,6))</x:f>
        <x:v>115.31</x:v>
      </x:c>
      <x:c r="O904" s="1" t="n">
        <x:f>IF(D904="",1,0)</x:f>
        <x:v>0</x:v>
      </x:c>
      <x:c r="P904" s="1" t="n">
        <x:f>IF(E904="",0,IF(OR(C904&lt;&gt;"",L904&gt;=J904),1,0))</x:f>
        <x:v>1</x:v>
      </x:c>
      <x:c r="Q904" s="1" t="n">
        <x:f>IF(AND(E904&lt;&gt;"",C904&lt;&gt;"",M904&lt;=J904),1,0)</x:f>
        <x:v>1</x:v>
      </x:c>
      <x:c r="R904" s="1" t="n">
        <x:f>P904-Q904</x:f>
        <x:v>0</x:v>
      </x:c>
      <x:c r="S904" s="1" t="n">
        <x:f>IF(E904="",0,IF(OR(D904&lt;&gt;"",L904&gt;=K904),1,0))</x:f>
        <x:v>1</x:v>
      </x:c>
      <x:c r="T904" s="1" t="n">
        <x:f>IF(AND(E904&lt;&gt;"",D904&lt;&gt;"",N904&lt;=K904),1,0)</x:f>
        <x:v>0</x:v>
      </x:c>
      <x:c r="U904" s="1" t="n">
        <x:f>S904-T904</x:f>
        <x:v>1</x:v>
      </x:c>
      <x:c r="V904" s="1" t="n">
        <x:f>IF(I904="",0,1)</x:f>
        <x:v>0</x:v>
      </x:c>
      <x:c r="W904" s="1" t="n">
        <x:f>IF(I904&gt;=4,1,0)</x:f>
        <x:v>0</x:v>
      </x:c>
      <x:c r="X904" s="1" t="n">
        <x:f>1-O904</x:f>
        <x:v>1</x:v>
      </x:c>
      <x:c r="Y904" s="1" t="n">
        <x:f>IF(AND(O904=1,L904&gt;168),1,0)</x:f>
        <x:v>0</x:v>
      </x:c>
    </x:row>
    <x:row r="905">
      <x:c r="A905" s="1" t="str">
        <x:v>T00900</x:v>
      </x:c>
      <x:c r="B905" s="9" t="n">
        <x:v>45768.981944444444</x:v>
      </x:c>
      <x:c r="C905" s="9" t="n">
        <x:v>45768.98694444444</x:v>
      </x:c>
      <x:c r="D905" s="9" t="n">
        <x:v>45769.28402777778</x:v>
      </x:c>
      <x:c r="E905" s="1" t="str">
        <x:v>Urgent</x:v>
      </x:c>
      <x:c r="F905" s="1" t="str">
        <x:v>Web chat</x:v>
      </x:c>
      <x:c r="G905" s="1" t="str">
        <x:v>Product information</x:v>
      </x:c>
      <x:c r="H905" s="1" t="n">
        <x:v>0</x:v>
      </x:c>
      <x:c r="I905" s="1" t="n">
        <x:v>5</x:v>
      </x:c>
      <x:c r="J905" s="1" t="n">
        <x:f>IF(E905="","",VLOOKUP(E905,'Guide'!$A$7:$C$10,2,FALSE))</x:f>
        <x:v>1</x:v>
      </x:c>
      <x:c r="K905" s="1" t="n">
        <x:f>IF(E905="","",VLOOKUP(E905,'Guide'!$A$7:$C$10,3,FALSE))</x:f>
        <x:v>8</x:v>
      </x:c>
      <x:c r="L905" s="10" t="n">
        <x:f>('Guide'!$B$4-B905)*24</x:f>
        <x:v>1680.4333333333489</x:v>
      </x:c>
      <x:c r="M905" s="10" t="n">
        <x:f>IF(C905="","",ROUND((C905-B905)*24,6))</x:f>
        <x:v>0.12</x:v>
      </x:c>
      <x:c r="N905" s="10" t="n">
        <x:f>IF(D905="","",ROUND((D905-B905)*24,6))</x:f>
        <x:v>7.25</x:v>
      </x:c>
      <x:c r="O905" s="1" t="n">
        <x:f>IF(D905="",1,0)</x:f>
        <x:v>0</x:v>
      </x:c>
      <x:c r="P905" s="1" t="n">
        <x:f>IF(E905="",0,IF(OR(C905&lt;&gt;"",L905&gt;=J905),1,0))</x:f>
        <x:v>1</x:v>
      </x:c>
      <x:c r="Q905" s="1" t="n">
        <x:f>IF(AND(E905&lt;&gt;"",C905&lt;&gt;"",M905&lt;=J905),1,0)</x:f>
        <x:v>1</x:v>
      </x:c>
      <x:c r="R905" s="1" t="n">
        <x:f>P905-Q905</x:f>
        <x:v>0</x:v>
      </x:c>
      <x:c r="S905" s="1" t="n">
        <x:f>IF(E905="",0,IF(OR(D905&lt;&gt;"",L905&gt;=K905),1,0))</x:f>
        <x:v>1</x:v>
      </x:c>
      <x:c r="T905" s="1" t="n">
        <x:f>IF(AND(E905&lt;&gt;"",D905&lt;&gt;"",N905&lt;=K905),1,0)</x:f>
        <x:v>1</x:v>
      </x:c>
      <x:c r="U905" s="1" t="n">
        <x:f>S905-T905</x:f>
        <x:v>0</x:v>
      </x:c>
      <x:c r="V905" s="1" t="n">
        <x:f>IF(I905="",0,1)</x:f>
        <x:v>1</x:v>
      </x:c>
      <x:c r="W905" s="1" t="n">
        <x:f>IF(I905&gt;=4,1,0)</x:f>
        <x:v>1</x:v>
      </x:c>
      <x:c r="X905" s="1" t="n">
        <x:f>1-O905</x:f>
        <x:v>1</x:v>
      </x:c>
      <x:c r="Y905" s="1" t="n">
        <x:f>IF(AND(O905=1,L905&gt;168),1,0)</x:f>
        <x:v>0</x:v>
      </x:c>
    </x:row>
    <x:row r="906">
      <x:c r="A906" s="1" t="str">
        <x:v>T00901</x:v>
      </x:c>
      <x:c r="B906" s="9" t="n">
        <x:v>45786.46041666667</x:v>
      </x:c>
      <x:c r="C906" s="9" t="n">
        <x:v>45787.33375</x:v>
      </x:c>
      <x:c r="D906" s="9" t="n">
        <x:v>45790.807916666665</x:v>
      </x:c>
      <x:c r="E906" s="1" t="str">
        <x:v>Normal</x:v>
      </x:c>
      <x:c r="F906" s="1" t="str">
        <x:v>WhatsApp</x:v>
      </x:c>
      <x:c r="G906" s="1" t="str">
        <x:v>Refund</x:v>
      </x:c>
      <x:c r="H906" s="1" t="n">
        <x:v>0</x:v>
      </x:c>
      <x:c r="I906" s="1"/>
      <x:c r="J906" s="1" t="n">
        <x:f>IF(E906="","",VLOOKUP(E906,'Guide'!$A$7:$C$10,2,FALSE))</x:f>
        <x:v>12</x:v>
      </x:c>
      <x:c r="K906" s="1" t="n">
        <x:f>IF(E906="","",VLOOKUP(E906,'Guide'!$A$7:$C$10,3,FALSE))</x:f>
        <x:v>72</x:v>
      </x:c>
      <x:c r="L906" s="10" t="n">
        <x:f>('Guide'!$B$4-B906)*24</x:f>
        <x:v>1260.9499999999534</x:v>
      </x:c>
      <x:c r="M906" s="10" t="n">
        <x:f>IF(C906="","",ROUND((C906-B906)*24,6))</x:f>
        <x:v>20.96</x:v>
      </x:c>
      <x:c r="N906" s="10" t="n">
        <x:f>IF(D906="","",ROUND((D906-B906)*24,6))</x:f>
        <x:v>104.34</x:v>
      </x:c>
      <x:c r="O906" s="1" t="n">
        <x:f>IF(D906="",1,0)</x:f>
        <x:v>0</x:v>
      </x:c>
      <x:c r="P906" s="1" t="n">
        <x:f>IF(E906="",0,IF(OR(C906&lt;&gt;"",L906&gt;=J906),1,0))</x:f>
        <x:v>1</x:v>
      </x:c>
      <x:c r="Q906" s="1" t="n">
        <x:f>IF(AND(E906&lt;&gt;"",C906&lt;&gt;"",M906&lt;=J906),1,0)</x:f>
        <x:v>0</x:v>
      </x:c>
      <x:c r="R906" s="1" t="n">
        <x:f>P906-Q906</x:f>
        <x:v>1</x:v>
      </x:c>
      <x:c r="S906" s="1" t="n">
        <x:f>IF(E906="",0,IF(OR(D906&lt;&gt;"",L906&gt;=K906),1,0))</x:f>
        <x:v>1</x:v>
      </x:c>
      <x:c r="T906" s="1" t="n">
        <x:f>IF(AND(E906&lt;&gt;"",D906&lt;&gt;"",N906&lt;=K906),1,0)</x:f>
        <x:v>0</x:v>
      </x:c>
      <x:c r="U906" s="1" t="n">
        <x:f>S906-T906</x:f>
        <x:v>1</x:v>
      </x:c>
      <x:c r="V906" s="1" t="n">
        <x:f>IF(I906="",0,1)</x:f>
        <x:v>0</x:v>
      </x:c>
      <x:c r="W906" s="1" t="n">
        <x:f>IF(I906&gt;=4,1,0)</x:f>
        <x:v>0</x:v>
      </x:c>
      <x:c r="X906" s="1" t="n">
        <x:f>1-O906</x:f>
        <x:v>1</x:v>
      </x:c>
      <x:c r="Y906" s="1" t="n">
        <x:f>IF(AND(O906=1,L906&gt;168),1,0)</x:f>
        <x:v>0</x:v>
      </x:c>
    </x:row>
    <x:row r="907">
      <x:c r="A907" s="1" t="str">
        <x:v>T00902</x:v>
      </x:c>
      <x:c r="B907" s="9" t="n">
        <x:v>45732.70138888889</x:v>
      </x:c>
      <x:c r="C907" s="9" t="n">
        <x:v>45732.711805555555</x:v>
      </x:c>
      <x:c r="D907" s="9" t="n">
        <x:v>45732.81638888889</x:v>
      </x:c>
      <x:c r="E907" s="1" t="str">
        <x:v>Urgent</x:v>
      </x:c>
      <x:c r="F907" s="1" t="str">
        <x:v>Web chat</x:v>
      </x:c>
      <x:c r="G907" s="1" t="str">
        <x:v>Delivery</x:v>
      </x:c>
      <x:c r="H907" s="1" t="n">
        <x:v>0</x:v>
      </x:c>
      <x:c r="I907" s="1"/>
      <x:c r="J907" s="1" t="n">
        <x:f>IF(E907="","",VLOOKUP(E907,'Guide'!$A$7:$C$10,2,FALSE))</x:f>
        <x:v>1</x:v>
      </x:c>
      <x:c r="K907" s="1" t="n">
        <x:f>IF(E907="","",VLOOKUP(E907,'Guide'!$A$7:$C$10,3,FALSE))</x:f>
        <x:v>8</x:v>
      </x:c>
      <x:c r="L907" s="10" t="n">
        <x:f>('Guide'!$B$4-B907)*24</x:f>
        <x:v>2551.166666666628</x:v>
      </x:c>
      <x:c r="M907" s="10" t="n">
        <x:f>IF(C907="","",ROUND((C907-B907)*24,6))</x:f>
        <x:v>0.25</x:v>
      </x:c>
      <x:c r="N907" s="10" t="n">
        <x:f>IF(D907="","",ROUND((D907-B907)*24,6))</x:f>
        <x:v>2.76</x:v>
      </x:c>
      <x:c r="O907" s="1" t="n">
        <x:f>IF(D907="",1,0)</x:f>
        <x:v>0</x:v>
      </x:c>
      <x:c r="P907" s="1" t="n">
        <x:f>IF(E907="",0,IF(OR(C907&lt;&gt;"",L907&gt;=J907),1,0))</x:f>
        <x:v>1</x:v>
      </x:c>
      <x:c r="Q907" s="1" t="n">
        <x:f>IF(AND(E907&lt;&gt;"",C907&lt;&gt;"",M907&lt;=J907),1,0)</x:f>
        <x:v>1</x:v>
      </x:c>
      <x:c r="R907" s="1" t="n">
        <x:f>P907-Q907</x:f>
        <x:v>0</x:v>
      </x:c>
      <x:c r="S907" s="1" t="n">
        <x:f>IF(E907="",0,IF(OR(D907&lt;&gt;"",L907&gt;=K907),1,0))</x:f>
        <x:v>1</x:v>
      </x:c>
      <x:c r="T907" s="1" t="n">
        <x:f>IF(AND(E907&lt;&gt;"",D907&lt;&gt;"",N907&lt;=K907),1,0)</x:f>
        <x:v>1</x:v>
      </x:c>
      <x:c r="U907" s="1" t="n">
        <x:f>S907-T907</x:f>
        <x:v>0</x:v>
      </x:c>
      <x:c r="V907" s="1" t="n">
        <x:f>IF(I907="",0,1)</x:f>
        <x:v>0</x:v>
      </x:c>
      <x:c r="W907" s="1" t="n">
        <x:f>IF(I907&gt;=4,1,0)</x:f>
        <x:v>0</x:v>
      </x:c>
      <x:c r="X907" s="1" t="n">
        <x:f>1-O907</x:f>
        <x:v>1</x:v>
      </x:c>
      <x:c r="Y907" s="1" t="n">
        <x:f>IF(AND(O907=1,L907&gt;168),1,0)</x:f>
        <x:v>0</x:v>
      </x:c>
    </x:row>
    <x:row r="908">
      <x:c r="A908" s="1" t="str">
        <x:v>T00903</x:v>
      </x:c>
      <x:c r="B908" s="9" t="n">
        <x:v>45815.07083333333</x:v>
      </x:c>
      <x:c r="C908" s="9" t="n">
        <x:v>45815.519166666665</x:v>
      </x:c>
      <x:c r="D908" s="9" t="n">
        <x:v>45816.31791666667</x:v>
      </x:c>
      <x:c r="E908" s="1" t="str">
        <x:v>High</x:v>
      </x:c>
      <x:c r="F908" s="1" t="str">
        <x:v>Email</x:v>
      </x:c>
      <x:c r="G908" s="1" t="str">
        <x:v>Account access</x:v>
      </x:c>
      <x:c r="H908" s="1" t="n">
        <x:v>0</x:v>
      </x:c>
      <x:c r="I908" s="1"/>
      <x:c r="J908" s="1" t="n">
        <x:f>IF(E908="","",VLOOKUP(E908,'Guide'!$A$7:$C$10,2,FALSE))</x:f>
        <x:v>4</x:v>
      </x:c>
      <x:c r="K908" s="1" t="n">
        <x:f>IF(E908="","",VLOOKUP(E908,'Guide'!$A$7:$C$10,3,FALSE))</x:f>
        <x:v>24</x:v>
      </x:c>
      <x:c r="L908" s="10" t="n">
        <x:f>('Guide'!$B$4-B908)*24</x:f>
        <x:v>574.3000000000466</x:v>
      </x:c>
      <x:c r="M908" s="10" t="n">
        <x:f>IF(C908="","",ROUND((C908-B908)*24,6))</x:f>
        <x:v>10.76</x:v>
      </x:c>
      <x:c r="N908" s="10" t="n">
        <x:f>IF(D908="","",ROUND((D908-B908)*24,6))</x:f>
        <x:v>29.93</x:v>
      </x:c>
      <x:c r="O908" s="1" t="n">
        <x:f>IF(D908="",1,0)</x:f>
        <x:v>0</x:v>
      </x:c>
      <x:c r="P908" s="1" t="n">
        <x:f>IF(E908="",0,IF(OR(C908&lt;&gt;"",L908&gt;=J908),1,0))</x:f>
        <x:v>1</x:v>
      </x:c>
      <x:c r="Q908" s="1" t="n">
        <x:f>IF(AND(E908&lt;&gt;"",C908&lt;&gt;"",M908&lt;=J908),1,0)</x:f>
        <x:v>0</x:v>
      </x:c>
      <x:c r="R908" s="1" t="n">
        <x:f>P908-Q908</x:f>
        <x:v>1</x:v>
      </x:c>
      <x:c r="S908" s="1" t="n">
        <x:f>IF(E908="",0,IF(OR(D908&lt;&gt;"",L908&gt;=K908),1,0))</x:f>
        <x:v>1</x:v>
      </x:c>
      <x:c r="T908" s="1" t="n">
        <x:f>IF(AND(E908&lt;&gt;"",D908&lt;&gt;"",N908&lt;=K908),1,0)</x:f>
        <x:v>0</x:v>
      </x:c>
      <x:c r="U908" s="1" t="n">
        <x:f>S908-T908</x:f>
        <x:v>1</x:v>
      </x:c>
      <x:c r="V908" s="1" t="n">
        <x:f>IF(I908="",0,1)</x:f>
        <x:v>0</x:v>
      </x:c>
      <x:c r="W908" s="1" t="n">
        <x:f>IF(I908&gt;=4,1,0)</x:f>
        <x:v>0</x:v>
      </x:c>
      <x:c r="X908" s="1" t="n">
        <x:f>1-O908</x:f>
        <x:v>1</x:v>
      </x:c>
      <x:c r="Y908" s="1" t="n">
        <x:f>IF(AND(O908=1,L908&gt;168),1,0)</x:f>
        <x:v>0</x:v>
      </x:c>
    </x:row>
    <x:row r="909">
      <x:c r="A909" s="1" t="str">
        <x:v>T00904</x:v>
      </x:c>
      <x:c r="B909" s="9" t="n">
        <x:v>45775.98819444444</x:v>
      </x:c>
      <x:c r="C909" s="9" t="n">
        <x:v>45777.029027777775</x:v>
      </x:c>
      <x:c r="D909" s="9" t="n">
        <x:v>45778.79152777778</x:v>
      </x:c>
      <x:c r="E909" s="1" t="str">
        <x:v>Low</x:v>
      </x:c>
      <x:c r="F909" s="1" t="str">
        <x:v>WhatsApp</x:v>
      </x:c>
      <x:c r="G909" s="1" t="str">
        <x:v>Account access</x:v>
      </x:c>
      <x:c r="H909" s="1" t="n">
        <x:v>0</x:v>
      </x:c>
      <x:c r="I909" s="1"/>
      <x:c r="J909" s="1" t="n">
        <x:f>IF(E909="","",VLOOKUP(E909,'Guide'!$A$7:$C$10,2,FALSE))</x:f>
        <x:v>24</x:v>
      </x:c>
      <x:c r="K909" s="1" t="n">
        <x:f>IF(E909="","",VLOOKUP(E909,'Guide'!$A$7:$C$10,3,FALSE))</x:f>
        <x:v>120</x:v>
      </x:c>
      <x:c r="L909" s="10" t="n">
        <x:f>('Guide'!$B$4-B909)*24</x:f>
        <x:v>1512.2833333333838</x:v>
      </x:c>
      <x:c r="M909" s="10" t="n">
        <x:f>IF(C909="","",ROUND((C909-B909)*24,6))</x:f>
        <x:v>24.98</x:v>
      </x:c>
      <x:c r="N909" s="10" t="n">
        <x:f>IF(D909="","",ROUND((D909-B909)*24,6))</x:f>
        <x:v>67.28</x:v>
      </x:c>
      <x:c r="O909" s="1" t="n">
        <x:f>IF(D909="",1,0)</x:f>
        <x:v>0</x:v>
      </x:c>
      <x:c r="P909" s="1" t="n">
        <x:f>IF(E909="",0,IF(OR(C909&lt;&gt;"",L909&gt;=J909),1,0))</x:f>
        <x:v>1</x:v>
      </x:c>
      <x:c r="Q909" s="1" t="n">
        <x:f>IF(AND(E909&lt;&gt;"",C909&lt;&gt;"",M909&lt;=J909),1,0)</x:f>
        <x:v>0</x:v>
      </x:c>
      <x:c r="R909" s="1" t="n">
        <x:f>P909-Q909</x:f>
        <x:v>1</x:v>
      </x:c>
      <x:c r="S909" s="1" t="n">
        <x:f>IF(E909="",0,IF(OR(D909&lt;&gt;"",L909&gt;=K909),1,0))</x:f>
        <x:v>1</x:v>
      </x:c>
      <x:c r="T909" s="1" t="n">
        <x:f>IF(AND(E909&lt;&gt;"",D909&lt;&gt;"",N909&lt;=K909),1,0)</x:f>
        <x:v>1</x:v>
      </x:c>
      <x:c r="U909" s="1" t="n">
        <x:f>S909-T909</x:f>
        <x:v>0</x:v>
      </x:c>
      <x:c r="V909" s="1" t="n">
        <x:f>IF(I909="",0,1)</x:f>
        <x:v>0</x:v>
      </x:c>
      <x:c r="W909" s="1" t="n">
        <x:f>IF(I909&gt;=4,1,0)</x:f>
        <x:v>0</x:v>
      </x:c>
      <x:c r="X909" s="1" t="n">
        <x:f>1-O909</x:f>
        <x:v>1</x:v>
      </x:c>
      <x:c r="Y909" s="1" t="n">
        <x:f>IF(AND(O909=1,L909&gt;168),1,0)</x:f>
        <x:v>0</x:v>
      </x:c>
    </x:row>
    <x:row r="910">
      <x:c r="A910" s="1" t="str">
        <x:v>T00905</x:v>
      </x:c>
      <x:c r="B910" s="9" t="n">
        <x:v>45830.47777777778</x:v>
      </x:c>
      <x:c r="C910" s="9" t="n">
        <x:v>45830.89944444445</x:v>
      </x:c>
      <x:c r="D910" s="9" t="n">
        <x:v>45832.13736111111</x:v>
      </x:c>
      <x:c r="E910" s="1" t="str">
        <x:v>Normal</x:v>
      </x:c>
      <x:c r="F910" s="1" t="str">
        <x:v>Web chat</x:v>
      </x:c>
      <x:c r="G910" s="1" t="str">
        <x:v>Delivery</x:v>
      </x:c>
      <x:c r="H910" s="1" t="n">
        <x:v>0</x:v>
      </x:c>
      <x:c r="I910" s="1"/>
      <x:c r="J910" s="1" t="n">
        <x:f>IF(E910="","",VLOOKUP(E910,'Guide'!$A$7:$C$10,2,FALSE))</x:f>
        <x:v>12</x:v>
      </x:c>
      <x:c r="K910" s="1" t="n">
        <x:f>IF(E910="","",VLOOKUP(E910,'Guide'!$A$7:$C$10,3,FALSE))</x:f>
        <x:v>72</x:v>
      </x:c>
      <x:c r="L910" s="10" t="n">
        <x:f>('Guide'!$B$4-B910)*24</x:f>
        <x:v>204.53333333332557</x:v>
      </x:c>
      <x:c r="M910" s="10" t="n">
        <x:f>IF(C910="","",ROUND((C910-B910)*24,6))</x:f>
        <x:v>10.12</x:v>
      </x:c>
      <x:c r="N910" s="10" t="n">
        <x:f>IF(D910="","",ROUND((D910-B910)*24,6))</x:f>
        <x:v>39.83</x:v>
      </x:c>
      <x:c r="O910" s="1" t="n">
        <x:f>IF(D910="",1,0)</x:f>
        <x:v>0</x:v>
      </x:c>
      <x:c r="P910" s="1" t="n">
        <x:f>IF(E910="",0,IF(OR(C910&lt;&gt;"",L910&gt;=J910),1,0))</x:f>
        <x:v>1</x:v>
      </x:c>
      <x:c r="Q910" s="1" t="n">
        <x:f>IF(AND(E910&lt;&gt;"",C910&lt;&gt;"",M910&lt;=J910),1,0)</x:f>
        <x:v>1</x:v>
      </x:c>
      <x:c r="R910" s="1" t="n">
        <x:f>P910-Q910</x:f>
        <x:v>0</x:v>
      </x:c>
      <x:c r="S910" s="1" t="n">
        <x:f>IF(E910="",0,IF(OR(D910&lt;&gt;"",L910&gt;=K910),1,0))</x:f>
        <x:v>1</x:v>
      </x:c>
      <x:c r="T910" s="1" t="n">
        <x:f>IF(AND(E910&lt;&gt;"",D910&lt;&gt;"",N910&lt;=K910),1,0)</x:f>
        <x:v>1</x:v>
      </x:c>
      <x:c r="U910" s="1" t="n">
        <x:f>S910-T910</x:f>
        <x:v>0</x:v>
      </x:c>
      <x:c r="V910" s="1" t="n">
        <x:f>IF(I910="",0,1)</x:f>
        <x:v>0</x:v>
      </x:c>
      <x:c r="W910" s="1" t="n">
        <x:f>IF(I910&gt;=4,1,0)</x:f>
        <x:v>0</x:v>
      </x:c>
      <x:c r="X910" s="1" t="n">
        <x:f>1-O910</x:f>
        <x:v>1</x:v>
      </x:c>
      <x:c r="Y910" s="1" t="n">
        <x:f>IF(AND(O910=1,L910&gt;168),1,0)</x:f>
        <x:v>0</x:v>
      </x:c>
    </x:row>
    <x:row r="911">
      <x:c r="A911" s="1" t="str">
        <x:v>T00906</x:v>
      </x:c>
      <x:c r="B911" s="9" t="n">
        <x:v>45784.88888888889</x:v>
      </x:c>
      <x:c r="C911" s="9" t="n">
        <x:v>45785.41888888889</x:v>
      </x:c>
      <x:c r="D911" s="9" t="n">
        <x:v>45785.619305555556</x:v>
      </x:c>
      <x:c r="E911" s="1" t="str">
        <x:v>Normal</x:v>
      </x:c>
      <x:c r="F911" s="1" t="str">
        <x:v>Email</x:v>
      </x:c>
      <x:c r="G911" s="1" t="str">
        <x:v>Billing</x:v>
      </x:c>
      <x:c r="H911" s="1" t="n">
        <x:v>0</x:v>
      </x:c>
      <x:c r="I911" s="1" t="n">
        <x:v>2</x:v>
      </x:c>
      <x:c r="J911" s="1" t="n">
        <x:f>IF(E911="","",VLOOKUP(E911,'Guide'!$A$7:$C$10,2,FALSE))</x:f>
        <x:v>12</x:v>
      </x:c>
      <x:c r="K911" s="1" t="n">
        <x:f>IF(E911="","",VLOOKUP(E911,'Guide'!$A$7:$C$10,3,FALSE))</x:f>
        <x:v>72</x:v>
      </x:c>
      <x:c r="L911" s="10" t="n">
        <x:f>('Guide'!$B$4-B911)*24</x:f>
        <x:v>1298.6666666666279</x:v>
      </x:c>
      <x:c r="M911" s="10" t="n">
        <x:f>IF(C911="","",ROUND((C911-B911)*24,6))</x:f>
        <x:v>12.72</x:v>
      </x:c>
      <x:c r="N911" s="10" t="n">
        <x:f>IF(D911="","",ROUND((D911-B911)*24,6))</x:f>
        <x:v>17.53</x:v>
      </x:c>
      <x:c r="O911" s="1" t="n">
        <x:f>IF(D911="",1,0)</x:f>
        <x:v>0</x:v>
      </x:c>
      <x:c r="P911" s="1" t="n">
        <x:f>IF(E911="",0,IF(OR(C911&lt;&gt;"",L911&gt;=J911),1,0))</x:f>
        <x:v>1</x:v>
      </x:c>
      <x:c r="Q911" s="1" t="n">
        <x:f>IF(AND(E911&lt;&gt;"",C911&lt;&gt;"",M911&lt;=J911),1,0)</x:f>
        <x:v>0</x:v>
      </x:c>
      <x:c r="R911" s="1" t="n">
        <x:f>P911-Q911</x:f>
        <x:v>1</x:v>
      </x:c>
      <x:c r="S911" s="1" t="n">
        <x:f>IF(E911="",0,IF(OR(D911&lt;&gt;"",L911&gt;=K911),1,0))</x:f>
        <x:v>1</x:v>
      </x:c>
      <x:c r="T911" s="1" t="n">
        <x:f>IF(AND(E911&lt;&gt;"",D911&lt;&gt;"",N911&lt;=K911),1,0)</x:f>
        <x:v>1</x:v>
      </x:c>
      <x:c r="U911" s="1" t="n">
        <x:f>S911-T911</x:f>
        <x:v>0</x:v>
      </x:c>
      <x:c r="V911" s="1" t="n">
        <x:f>IF(I911="",0,1)</x:f>
        <x:v>1</x:v>
      </x:c>
      <x:c r="W911" s="1" t="n">
        <x:f>IF(I911&gt;=4,1,0)</x:f>
        <x:v>0</x:v>
      </x:c>
      <x:c r="X911" s="1" t="n">
        <x:f>1-O911</x:f>
        <x:v>1</x:v>
      </x:c>
      <x:c r="Y911" s="1" t="n">
        <x:f>IF(AND(O911=1,L911&gt;168),1,0)</x:f>
        <x:v>0</x:v>
      </x:c>
    </x:row>
    <x:row r="912">
      <x:c r="A912" s="1" t="str">
        <x:v>T00907</x:v>
      </x:c>
      <x:c r="B912" s="9" t="n">
        <x:v>45771.76527777778</x:v>
      </x:c>
      <x:c r="C912" s="9" t="n">
        <x:v>45772.50111111111</x:v>
      </x:c>
      <x:c r="D912" s="9" t="n">
        <x:v>45772.54069444445</x:v>
      </x:c>
      <x:c r="E912" s="1" t="str">
        <x:v>Normal</x:v>
      </x:c>
      <x:c r="F912" s="1" t="str">
        <x:v>Email</x:v>
      </x:c>
      <x:c r="G912" s="1" t="str">
        <x:v>Account access</x:v>
      </x:c>
      <x:c r="H912" s="1" t="n">
        <x:v>0</x:v>
      </x:c>
      <x:c r="I912" s="1"/>
      <x:c r="J912" s="1" t="n">
        <x:f>IF(E912="","",VLOOKUP(E912,'Guide'!$A$7:$C$10,2,FALSE))</x:f>
        <x:v>12</x:v>
      </x:c>
      <x:c r="K912" s="1" t="n">
        <x:f>IF(E912="","",VLOOKUP(E912,'Guide'!$A$7:$C$10,3,FALSE))</x:f>
        <x:v>72</x:v>
      </x:c>
      <x:c r="L912" s="10" t="n">
        <x:f>('Guide'!$B$4-B912)*24</x:f>
        <x:v>1613.6333333333605</x:v>
      </x:c>
      <x:c r="M912" s="10" t="n">
        <x:f>IF(C912="","",ROUND((C912-B912)*24,6))</x:f>
        <x:v>17.66</x:v>
      </x:c>
      <x:c r="N912" s="10" t="n">
        <x:f>IF(D912="","",ROUND((D912-B912)*24,6))</x:f>
        <x:v>18.61</x:v>
      </x:c>
      <x:c r="O912" s="1" t="n">
        <x:f>IF(D912="",1,0)</x:f>
        <x:v>0</x:v>
      </x:c>
      <x:c r="P912" s="1" t="n">
        <x:f>IF(E912="",0,IF(OR(C912&lt;&gt;"",L912&gt;=J912),1,0))</x:f>
        <x:v>1</x:v>
      </x:c>
      <x:c r="Q912" s="1" t="n">
        <x:f>IF(AND(E912&lt;&gt;"",C912&lt;&gt;"",M912&lt;=J912),1,0)</x:f>
        <x:v>0</x:v>
      </x:c>
      <x:c r="R912" s="1" t="n">
        <x:f>P912-Q912</x:f>
        <x:v>1</x:v>
      </x:c>
      <x:c r="S912" s="1" t="n">
        <x:f>IF(E912="",0,IF(OR(D912&lt;&gt;"",L912&gt;=K912),1,0))</x:f>
        <x:v>1</x:v>
      </x:c>
      <x:c r="T912" s="1" t="n">
        <x:f>IF(AND(E912&lt;&gt;"",D912&lt;&gt;"",N912&lt;=K912),1,0)</x:f>
        <x:v>1</x:v>
      </x:c>
      <x:c r="U912" s="1" t="n">
        <x:f>S912-T912</x:f>
        <x:v>0</x:v>
      </x:c>
      <x:c r="V912" s="1" t="n">
        <x:f>IF(I912="",0,1)</x:f>
        <x:v>0</x:v>
      </x:c>
      <x:c r="W912" s="1" t="n">
        <x:f>IF(I912&gt;=4,1,0)</x:f>
        <x:v>0</x:v>
      </x:c>
      <x:c r="X912" s="1" t="n">
        <x:f>1-O912</x:f>
        <x:v>1</x:v>
      </x:c>
      <x:c r="Y912" s="1" t="n">
        <x:f>IF(AND(O912=1,L912&gt;168),1,0)</x:f>
        <x:v>0</x:v>
      </x:c>
    </x:row>
    <x:row r="913">
      <x:c r="A913" s="1" t="str">
        <x:v>T00908</x:v>
      </x:c>
      <x:c r="B913" s="9" t="n">
        <x:v>45789.01111111111</x:v>
      </x:c>
      <x:c r="C913" s="9" t="n">
        <x:v>45789.70694444444</x:v>
      </x:c>
      <x:c r="D913" s="9" t="n">
        <x:v>45808.09652777778</x:v>
      </x:c>
      <x:c r="E913" s="1" t="str">
        <x:v>Low</x:v>
      </x:c>
      <x:c r="F913" s="1" t="str">
        <x:v>WhatsApp</x:v>
      </x:c>
      <x:c r="G913" s="1" t="str">
        <x:v>Billing</x:v>
      </x:c>
      <x:c r="H913" s="1" t="n">
        <x:v>1</x:v>
      </x:c>
      <x:c r="I913" s="1" t="n">
        <x:v>3</x:v>
      </x:c>
      <x:c r="J913" s="1" t="n">
        <x:f>IF(E913="","",VLOOKUP(E913,'Guide'!$A$7:$C$10,2,FALSE))</x:f>
        <x:v>24</x:v>
      </x:c>
      <x:c r="K913" s="1" t="n">
        <x:f>IF(E913="","",VLOOKUP(E913,'Guide'!$A$7:$C$10,3,FALSE))</x:f>
        <x:v>120</x:v>
      </x:c>
      <x:c r="L913" s="10" t="n">
        <x:f>('Guide'!$B$4-B913)*24</x:f>
        <x:v>1199.7333333333372</x:v>
      </x:c>
      <x:c r="M913" s="10" t="n">
        <x:f>IF(C913="","",ROUND((C913-B913)*24,6))</x:f>
        <x:v>16.7</x:v>
      </x:c>
      <x:c r="N913" s="10" t="n">
        <x:f>IF(D913="","",ROUND((D913-B913)*24,6))</x:f>
        <x:v>458.05</x:v>
      </x:c>
      <x:c r="O913" s="1" t="n">
        <x:f>IF(D913="",1,0)</x:f>
        <x:v>0</x:v>
      </x:c>
      <x:c r="P913" s="1" t="n">
        <x:f>IF(E913="",0,IF(OR(C913&lt;&gt;"",L913&gt;=J913),1,0))</x:f>
        <x:v>1</x:v>
      </x:c>
      <x:c r="Q913" s="1" t="n">
        <x:f>IF(AND(E913&lt;&gt;"",C913&lt;&gt;"",M913&lt;=J913),1,0)</x:f>
        <x:v>1</x:v>
      </x:c>
      <x:c r="R913" s="1" t="n">
        <x:f>P913-Q913</x:f>
        <x:v>0</x:v>
      </x:c>
      <x:c r="S913" s="1" t="n">
        <x:f>IF(E913="",0,IF(OR(D913&lt;&gt;"",L913&gt;=K913),1,0))</x:f>
        <x:v>1</x:v>
      </x:c>
      <x:c r="T913" s="1" t="n">
        <x:f>IF(AND(E913&lt;&gt;"",D913&lt;&gt;"",N913&lt;=K913),1,0)</x:f>
        <x:v>0</x:v>
      </x:c>
      <x:c r="U913" s="1" t="n">
        <x:f>S913-T913</x:f>
        <x:v>1</x:v>
      </x:c>
      <x:c r="V913" s="1" t="n">
        <x:f>IF(I913="",0,1)</x:f>
        <x:v>1</x:v>
      </x:c>
      <x:c r="W913" s="1" t="n">
        <x:f>IF(I913&gt;=4,1,0)</x:f>
        <x:v>0</x:v>
      </x:c>
      <x:c r="X913" s="1" t="n">
        <x:f>1-O913</x:f>
        <x:v>1</x:v>
      </x:c>
      <x:c r="Y913" s="1" t="n">
        <x:f>IF(AND(O913=1,L913&gt;168),1,0)</x:f>
        <x:v>0</x:v>
      </x:c>
    </x:row>
    <x:row r="914">
      <x:c r="A914" s="1" t="str">
        <x:v>T00909</x:v>
      </x:c>
      <x:c r="B914" s="9" t="n">
        <x:v>45808.90347222222</x:v>
      </x:c>
      <x:c r="C914" s="9" t="n">
        <x:v>45809.04263888889</x:v>
      </x:c>
      <x:c r="D914" s="9" t="n">
        <x:v>45811.314722222225</x:v>
      </x:c>
      <x:c r="E914" s="1" t="str">
        <x:v>High</x:v>
      </x:c>
      <x:c r="F914" s="1" t="str">
        <x:v>Email</x:v>
      </x:c>
      <x:c r="G914" s="1" t="str">
        <x:v>Refund</x:v>
      </x:c>
      <x:c r="H914" s="1" t="n">
        <x:v>0</x:v>
      </x:c>
      <x:c r="I914" s="1"/>
      <x:c r="J914" s="1" t="n">
        <x:f>IF(E914="","",VLOOKUP(E914,'Guide'!$A$7:$C$10,2,FALSE))</x:f>
        <x:v>4</x:v>
      </x:c>
      <x:c r="K914" s="1" t="n">
        <x:f>IF(E914="","",VLOOKUP(E914,'Guide'!$A$7:$C$10,3,FALSE))</x:f>
        <x:v>24</x:v>
      </x:c>
      <x:c r="L914" s="10" t="n">
        <x:f>('Guide'!$B$4-B914)*24</x:f>
        <x:v>722.3166666667094</x:v>
      </x:c>
      <x:c r="M914" s="10" t="n">
        <x:f>IF(C914="","",ROUND((C914-B914)*24,6))</x:f>
        <x:v>3.34</x:v>
      </x:c>
      <x:c r="N914" s="10" t="n">
        <x:f>IF(D914="","",ROUND((D914-B914)*24,6))</x:f>
        <x:v>57.87</x:v>
      </x:c>
      <x:c r="O914" s="1" t="n">
        <x:f>IF(D914="",1,0)</x:f>
        <x:v>0</x:v>
      </x:c>
      <x:c r="P914" s="1" t="n">
        <x:f>IF(E914="",0,IF(OR(C914&lt;&gt;"",L914&gt;=J914),1,0))</x:f>
        <x:v>1</x:v>
      </x:c>
      <x:c r="Q914" s="1" t="n">
        <x:f>IF(AND(E914&lt;&gt;"",C914&lt;&gt;"",M914&lt;=J914),1,0)</x:f>
        <x:v>1</x:v>
      </x:c>
      <x:c r="R914" s="1" t="n">
        <x:f>P914-Q914</x:f>
        <x:v>0</x:v>
      </x:c>
      <x:c r="S914" s="1" t="n">
        <x:f>IF(E914="",0,IF(OR(D914&lt;&gt;"",L914&gt;=K914),1,0))</x:f>
        <x:v>1</x:v>
      </x:c>
      <x:c r="T914" s="1" t="n">
        <x:f>IF(AND(E914&lt;&gt;"",D914&lt;&gt;"",N914&lt;=K914),1,0)</x:f>
        <x:v>0</x:v>
      </x:c>
      <x:c r="U914" s="1" t="n">
        <x:f>S914-T914</x:f>
        <x:v>1</x:v>
      </x:c>
      <x:c r="V914" s="1" t="n">
        <x:f>IF(I914="",0,1)</x:f>
        <x:v>0</x:v>
      </x:c>
      <x:c r="W914" s="1" t="n">
        <x:f>IF(I914&gt;=4,1,0)</x:f>
        <x:v>0</x:v>
      </x:c>
      <x:c r="X914" s="1" t="n">
        <x:f>1-O914</x:f>
        <x:v>1</x:v>
      </x:c>
      <x:c r="Y914" s="1" t="n">
        <x:f>IF(AND(O914=1,L914&gt;168),1,0)</x:f>
        <x:v>0</x:v>
      </x:c>
    </x:row>
    <x:row r="915">
      <x:c r="A915" s="1" t="str">
        <x:v>T00910</x:v>
      </x:c>
      <x:c r="B915" s="9" t="n">
        <x:v>45837.98819444444</x:v>
      </x:c>
      <x:c r="C915" s="9" t="n">
        <x:v>45838.663194444445</x:v>
      </x:c>
      <x:c r="D915" s="9" t="n">
        <x:v>45838.80861111111</x:v>
      </x:c>
      <x:c r="E915" s="1" t="str">
        <x:v>Normal</x:v>
      </x:c>
      <x:c r="F915" s="1" t="str">
        <x:v>WhatsApp</x:v>
      </x:c>
      <x:c r="G915" s="1" t="str">
        <x:v>Account access</x:v>
      </x:c>
      <x:c r="H915" s="1" t="n">
        <x:v>1</x:v>
      </x:c>
      <x:c r="I915" s="1" t="n">
        <x:v>4</x:v>
      </x:c>
      <x:c r="J915" s="1" t="n">
        <x:f>IF(E915="","",VLOOKUP(E915,'Guide'!$A$7:$C$10,2,FALSE))</x:f>
        <x:v>12</x:v>
      </x:c>
      <x:c r="K915" s="1" t="n">
        <x:f>IF(E915="","",VLOOKUP(E915,'Guide'!$A$7:$C$10,3,FALSE))</x:f>
        <x:v>72</x:v>
      </x:c>
      <x:c r="L915" s="10" t="n">
        <x:f>('Guide'!$B$4-B915)*24</x:f>
        <x:v>24.28333333338378</x:v>
      </x:c>
      <x:c r="M915" s="10" t="n">
        <x:f>IF(C915="","",ROUND((C915-B915)*24,6))</x:f>
        <x:v>16.2</x:v>
      </x:c>
      <x:c r="N915" s="10" t="n">
        <x:f>IF(D915="","",ROUND((D915-B915)*24,6))</x:f>
        <x:v>19.69</x:v>
      </x:c>
      <x:c r="O915" s="1" t="n">
        <x:f>IF(D915="",1,0)</x:f>
        <x:v>0</x:v>
      </x:c>
      <x:c r="P915" s="1" t="n">
        <x:f>IF(E915="",0,IF(OR(C915&lt;&gt;"",L915&gt;=J915),1,0))</x:f>
        <x:v>1</x:v>
      </x:c>
      <x:c r="Q915" s="1" t="n">
        <x:f>IF(AND(E915&lt;&gt;"",C915&lt;&gt;"",M915&lt;=J915),1,0)</x:f>
        <x:v>0</x:v>
      </x:c>
      <x:c r="R915" s="1" t="n">
        <x:f>P915-Q915</x:f>
        <x:v>1</x:v>
      </x:c>
      <x:c r="S915" s="1" t="n">
        <x:f>IF(E915="",0,IF(OR(D915&lt;&gt;"",L915&gt;=K915),1,0))</x:f>
        <x:v>1</x:v>
      </x:c>
      <x:c r="T915" s="1" t="n">
        <x:f>IF(AND(E915&lt;&gt;"",D915&lt;&gt;"",N915&lt;=K915),1,0)</x:f>
        <x:v>1</x:v>
      </x:c>
      <x:c r="U915" s="1" t="n">
        <x:f>S915-T915</x:f>
        <x:v>0</x:v>
      </x:c>
      <x:c r="V915" s="1" t="n">
        <x:f>IF(I915="",0,1)</x:f>
        <x:v>1</x:v>
      </x:c>
      <x:c r="W915" s="1" t="n">
        <x:f>IF(I915&gt;=4,1,0)</x:f>
        <x:v>1</x:v>
      </x:c>
      <x:c r="X915" s="1" t="n">
        <x:f>1-O915</x:f>
        <x:v>1</x:v>
      </x:c>
      <x:c r="Y915" s="1" t="n">
        <x:f>IF(AND(O915=1,L915&gt;168),1,0)</x:f>
        <x:v>0</x:v>
      </x:c>
    </x:row>
    <x:row r="916">
      <x:c r="A916" s="1" t="str">
        <x:v>T00911</x:v>
      </x:c>
      <x:c r="B916" s="9" t="n">
        <x:v>45738.78125</x:v>
      </x:c>
      <x:c r="C916" s="9" t="n">
        <x:v>45739.93666666667</x:v>
      </x:c>
      <x:c r="D916" s="9" t="n">
        <x:v>45749.777083333334</x:v>
      </x:c>
      <x:c r="E916" s="1" t="str">
        <x:v>Normal</x:v>
      </x:c>
      <x:c r="F916" s="1" t="str">
        <x:v>WhatsApp</x:v>
      </x:c>
      <x:c r="G916" s="1" t="str">
        <x:v>Billing</x:v>
      </x:c>
      <x:c r="H916" s="1" t="n">
        <x:v>0</x:v>
      </x:c>
      <x:c r="I916" s="1"/>
      <x:c r="J916" s="1" t="n">
        <x:f>IF(E916="","",VLOOKUP(E916,'Guide'!$A$7:$C$10,2,FALSE))</x:f>
        <x:v>12</x:v>
      </x:c>
      <x:c r="K916" s="1" t="n">
        <x:f>IF(E916="","",VLOOKUP(E916,'Guide'!$A$7:$C$10,3,FALSE))</x:f>
        <x:v>72</x:v>
      </x:c>
      <x:c r="L916" s="10" t="n">
        <x:f>('Guide'!$B$4-B916)*24</x:f>
        <x:v>2405.25</x:v>
      </x:c>
      <x:c r="M916" s="10" t="n">
        <x:f>IF(C916="","",ROUND((C916-B916)*24,6))</x:f>
        <x:v>27.73</x:v>
      </x:c>
      <x:c r="N916" s="10" t="n">
        <x:f>IF(D916="","",ROUND((D916-B916)*24,6))</x:f>
        <x:v>263.9</x:v>
      </x:c>
      <x:c r="O916" s="1" t="n">
        <x:f>IF(D916="",1,0)</x:f>
        <x:v>0</x:v>
      </x:c>
      <x:c r="P916" s="1" t="n">
        <x:f>IF(E916="",0,IF(OR(C916&lt;&gt;"",L916&gt;=J916),1,0))</x:f>
        <x:v>1</x:v>
      </x:c>
      <x:c r="Q916" s="1" t="n">
        <x:f>IF(AND(E916&lt;&gt;"",C916&lt;&gt;"",M916&lt;=J916),1,0)</x:f>
        <x:v>0</x:v>
      </x:c>
      <x:c r="R916" s="1" t="n">
        <x:f>P916-Q916</x:f>
        <x:v>1</x:v>
      </x:c>
      <x:c r="S916" s="1" t="n">
        <x:f>IF(E916="",0,IF(OR(D916&lt;&gt;"",L916&gt;=K916),1,0))</x:f>
        <x:v>1</x:v>
      </x:c>
      <x:c r="T916" s="1" t="n">
        <x:f>IF(AND(E916&lt;&gt;"",D916&lt;&gt;"",N916&lt;=K916),1,0)</x:f>
        <x:v>0</x:v>
      </x:c>
      <x:c r="U916" s="1" t="n">
        <x:f>S916-T916</x:f>
        <x:v>1</x:v>
      </x:c>
      <x:c r="V916" s="1" t="n">
        <x:f>IF(I916="",0,1)</x:f>
        <x:v>0</x:v>
      </x:c>
      <x:c r="W916" s="1" t="n">
        <x:f>IF(I916&gt;=4,1,0)</x:f>
        <x:v>0</x:v>
      </x:c>
      <x:c r="X916" s="1" t="n">
        <x:f>1-O916</x:f>
        <x:v>1</x:v>
      </x:c>
      <x:c r="Y916" s="1" t="n">
        <x:f>IF(AND(O916=1,L916&gt;168),1,0)</x:f>
        <x:v>0</x:v>
      </x:c>
    </x:row>
    <x:row r="917">
      <x:c r="A917" s="1" t="str">
        <x:v>T00912</x:v>
      </x:c>
      <x:c r="B917" s="9" t="n">
        <x:v>45820.18263888889</x:v>
      </x:c>
      <x:c r="C917" s="9" t="n">
        <x:v>45820.81263888889</x:v>
      </x:c>
      <x:c r="D917" s="9" t="n">
        <x:v>45823.44180555556</x:v>
      </x:c>
      <x:c r="E917" s="1" t="str">
        <x:v>Normal</x:v>
      </x:c>
      <x:c r="F917" s="1" t="str">
        <x:v>Email</x:v>
      </x:c>
      <x:c r="G917" s="1" t="str">
        <x:v>Account access</x:v>
      </x:c>
      <x:c r="H917" s="1" t="n">
        <x:v>0</x:v>
      </x:c>
      <x:c r="I917" s="1"/>
      <x:c r="J917" s="1" t="n">
        <x:f>IF(E917="","",VLOOKUP(E917,'Guide'!$A$7:$C$10,2,FALSE))</x:f>
        <x:v>12</x:v>
      </x:c>
      <x:c r="K917" s="1" t="n">
        <x:f>IF(E917="","",VLOOKUP(E917,'Guide'!$A$7:$C$10,3,FALSE))</x:f>
        <x:v>72</x:v>
      </x:c>
      <x:c r="L917" s="10" t="n">
        <x:f>('Guide'!$B$4-B917)*24</x:f>
        <x:v>451.6166666666977</x:v>
      </x:c>
      <x:c r="M917" s="10" t="n">
        <x:f>IF(C917="","",ROUND((C917-B917)*24,6))</x:f>
        <x:v>15.12</x:v>
      </x:c>
      <x:c r="N917" s="10" t="n">
        <x:f>IF(D917="","",ROUND((D917-B917)*24,6))</x:f>
        <x:v>78.22</x:v>
      </x:c>
      <x:c r="O917" s="1" t="n">
        <x:f>IF(D917="",1,0)</x:f>
        <x:v>0</x:v>
      </x:c>
      <x:c r="P917" s="1" t="n">
        <x:f>IF(E917="",0,IF(OR(C917&lt;&gt;"",L917&gt;=J917),1,0))</x:f>
        <x:v>1</x:v>
      </x:c>
      <x:c r="Q917" s="1" t="n">
        <x:f>IF(AND(E917&lt;&gt;"",C917&lt;&gt;"",M917&lt;=J917),1,0)</x:f>
        <x:v>0</x:v>
      </x:c>
      <x:c r="R917" s="1" t="n">
        <x:f>P917-Q917</x:f>
        <x:v>1</x:v>
      </x:c>
      <x:c r="S917" s="1" t="n">
        <x:f>IF(E917="",0,IF(OR(D917&lt;&gt;"",L917&gt;=K917),1,0))</x:f>
        <x:v>1</x:v>
      </x:c>
      <x:c r="T917" s="1" t="n">
        <x:f>IF(AND(E917&lt;&gt;"",D917&lt;&gt;"",N917&lt;=K917),1,0)</x:f>
        <x:v>0</x:v>
      </x:c>
      <x:c r="U917" s="1" t="n">
        <x:f>S917-T917</x:f>
        <x:v>1</x:v>
      </x:c>
      <x:c r="V917" s="1" t="n">
        <x:f>IF(I917="",0,1)</x:f>
        <x:v>0</x:v>
      </x:c>
      <x:c r="W917" s="1" t="n">
        <x:f>IF(I917&gt;=4,1,0)</x:f>
        <x:v>0</x:v>
      </x:c>
      <x:c r="X917" s="1" t="n">
        <x:f>1-O917</x:f>
        <x:v>1</x:v>
      </x:c>
      <x:c r="Y917" s="1" t="n">
        <x:f>IF(AND(O917=1,L917&gt;168),1,0)</x:f>
        <x:v>0</x:v>
      </x:c>
    </x:row>
    <x:row r="918">
      <x:c r="A918" s="1" t="str">
        <x:v>T00913</x:v>
      </x:c>
      <x:c r="B918" s="9" t="n">
        <x:v>45661.94583333333</x:v>
      </x:c>
      <x:c r="C918" s="9" t="n">
        <x:v>45662.58416666667</x:v>
      </x:c>
      <x:c r="D918" s="9" t="n">
        <x:v>45663.89333333333</x:v>
      </x:c>
      <x:c r="E918" s="1" t="str">
        <x:v>Low</x:v>
      </x:c>
      <x:c r="F918" s="1" t="str">
        <x:v>Email</x:v>
      </x:c>
      <x:c r="G918" s="1" t="str">
        <x:v>Delivery</x:v>
      </x:c>
      <x:c r="H918" s="1" t="n">
        <x:v>1</x:v>
      </x:c>
      <x:c r="I918" s="1" t="n">
        <x:v>5</x:v>
      </x:c>
      <x:c r="J918" s="1" t="n">
        <x:f>IF(E918="","",VLOOKUP(E918,'Guide'!$A$7:$C$10,2,FALSE))</x:f>
        <x:v>24</x:v>
      </x:c>
      <x:c r="K918" s="1" t="n">
        <x:f>IF(E918="","",VLOOKUP(E918,'Guide'!$A$7:$C$10,3,FALSE))</x:f>
        <x:v>120</x:v>
      </x:c>
      <x:c r="L918" s="10" t="n">
        <x:f>('Guide'!$B$4-B918)*24</x:f>
        <x:v>4249.300000000047</x:v>
      </x:c>
      <x:c r="M918" s="10" t="n">
        <x:f>IF(C918="","",ROUND((C918-B918)*24,6))</x:f>
        <x:v>15.32</x:v>
      </x:c>
      <x:c r="N918" s="10" t="n">
        <x:f>IF(D918="","",ROUND((D918-B918)*24,6))</x:f>
        <x:v>46.74</x:v>
      </x:c>
      <x:c r="O918" s="1" t="n">
        <x:f>IF(D918="",1,0)</x:f>
        <x:v>0</x:v>
      </x:c>
      <x:c r="P918" s="1" t="n">
        <x:f>IF(E918="",0,IF(OR(C918&lt;&gt;"",L918&gt;=J918),1,0))</x:f>
        <x:v>1</x:v>
      </x:c>
      <x:c r="Q918" s="1" t="n">
        <x:f>IF(AND(E918&lt;&gt;"",C918&lt;&gt;"",M918&lt;=J918),1,0)</x:f>
        <x:v>1</x:v>
      </x:c>
      <x:c r="R918" s="1" t="n">
        <x:f>P918-Q918</x:f>
        <x:v>0</x:v>
      </x:c>
      <x:c r="S918" s="1" t="n">
        <x:f>IF(E918="",0,IF(OR(D918&lt;&gt;"",L918&gt;=K918),1,0))</x:f>
        <x:v>1</x:v>
      </x:c>
      <x:c r="T918" s="1" t="n">
        <x:f>IF(AND(E918&lt;&gt;"",D918&lt;&gt;"",N918&lt;=K918),1,0)</x:f>
        <x:v>1</x:v>
      </x:c>
      <x:c r="U918" s="1" t="n">
        <x:f>S918-T918</x:f>
        <x:v>0</x:v>
      </x:c>
      <x:c r="V918" s="1" t="n">
        <x:f>IF(I918="",0,1)</x:f>
        <x:v>1</x:v>
      </x:c>
      <x:c r="W918" s="1" t="n">
        <x:f>IF(I918&gt;=4,1,0)</x:f>
        <x:v>1</x:v>
      </x:c>
      <x:c r="X918" s="1" t="n">
        <x:f>1-O918</x:f>
        <x:v>1</x:v>
      </x:c>
      <x:c r="Y918" s="1" t="n">
        <x:f>IF(AND(O918=1,L918&gt;168),1,0)</x:f>
        <x:v>0</x:v>
      </x:c>
    </x:row>
    <x:row r="919">
      <x:c r="A919" s="1" t="str">
        <x:v>T00914</x:v>
      </x:c>
      <x:c r="B919" s="9" t="n">
        <x:v>45745.94583333333</x:v>
      </x:c>
      <x:c r="C919" s="9" t="n">
        <x:v>45746.40375</x:v>
      </x:c>
      <x:c r="D919" s="9" t="n">
        <x:v>45746.94666666666</x:v>
      </x:c>
      <x:c r="E919" s="1" t="str">
        <x:v>Normal</x:v>
      </x:c>
      <x:c r="F919" s="1" t="str">
        <x:v>Email</x:v>
      </x:c>
      <x:c r="G919" s="1" t="str">
        <x:v>Product information</x:v>
      </x:c>
      <x:c r="H919" s="1" t="n">
        <x:v>0</x:v>
      </x:c>
      <x:c r="I919" s="1"/>
      <x:c r="J919" s="1" t="n">
        <x:f>IF(E919="","",VLOOKUP(E919,'Guide'!$A$7:$C$10,2,FALSE))</x:f>
        <x:v>12</x:v>
      </x:c>
      <x:c r="K919" s="1" t="n">
        <x:f>IF(E919="","",VLOOKUP(E919,'Guide'!$A$7:$C$10,3,FALSE))</x:f>
        <x:v>72</x:v>
      </x:c>
      <x:c r="L919" s="10" t="n">
        <x:f>('Guide'!$B$4-B919)*24</x:f>
        <x:v>2233.3000000000466</x:v>
      </x:c>
      <x:c r="M919" s="10" t="n">
        <x:f>IF(C919="","",ROUND((C919-B919)*24,6))</x:f>
        <x:v>10.99</x:v>
      </x:c>
      <x:c r="N919" s="10" t="n">
        <x:f>IF(D919="","",ROUND((D919-B919)*24,6))</x:f>
        <x:v>24.02</x:v>
      </x:c>
      <x:c r="O919" s="1" t="n">
        <x:f>IF(D919="",1,0)</x:f>
        <x:v>0</x:v>
      </x:c>
      <x:c r="P919" s="1" t="n">
        <x:f>IF(E919="",0,IF(OR(C919&lt;&gt;"",L919&gt;=J919),1,0))</x:f>
        <x:v>1</x:v>
      </x:c>
      <x:c r="Q919" s="1" t="n">
        <x:f>IF(AND(E919&lt;&gt;"",C919&lt;&gt;"",M919&lt;=J919),1,0)</x:f>
        <x:v>1</x:v>
      </x:c>
      <x:c r="R919" s="1" t="n">
        <x:f>P919-Q919</x:f>
        <x:v>0</x:v>
      </x:c>
      <x:c r="S919" s="1" t="n">
        <x:f>IF(E919="",0,IF(OR(D919&lt;&gt;"",L919&gt;=K919),1,0))</x:f>
        <x:v>1</x:v>
      </x:c>
      <x:c r="T919" s="1" t="n">
        <x:f>IF(AND(E919&lt;&gt;"",D919&lt;&gt;"",N919&lt;=K919),1,0)</x:f>
        <x:v>1</x:v>
      </x:c>
      <x:c r="U919" s="1" t="n">
        <x:f>S919-T919</x:f>
        <x:v>0</x:v>
      </x:c>
      <x:c r="V919" s="1" t="n">
        <x:f>IF(I919="",0,1)</x:f>
        <x:v>0</x:v>
      </x:c>
      <x:c r="W919" s="1" t="n">
        <x:f>IF(I919&gt;=4,1,0)</x:f>
        <x:v>0</x:v>
      </x:c>
      <x:c r="X919" s="1" t="n">
        <x:f>1-O919</x:f>
        <x:v>1</x:v>
      </x:c>
      <x:c r="Y919" s="1" t="n">
        <x:f>IF(AND(O919=1,L919&gt;168),1,0)</x:f>
        <x:v>0</x:v>
      </x:c>
    </x:row>
    <x:row r="920">
      <x:c r="A920" s="1" t="str">
        <x:v>T00915</x:v>
      </x:c>
      <x:c r="B920" s="9" t="n">
        <x:v>45761.368055555555</x:v>
      </x:c>
      <x:c r="C920" s="9" t="n">
        <x:v>45761.446388888886</x:v>
      </x:c>
      <x:c r="D920" s="9" t="n">
        <x:v>45769.50555555556</x:v>
      </x:c>
      <x:c r="E920" s="1" t="str">
        <x:v>Normal</x:v>
      </x:c>
      <x:c r="F920" s="1" t="str">
        <x:v>Email</x:v>
      </x:c>
      <x:c r="G920" s="1" t="str">
        <x:v>Refund</x:v>
      </x:c>
      <x:c r="H920" s="1" t="n">
        <x:v>0</x:v>
      </x:c>
      <x:c r="I920" s="1"/>
      <x:c r="J920" s="1" t="n">
        <x:f>IF(E920="","",VLOOKUP(E920,'Guide'!$A$7:$C$10,2,FALSE))</x:f>
        <x:v>12</x:v>
      </x:c>
      <x:c r="K920" s="1" t="n">
        <x:f>IF(E920="","",VLOOKUP(E920,'Guide'!$A$7:$C$10,3,FALSE))</x:f>
        <x:v>72</x:v>
      </x:c>
      <x:c r="L920" s="10" t="n">
        <x:f>('Guide'!$B$4-B920)*24</x:f>
        <x:v>1863.166666666686</x:v>
      </x:c>
      <x:c r="M920" s="10" t="n">
        <x:f>IF(C920="","",ROUND((C920-B920)*24,6))</x:f>
        <x:v>1.88</x:v>
      </x:c>
      <x:c r="N920" s="10" t="n">
        <x:f>IF(D920="","",ROUND((D920-B920)*24,6))</x:f>
        <x:v>195.3</x:v>
      </x:c>
      <x:c r="O920" s="1" t="n">
        <x:f>IF(D920="",1,0)</x:f>
        <x:v>0</x:v>
      </x:c>
      <x:c r="P920" s="1" t="n">
        <x:f>IF(E920="",0,IF(OR(C920&lt;&gt;"",L920&gt;=J920),1,0))</x:f>
        <x:v>1</x:v>
      </x:c>
      <x:c r="Q920" s="1" t="n">
        <x:f>IF(AND(E920&lt;&gt;"",C920&lt;&gt;"",M920&lt;=J920),1,0)</x:f>
        <x:v>1</x:v>
      </x:c>
      <x:c r="R920" s="1" t="n">
        <x:f>P920-Q920</x:f>
        <x:v>0</x:v>
      </x:c>
      <x:c r="S920" s="1" t="n">
        <x:f>IF(E920="",0,IF(OR(D920&lt;&gt;"",L920&gt;=K920),1,0))</x:f>
        <x:v>1</x:v>
      </x:c>
      <x:c r="T920" s="1" t="n">
        <x:f>IF(AND(E920&lt;&gt;"",D920&lt;&gt;"",N920&lt;=K920),1,0)</x:f>
        <x:v>0</x:v>
      </x:c>
      <x:c r="U920" s="1" t="n">
        <x:f>S920-T920</x:f>
        <x:v>1</x:v>
      </x:c>
      <x:c r="V920" s="1" t="n">
        <x:f>IF(I920="",0,1)</x:f>
        <x:v>0</x:v>
      </x:c>
      <x:c r="W920" s="1" t="n">
        <x:f>IF(I920&gt;=4,1,0)</x:f>
        <x:v>0</x:v>
      </x:c>
      <x:c r="X920" s="1" t="n">
        <x:f>1-O920</x:f>
        <x:v>1</x:v>
      </x:c>
      <x:c r="Y920" s="1" t="n">
        <x:f>IF(AND(O920=1,L920&gt;168),1,0)</x:f>
        <x:v>0</x:v>
      </x:c>
    </x:row>
    <x:row r="921">
      <x:c r="A921" s="1" t="str">
        <x:v>T00916</x:v>
      </x:c>
      <x:c r="B921" s="9" t="n">
        <x:v>45789.145833333336</x:v>
      </x:c>
      <x:c r="C921" s="9" t="n">
        <x:v>45789.20625</x:v>
      </x:c>
      <x:c r="D921" s="9" t="n">
        <x:v>45789.96708333334</x:v>
      </x:c>
      <x:c r="E921" s="1" t="str">
        <x:v>High</x:v>
      </x:c>
      <x:c r="F921" s="1" t="str">
        <x:v>Web chat</x:v>
      </x:c>
      <x:c r="G921" s="1" t="str">
        <x:v>Product information</x:v>
      </x:c>
      <x:c r="H921" s="1" t="n">
        <x:v>0</x:v>
      </x:c>
      <x:c r="I921" s="1"/>
      <x:c r="J921" s="1" t="n">
        <x:f>IF(E921="","",VLOOKUP(E921,'Guide'!$A$7:$C$10,2,FALSE))</x:f>
        <x:v>4</x:v>
      </x:c>
      <x:c r="K921" s="1" t="n">
        <x:f>IF(E921="","",VLOOKUP(E921,'Guide'!$A$7:$C$10,3,FALSE))</x:f>
        <x:v>24</x:v>
      </x:c>
      <x:c r="L921" s="10" t="n">
        <x:f>('Guide'!$B$4-B921)*24</x:f>
        <x:v>1196.4999999999418</x:v>
      </x:c>
      <x:c r="M921" s="10" t="n">
        <x:f>IF(C921="","",ROUND((C921-B921)*24,6))</x:f>
        <x:v>1.45</x:v>
      </x:c>
      <x:c r="N921" s="10" t="n">
        <x:f>IF(D921="","",ROUND((D921-B921)*24,6))</x:f>
        <x:v>19.71</x:v>
      </x:c>
      <x:c r="O921" s="1" t="n">
        <x:f>IF(D921="",1,0)</x:f>
        <x:v>0</x:v>
      </x:c>
      <x:c r="P921" s="1" t="n">
        <x:f>IF(E921="",0,IF(OR(C921&lt;&gt;"",L921&gt;=J921),1,0))</x:f>
        <x:v>1</x:v>
      </x:c>
      <x:c r="Q921" s="1" t="n">
        <x:f>IF(AND(E921&lt;&gt;"",C921&lt;&gt;"",M921&lt;=J921),1,0)</x:f>
        <x:v>1</x:v>
      </x:c>
      <x:c r="R921" s="1" t="n">
        <x:f>P921-Q921</x:f>
        <x:v>0</x:v>
      </x:c>
      <x:c r="S921" s="1" t="n">
        <x:f>IF(E921="",0,IF(OR(D921&lt;&gt;"",L921&gt;=K921),1,0))</x:f>
        <x:v>1</x:v>
      </x:c>
      <x:c r="T921" s="1" t="n">
        <x:f>IF(AND(E921&lt;&gt;"",D921&lt;&gt;"",N921&lt;=K921),1,0)</x:f>
        <x:v>1</x:v>
      </x:c>
      <x:c r="U921" s="1" t="n">
        <x:f>S921-T921</x:f>
        <x:v>0</x:v>
      </x:c>
      <x:c r="V921" s="1" t="n">
        <x:f>IF(I921="",0,1)</x:f>
        <x:v>0</x:v>
      </x:c>
      <x:c r="W921" s="1" t="n">
        <x:f>IF(I921&gt;=4,1,0)</x:f>
        <x:v>0</x:v>
      </x:c>
      <x:c r="X921" s="1" t="n">
        <x:f>1-O921</x:f>
        <x:v>1</x:v>
      </x:c>
      <x:c r="Y921" s="1" t="n">
        <x:f>IF(AND(O921=1,L921&gt;168),1,0)</x:f>
        <x:v>0</x:v>
      </x:c>
    </x:row>
    <x:row r="922">
      <x:c r="A922" s="1" t="str">
        <x:v>T00917</x:v>
      </x:c>
      <x:c r="B922" s="9" t="n">
        <x:v>45769.677777777775</x:v>
      </x:c>
      <x:c r="C922" s="9" t="n">
        <x:v>45770.52111111111</x:v>
      </x:c>
      <x:c r="D922" s="9" t="n">
        <x:v>45771.029444444444</x:v>
      </x:c>
      <x:c r="E922" s="1" t="str">
        <x:v>Normal</x:v>
      </x:c>
      <x:c r="F922" s="1" t="str">
        <x:v>Email</x:v>
      </x:c>
      <x:c r="G922" s="1" t="str">
        <x:v>Refund</x:v>
      </x:c>
      <x:c r="H922" s="1" t="n">
        <x:v>0</x:v>
      </x:c>
      <x:c r="I922" s="1" t="n">
        <x:v>5</x:v>
      </x:c>
      <x:c r="J922" s="1" t="n">
        <x:f>IF(E922="","",VLOOKUP(E922,'Guide'!$A$7:$C$10,2,FALSE))</x:f>
        <x:v>12</x:v>
      </x:c>
      <x:c r="K922" s="1" t="n">
        <x:f>IF(E922="","",VLOOKUP(E922,'Guide'!$A$7:$C$10,3,FALSE))</x:f>
        <x:v>72</x:v>
      </x:c>
      <x:c r="L922" s="10" t="n">
        <x:f>('Guide'!$B$4-B922)*24</x:f>
        <x:v>1663.7333333333954</x:v>
      </x:c>
      <x:c r="M922" s="10" t="n">
        <x:f>IF(C922="","",ROUND((C922-B922)*24,6))</x:f>
        <x:v>20.24</x:v>
      </x:c>
      <x:c r="N922" s="10" t="n">
        <x:f>IF(D922="","",ROUND((D922-B922)*24,6))</x:f>
        <x:v>32.44</x:v>
      </x:c>
      <x:c r="O922" s="1" t="n">
        <x:f>IF(D922="",1,0)</x:f>
        <x:v>0</x:v>
      </x:c>
      <x:c r="P922" s="1" t="n">
        <x:f>IF(E922="",0,IF(OR(C922&lt;&gt;"",L922&gt;=J922),1,0))</x:f>
        <x:v>1</x:v>
      </x:c>
      <x:c r="Q922" s="1" t="n">
        <x:f>IF(AND(E922&lt;&gt;"",C922&lt;&gt;"",M922&lt;=J922),1,0)</x:f>
        <x:v>0</x:v>
      </x:c>
      <x:c r="R922" s="1" t="n">
        <x:f>P922-Q922</x:f>
        <x:v>1</x:v>
      </x:c>
      <x:c r="S922" s="1" t="n">
        <x:f>IF(E922="",0,IF(OR(D922&lt;&gt;"",L922&gt;=K922),1,0))</x:f>
        <x:v>1</x:v>
      </x:c>
      <x:c r="T922" s="1" t="n">
        <x:f>IF(AND(E922&lt;&gt;"",D922&lt;&gt;"",N922&lt;=K922),1,0)</x:f>
        <x:v>1</x:v>
      </x:c>
      <x:c r="U922" s="1" t="n">
        <x:f>S922-T922</x:f>
        <x:v>0</x:v>
      </x:c>
      <x:c r="V922" s="1" t="n">
        <x:f>IF(I922="",0,1)</x:f>
        <x:v>1</x:v>
      </x:c>
      <x:c r="W922" s="1" t="n">
        <x:f>IF(I922&gt;=4,1,0)</x:f>
        <x:v>1</x:v>
      </x:c>
      <x:c r="X922" s="1" t="n">
        <x:f>1-O922</x:f>
        <x:v>1</x:v>
      </x:c>
      <x:c r="Y922" s="1" t="n">
        <x:f>IF(AND(O922=1,L922&gt;168),1,0)</x:f>
        <x:v>0</x:v>
      </x:c>
    </x:row>
    <x:row r="923">
      <x:c r="A923" s="1" t="str">
        <x:v>T00918</x:v>
      </x:c>
      <x:c r="B923" s="9" t="n">
        <x:v>45813.66458333333</x:v>
      </x:c>
      <x:c r="C923" s="9" t="n">
        <x:v>45813.765</x:v>
      </x:c>
      <x:c r="D923" s="9"/>
      <x:c r="E923" s="1" t="str">
        <x:v>Normal</x:v>
      </x:c>
      <x:c r="F923" s="1" t="str">
        <x:v>Web chat</x:v>
      </x:c>
      <x:c r="G923" s="1" t="str">
        <x:v>Product information</x:v>
      </x:c>
      <x:c r="H923" s="1" t="n">
        <x:v>0</x:v>
      </x:c>
      <x:c r="I923" s="1"/>
      <x:c r="J923" s="1" t="n">
        <x:f>IF(E923="","",VLOOKUP(E923,'Guide'!$A$7:$C$10,2,FALSE))</x:f>
        <x:v>12</x:v>
      </x:c>
      <x:c r="K923" s="1" t="n">
        <x:f>IF(E923="","",VLOOKUP(E923,'Guide'!$A$7:$C$10,3,FALSE))</x:f>
        <x:v>72</x:v>
      </x:c>
      <x:c r="L923" s="10" t="n">
        <x:f>('Guide'!$B$4-B923)*24</x:f>
        <x:v>608.0500000000466</x:v>
      </x:c>
      <x:c r="M923" s="10" t="n">
        <x:f>IF(C923="","",ROUND((C923-B923)*24,6))</x:f>
        <x:v>2.41</x:v>
      </x:c>
      <x:c r="N923" s="10" t="str">
        <x:f>IF(D923="","",ROUND((D923-B923)*24,6))</x:f>
      </x:c>
      <x:c r="O923" s="1" t="n">
        <x:f>IF(D923="",1,0)</x:f>
        <x:v>1</x:v>
      </x:c>
      <x:c r="P923" s="1" t="n">
        <x:f>IF(E923="",0,IF(OR(C923&lt;&gt;"",L923&gt;=J923),1,0))</x:f>
        <x:v>1</x:v>
      </x:c>
      <x:c r="Q923" s="1" t="n">
        <x:f>IF(AND(E923&lt;&gt;"",C923&lt;&gt;"",M923&lt;=J923),1,0)</x:f>
        <x:v>1</x:v>
      </x:c>
      <x:c r="R923" s="1" t="n">
        <x:f>P923-Q923</x:f>
        <x:v>0</x:v>
      </x:c>
      <x:c r="S923" s="1" t="n">
        <x:f>IF(E923="",0,IF(OR(D923&lt;&gt;"",L923&gt;=K923),1,0))</x:f>
        <x:v>1</x:v>
      </x:c>
      <x:c r="T923" s="1" t="n">
        <x:f>IF(AND(E923&lt;&gt;"",D923&lt;&gt;"",N923&lt;=K923),1,0)</x:f>
        <x:v>0</x:v>
      </x:c>
      <x:c r="U923" s="1" t="n">
        <x:f>S923-T923</x:f>
        <x:v>1</x:v>
      </x:c>
      <x:c r="V923" s="1" t="n">
        <x:f>IF(I923="",0,1)</x:f>
        <x:v>0</x:v>
      </x:c>
      <x:c r="W923" s="1" t="n">
        <x:f>IF(I923&gt;=4,1,0)</x:f>
        <x:v>0</x:v>
      </x:c>
      <x:c r="X923" s="1" t="n">
        <x:f>1-O923</x:f>
        <x:v>0</x:v>
      </x:c>
      <x:c r="Y923" s="1" t="n">
        <x:f>IF(AND(O923=1,L923&gt;168),1,0)</x:f>
        <x:v>1</x:v>
      </x:c>
    </x:row>
    <x:row r="924">
      <x:c r="A924" s="1" t="str">
        <x:v>T00919</x:v>
      </x:c>
      <x:c r="B924" s="9" t="n">
        <x:v>45717.72361111111</x:v>
      </x:c>
      <x:c r="C924" s="9" t="n">
        <x:v>45718.349444444444</x:v>
      </x:c>
      <x:c r="D924" s="9" t="n">
        <x:v>45718.64986111111</x:v>
      </x:c>
      <x:c r="E924" s="1" t="str">
        <x:v>Normal</x:v>
      </x:c>
      <x:c r="F924" s="1" t="str">
        <x:v>Email</x:v>
      </x:c>
      <x:c r="G924" s="1" t="str">
        <x:v>Product information</x:v>
      </x:c>
      <x:c r="H924" s="1" t="n">
        <x:v>0</x:v>
      </x:c>
      <x:c r="I924" s="1" t="n">
        <x:v>3</x:v>
      </x:c>
      <x:c r="J924" s="1" t="n">
        <x:f>IF(E924="","",VLOOKUP(E924,'Guide'!$A$7:$C$10,2,FALSE))</x:f>
        <x:v>12</x:v>
      </x:c>
      <x:c r="K924" s="1" t="n">
        <x:f>IF(E924="","",VLOOKUP(E924,'Guide'!$A$7:$C$10,3,FALSE))</x:f>
        <x:v>72</x:v>
      </x:c>
      <x:c r="L924" s="10" t="n">
        <x:f>('Guide'!$B$4-B924)*24</x:f>
        <x:v>2910.6333333333023</x:v>
      </x:c>
      <x:c r="M924" s="10" t="n">
        <x:f>IF(C924="","",ROUND((C924-B924)*24,6))</x:f>
        <x:v>15.02</x:v>
      </x:c>
      <x:c r="N924" s="10" t="n">
        <x:f>IF(D924="","",ROUND((D924-B924)*24,6))</x:f>
        <x:v>22.23</x:v>
      </x:c>
      <x:c r="O924" s="1" t="n">
        <x:f>IF(D924="",1,0)</x:f>
        <x:v>0</x:v>
      </x:c>
      <x:c r="P924" s="1" t="n">
        <x:f>IF(E924="",0,IF(OR(C924&lt;&gt;"",L924&gt;=J924),1,0))</x:f>
        <x:v>1</x:v>
      </x:c>
      <x:c r="Q924" s="1" t="n">
        <x:f>IF(AND(E924&lt;&gt;"",C924&lt;&gt;"",M924&lt;=J924),1,0)</x:f>
        <x:v>0</x:v>
      </x:c>
      <x:c r="R924" s="1" t="n">
        <x:f>P924-Q924</x:f>
        <x:v>1</x:v>
      </x:c>
      <x:c r="S924" s="1" t="n">
        <x:f>IF(E924="",0,IF(OR(D924&lt;&gt;"",L924&gt;=K924),1,0))</x:f>
        <x:v>1</x:v>
      </x:c>
      <x:c r="T924" s="1" t="n">
        <x:f>IF(AND(E924&lt;&gt;"",D924&lt;&gt;"",N924&lt;=K924),1,0)</x:f>
        <x:v>1</x:v>
      </x:c>
      <x:c r="U924" s="1" t="n">
        <x:f>S924-T924</x:f>
        <x:v>0</x:v>
      </x:c>
      <x:c r="V924" s="1" t="n">
        <x:f>IF(I924="",0,1)</x:f>
        <x:v>1</x:v>
      </x:c>
      <x:c r="W924" s="1" t="n">
        <x:f>IF(I924&gt;=4,1,0)</x:f>
        <x:v>0</x:v>
      </x:c>
      <x:c r="X924" s="1" t="n">
        <x:f>1-O924</x:f>
        <x:v>1</x:v>
      </x:c>
      <x:c r="Y924" s="1" t="n">
        <x:f>IF(AND(O924=1,L924&gt;168),1,0)</x:f>
        <x:v>0</x:v>
      </x:c>
    </x:row>
    <x:row r="925">
      <x:c r="A925" s="1" t="str">
        <x:v>T00920</x:v>
      </x:c>
      <x:c r="B925" s="9" t="n">
        <x:v>45776.683333333334</x:v>
      </x:c>
      <x:c r="C925" s="9" t="n">
        <x:v>45777.93041666667</x:v>
      </x:c>
      <x:c r="D925" s="9" t="n">
        <x:v>45779.806666666664</x:v>
      </x:c>
      <x:c r="E925" s="1" t="str">
        <x:v>Normal</x:v>
      </x:c>
      <x:c r="F925" s="1" t="str">
        <x:v>Email</x:v>
      </x:c>
      <x:c r="G925" s="1" t="str">
        <x:v>Delivery</x:v>
      </x:c>
      <x:c r="H925" s="1" t="n">
        <x:v>0</x:v>
      </x:c>
      <x:c r="I925" s="1"/>
      <x:c r="J925" s="1" t="n">
        <x:f>IF(E925="","",VLOOKUP(E925,'Guide'!$A$7:$C$10,2,FALSE))</x:f>
        <x:v>12</x:v>
      </x:c>
      <x:c r="K925" s="1" t="n">
        <x:f>IF(E925="","",VLOOKUP(E925,'Guide'!$A$7:$C$10,3,FALSE))</x:f>
        <x:v>72</x:v>
      </x:c>
      <x:c r="L925" s="10" t="n">
        <x:f>('Guide'!$B$4-B925)*24</x:f>
        <x:v>1495.5999999999767</x:v>
      </x:c>
      <x:c r="M925" s="10" t="n">
        <x:f>IF(C925="","",ROUND((C925-B925)*24,6))</x:f>
        <x:v>29.93</x:v>
      </x:c>
      <x:c r="N925" s="10" t="n">
        <x:f>IF(D925="","",ROUND((D925-B925)*24,6))</x:f>
        <x:v>74.96</x:v>
      </x:c>
      <x:c r="O925" s="1" t="n">
        <x:f>IF(D925="",1,0)</x:f>
        <x:v>0</x:v>
      </x:c>
      <x:c r="P925" s="1" t="n">
        <x:f>IF(E925="",0,IF(OR(C925&lt;&gt;"",L925&gt;=J925),1,0))</x:f>
        <x:v>1</x:v>
      </x:c>
      <x:c r="Q925" s="1" t="n">
        <x:f>IF(AND(E925&lt;&gt;"",C925&lt;&gt;"",M925&lt;=J925),1,0)</x:f>
        <x:v>0</x:v>
      </x:c>
      <x:c r="R925" s="1" t="n">
        <x:f>P925-Q925</x:f>
        <x:v>1</x:v>
      </x:c>
      <x:c r="S925" s="1" t="n">
        <x:f>IF(E925="",0,IF(OR(D925&lt;&gt;"",L925&gt;=K925),1,0))</x:f>
        <x:v>1</x:v>
      </x:c>
      <x:c r="T925" s="1" t="n">
        <x:f>IF(AND(E925&lt;&gt;"",D925&lt;&gt;"",N925&lt;=K925),1,0)</x:f>
        <x:v>0</x:v>
      </x:c>
      <x:c r="U925" s="1" t="n">
        <x:f>S925-T925</x:f>
        <x:v>1</x:v>
      </x:c>
      <x:c r="V925" s="1" t="n">
        <x:f>IF(I925="",0,1)</x:f>
        <x:v>0</x:v>
      </x:c>
      <x:c r="W925" s="1" t="n">
        <x:f>IF(I925&gt;=4,1,0)</x:f>
        <x:v>0</x:v>
      </x:c>
      <x:c r="X925" s="1" t="n">
        <x:f>1-O925</x:f>
        <x:v>1</x:v>
      </x:c>
      <x:c r="Y925" s="1" t="n">
        <x:f>IF(AND(O925=1,L925&gt;168),1,0)</x:f>
        <x:v>0</x:v>
      </x:c>
    </x:row>
    <x:row r="926">
      <x:c r="A926" s="1" t="str">
        <x:v>T00921</x:v>
      </x:c>
      <x:c r="B926" s="9" t="n">
        <x:v>45815.05</x:v>
      </x:c>
      <x:c r="C926" s="9" t="n">
        <x:v>45816.245416666665</x:v>
      </x:c>
      <x:c r="D926" s="9" t="n">
        <x:v>45816.24958333333</x:v>
      </x:c>
      <x:c r="E926" s="1" t="str">
        <x:v>Normal</x:v>
      </x:c>
      <x:c r="F926" s="1" t="str">
        <x:v>Email</x:v>
      </x:c>
      <x:c r="G926" s="1" t="str">
        <x:v>Account access</x:v>
      </x:c>
      <x:c r="H926" s="1" t="n">
        <x:v>0</x:v>
      </x:c>
      <x:c r="I926" s="1" t="n">
        <x:v>4</x:v>
      </x:c>
      <x:c r="J926" s="1" t="n">
        <x:f>IF(E926="","",VLOOKUP(E926,'Guide'!$A$7:$C$10,2,FALSE))</x:f>
        <x:v>12</x:v>
      </x:c>
      <x:c r="K926" s="1" t="n">
        <x:f>IF(E926="","",VLOOKUP(E926,'Guide'!$A$7:$C$10,3,FALSE))</x:f>
        <x:v>72</x:v>
      </x:c>
      <x:c r="L926" s="10" t="n">
        <x:f>('Guide'!$B$4-B926)*24</x:f>
        <x:v>574.7999999999302</x:v>
      </x:c>
      <x:c r="M926" s="10" t="n">
        <x:f>IF(C926="","",ROUND((C926-B926)*24,6))</x:f>
        <x:v>28.69</x:v>
      </x:c>
      <x:c r="N926" s="10" t="n">
        <x:f>IF(D926="","",ROUND((D926-B926)*24,6))</x:f>
        <x:v>28.79</x:v>
      </x:c>
      <x:c r="O926" s="1" t="n">
        <x:f>IF(D926="",1,0)</x:f>
        <x:v>0</x:v>
      </x:c>
      <x:c r="P926" s="1" t="n">
        <x:f>IF(E926="",0,IF(OR(C926&lt;&gt;"",L926&gt;=J926),1,0))</x:f>
        <x:v>1</x:v>
      </x:c>
      <x:c r="Q926" s="1" t="n">
        <x:f>IF(AND(E926&lt;&gt;"",C926&lt;&gt;"",M926&lt;=J926),1,0)</x:f>
        <x:v>0</x:v>
      </x:c>
      <x:c r="R926" s="1" t="n">
        <x:f>P926-Q926</x:f>
        <x:v>1</x:v>
      </x:c>
      <x:c r="S926" s="1" t="n">
        <x:f>IF(E926="",0,IF(OR(D926&lt;&gt;"",L926&gt;=K926),1,0))</x:f>
        <x:v>1</x:v>
      </x:c>
      <x:c r="T926" s="1" t="n">
        <x:f>IF(AND(E926&lt;&gt;"",D926&lt;&gt;"",N926&lt;=K926),1,0)</x:f>
        <x:v>1</x:v>
      </x:c>
      <x:c r="U926" s="1" t="n">
        <x:f>S926-T926</x:f>
        <x:v>0</x:v>
      </x:c>
      <x:c r="V926" s="1" t="n">
        <x:f>IF(I926="",0,1)</x:f>
        <x:v>1</x:v>
      </x:c>
      <x:c r="W926" s="1" t="n">
        <x:f>IF(I926&gt;=4,1,0)</x:f>
        <x:v>1</x:v>
      </x:c>
      <x:c r="X926" s="1" t="n">
        <x:f>1-O926</x:f>
        <x:v>1</x:v>
      </x:c>
      <x:c r="Y926" s="1" t="n">
        <x:f>IF(AND(O926=1,L926&gt;168),1,0)</x:f>
        <x:v>0</x:v>
      </x:c>
    </x:row>
    <x:row r="927">
      <x:c r="A927" s="1" t="str">
        <x:v>T00922</x:v>
      </x:c>
      <x:c r="B927" s="9" t="n">
        <x:v>45755.73611111111</x:v>
      </x:c>
      <x:c r="C927" s="9" t="n">
        <x:v>45755.75027777778</x:v>
      </x:c>
      <x:c r="D927" s="9" t="n">
        <x:v>45755.90986111111</x:v>
      </x:c>
      <x:c r="E927" s="1" t="str">
        <x:v>Urgent</x:v>
      </x:c>
      <x:c r="F927" s="1" t="str">
        <x:v>Web chat</x:v>
      </x:c>
      <x:c r="G927" s="1" t="str">
        <x:v>Product information</x:v>
      </x:c>
      <x:c r="H927" s="1" t="n">
        <x:v>0</x:v>
      </x:c>
      <x:c r="I927" s="1"/>
      <x:c r="J927" s="1" t="n">
        <x:f>IF(E927="","",VLOOKUP(E927,'Guide'!$A$7:$C$10,2,FALSE))</x:f>
        <x:v>1</x:v>
      </x:c>
      <x:c r="K927" s="1" t="n">
        <x:f>IF(E927="","",VLOOKUP(E927,'Guide'!$A$7:$C$10,3,FALSE))</x:f>
        <x:v>8</x:v>
      </x:c>
      <x:c r="L927" s="10" t="n">
        <x:f>('Guide'!$B$4-B927)*24</x:f>
        <x:v>1998.3333333333721</x:v>
      </x:c>
      <x:c r="M927" s="10" t="n">
        <x:f>IF(C927="","",ROUND((C927-B927)*24,6))</x:f>
        <x:v>0.34</x:v>
      </x:c>
      <x:c r="N927" s="10" t="n">
        <x:f>IF(D927="","",ROUND((D927-B927)*24,6))</x:f>
        <x:v>4.17</x:v>
      </x:c>
      <x:c r="O927" s="1" t="n">
        <x:f>IF(D927="",1,0)</x:f>
        <x:v>0</x:v>
      </x:c>
      <x:c r="P927" s="1" t="n">
        <x:f>IF(E927="",0,IF(OR(C927&lt;&gt;"",L927&gt;=J927),1,0))</x:f>
        <x:v>1</x:v>
      </x:c>
      <x:c r="Q927" s="1" t="n">
        <x:f>IF(AND(E927&lt;&gt;"",C927&lt;&gt;"",M927&lt;=J927),1,0)</x:f>
        <x:v>1</x:v>
      </x:c>
      <x:c r="R927" s="1" t="n">
        <x:f>P927-Q927</x:f>
        <x:v>0</x:v>
      </x:c>
      <x:c r="S927" s="1" t="n">
        <x:f>IF(E927="",0,IF(OR(D927&lt;&gt;"",L927&gt;=K927),1,0))</x:f>
        <x:v>1</x:v>
      </x:c>
      <x:c r="T927" s="1" t="n">
        <x:f>IF(AND(E927&lt;&gt;"",D927&lt;&gt;"",N927&lt;=K927),1,0)</x:f>
        <x:v>1</x:v>
      </x:c>
      <x:c r="U927" s="1" t="n">
        <x:f>S927-T927</x:f>
        <x:v>0</x:v>
      </x:c>
      <x:c r="V927" s="1" t="n">
        <x:f>IF(I927="",0,1)</x:f>
        <x:v>0</x:v>
      </x:c>
      <x:c r="W927" s="1" t="n">
        <x:f>IF(I927&gt;=4,1,0)</x:f>
        <x:v>0</x:v>
      </x:c>
      <x:c r="X927" s="1" t="n">
        <x:f>1-O927</x:f>
        <x:v>1</x:v>
      </x:c>
      <x:c r="Y927" s="1" t="n">
        <x:f>IF(AND(O927=1,L927&gt;168),1,0)</x:f>
        <x:v>0</x:v>
      </x:c>
    </x:row>
    <x:row r="928">
      <x:c r="A928" s="1" t="str">
        <x:v>T00923</x:v>
      </x:c>
      <x:c r="B928" s="9" t="n">
        <x:v>45695.98055555556</x:v>
      </x:c>
      <x:c r="C928" s="9" t="n">
        <x:v>45696.22347222222</x:v>
      </x:c>
      <x:c r="D928" s="9" t="n">
        <x:v>45700.275555555556</x:v>
      </x:c>
      <x:c r="E928" s="1" t="str">
        <x:v>Normal</x:v>
      </x:c>
      <x:c r="F928" s="1" t="str">
        <x:v>Email</x:v>
      </x:c>
      <x:c r="G928" s="1" t="str">
        <x:v>Account access</x:v>
      </x:c>
      <x:c r="H928" s="1" t="n">
        <x:v>0</x:v>
      </x:c>
      <x:c r="I928" s="1" t="n">
        <x:v>4</x:v>
      </x:c>
      <x:c r="J928" s="1" t="n">
        <x:f>IF(E928="","",VLOOKUP(E928,'Guide'!$A$7:$C$10,2,FALSE))</x:f>
        <x:v>12</x:v>
      </x:c>
      <x:c r="K928" s="1" t="n">
        <x:f>IF(E928="","",VLOOKUP(E928,'Guide'!$A$7:$C$10,3,FALSE))</x:f>
        <x:v>72</x:v>
      </x:c>
      <x:c r="L928" s="10" t="n">
        <x:f>('Guide'!$B$4-B928)*24</x:f>
        <x:v>3432.466666666616</x:v>
      </x:c>
      <x:c r="M928" s="10" t="n">
        <x:f>IF(C928="","",ROUND((C928-B928)*24,6))</x:f>
        <x:v>5.83</x:v>
      </x:c>
      <x:c r="N928" s="10" t="n">
        <x:f>IF(D928="","",ROUND((D928-B928)*24,6))</x:f>
        <x:v>103.08</x:v>
      </x:c>
      <x:c r="O928" s="1" t="n">
        <x:f>IF(D928="",1,0)</x:f>
        <x:v>0</x:v>
      </x:c>
      <x:c r="P928" s="1" t="n">
        <x:f>IF(E928="",0,IF(OR(C928&lt;&gt;"",L928&gt;=J928),1,0))</x:f>
        <x:v>1</x:v>
      </x:c>
      <x:c r="Q928" s="1" t="n">
        <x:f>IF(AND(E928&lt;&gt;"",C928&lt;&gt;"",M928&lt;=J928),1,0)</x:f>
        <x:v>1</x:v>
      </x:c>
      <x:c r="R928" s="1" t="n">
        <x:f>P928-Q928</x:f>
        <x:v>0</x:v>
      </x:c>
      <x:c r="S928" s="1" t="n">
        <x:f>IF(E928="",0,IF(OR(D928&lt;&gt;"",L928&gt;=K928),1,0))</x:f>
        <x:v>1</x:v>
      </x:c>
      <x:c r="T928" s="1" t="n">
        <x:f>IF(AND(E928&lt;&gt;"",D928&lt;&gt;"",N928&lt;=K928),1,0)</x:f>
        <x:v>0</x:v>
      </x:c>
      <x:c r="U928" s="1" t="n">
        <x:f>S928-T928</x:f>
        <x:v>1</x:v>
      </x:c>
      <x:c r="V928" s="1" t="n">
        <x:f>IF(I928="",0,1)</x:f>
        <x:v>1</x:v>
      </x:c>
      <x:c r="W928" s="1" t="n">
        <x:f>IF(I928&gt;=4,1,0)</x:f>
        <x:v>1</x:v>
      </x:c>
      <x:c r="X928" s="1" t="n">
        <x:f>1-O928</x:f>
        <x:v>1</x:v>
      </x:c>
      <x:c r="Y928" s="1" t="n">
        <x:f>IF(AND(O928=1,L928&gt;168),1,0)</x:f>
        <x:v>0</x:v>
      </x:c>
    </x:row>
    <x:row r="929">
      <x:c r="A929" s="1" t="str">
        <x:v>T00924</x:v>
      </x:c>
      <x:c r="B929" s="9" t="n">
        <x:v>45831.29513888889</x:v>
      </x:c>
      <x:c r="C929" s="9" t="n">
        <x:v>45831.455972222226</x:v>
      </x:c>
      <x:c r="D929" s="9" t="n">
        <x:v>45832.56888888889</x:v>
      </x:c>
      <x:c r="E929" s="1" t="str">
        <x:v>Normal</x:v>
      </x:c>
      <x:c r="F929" s="1" t="str">
        <x:v>WhatsApp</x:v>
      </x:c>
      <x:c r="G929" s="1" t="str">
        <x:v>Delivery</x:v>
      </x:c>
      <x:c r="H929" s="1" t="n">
        <x:v>1</x:v>
      </x:c>
      <x:c r="I929" s="1"/>
      <x:c r="J929" s="1" t="n">
        <x:f>IF(E929="","",VLOOKUP(E929,'Guide'!$A$7:$C$10,2,FALSE))</x:f>
        <x:v>12</x:v>
      </x:c>
      <x:c r="K929" s="1" t="n">
        <x:f>IF(E929="","",VLOOKUP(E929,'Guide'!$A$7:$C$10,3,FALSE))</x:f>
        <x:v>72</x:v>
      </x:c>
      <x:c r="L929" s="10" t="n">
        <x:f>('Guide'!$B$4-B929)*24</x:f>
        <x:v>184.91666666662786</x:v>
      </x:c>
      <x:c r="M929" s="10" t="n">
        <x:f>IF(C929="","",ROUND((C929-B929)*24,6))</x:f>
        <x:v>3.86</x:v>
      </x:c>
      <x:c r="N929" s="10" t="n">
        <x:f>IF(D929="","",ROUND((D929-B929)*24,6))</x:f>
        <x:v>30.57</x:v>
      </x:c>
      <x:c r="O929" s="1" t="n">
        <x:f>IF(D929="",1,0)</x:f>
        <x:v>0</x:v>
      </x:c>
      <x:c r="P929" s="1" t="n">
        <x:f>IF(E929="",0,IF(OR(C929&lt;&gt;"",L929&gt;=J929),1,0))</x:f>
        <x:v>1</x:v>
      </x:c>
      <x:c r="Q929" s="1" t="n">
        <x:f>IF(AND(E929&lt;&gt;"",C929&lt;&gt;"",M929&lt;=J929),1,0)</x:f>
        <x:v>1</x:v>
      </x:c>
      <x:c r="R929" s="1" t="n">
        <x:f>P929-Q929</x:f>
        <x:v>0</x:v>
      </x:c>
      <x:c r="S929" s="1" t="n">
        <x:f>IF(E929="",0,IF(OR(D929&lt;&gt;"",L929&gt;=K929),1,0))</x:f>
        <x:v>1</x:v>
      </x:c>
      <x:c r="T929" s="1" t="n">
        <x:f>IF(AND(E929&lt;&gt;"",D929&lt;&gt;"",N929&lt;=K929),1,0)</x:f>
        <x:v>1</x:v>
      </x:c>
      <x:c r="U929" s="1" t="n">
        <x:f>S929-T929</x:f>
        <x:v>0</x:v>
      </x:c>
      <x:c r="V929" s="1" t="n">
        <x:f>IF(I929="",0,1)</x:f>
        <x:v>0</x:v>
      </x:c>
      <x:c r="W929" s="1" t="n">
        <x:f>IF(I929&gt;=4,1,0)</x:f>
        <x:v>0</x:v>
      </x:c>
      <x:c r="X929" s="1" t="n">
        <x:f>1-O929</x:f>
        <x:v>1</x:v>
      </x:c>
      <x:c r="Y929" s="1" t="n">
        <x:f>IF(AND(O929=1,L929&gt;168),1,0)</x:f>
        <x:v>0</x:v>
      </x:c>
    </x:row>
    <x:row r="930">
      <x:c r="A930" s="1" t="str">
        <x:v>T00925</x:v>
      </x:c>
      <x:c r="B930" s="9" t="n">
        <x:v>45822.024305555555</x:v>
      </x:c>
      <x:c r="C930" s="9" t="n">
        <x:v>45822.31263888889</x:v>
      </x:c>
      <x:c r="D930" s="9" t="n">
        <x:v>45824.775972222225</x:v>
      </x:c>
      <x:c r="E930" s="1" t="str">
        <x:v>Low</x:v>
      </x:c>
      <x:c r="F930" s="1" t="str">
        <x:v>WhatsApp</x:v>
      </x:c>
      <x:c r="G930" s="1" t="str">
        <x:v>Product information</x:v>
      </x:c>
      <x:c r="H930" s="1" t="n">
        <x:v>0</x:v>
      </x:c>
      <x:c r="I930" s="1" t="n">
        <x:v>3</x:v>
      </x:c>
      <x:c r="J930" s="1" t="n">
        <x:f>IF(E930="","",VLOOKUP(E930,'Guide'!$A$7:$C$10,2,FALSE))</x:f>
        <x:v>24</x:v>
      </x:c>
      <x:c r="K930" s="1" t="n">
        <x:f>IF(E930="","",VLOOKUP(E930,'Guide'!$A$7:$C$10,3,FALSE))</x:f>
        <x:v>120</x:v>
      </x:c>
      <x:c r="L930" s="10" t="n">
        <x:f>('Guide'!$B$4-B930)*24</x:f>
        <x:v>407.41666666668607</x:v>
      </x:c>
      <x:c r="M930" s="10" t="n">
        <x:f>IF(C930="","",ROUND((C930-B930)*24,6))</x:f>
        <x:v>6.92</x:v>
      </x:c>
      <x:c r="N930" s="10" t="n">
        <x:f>IF(D930="","",ROUND((D930-B930)*24,6))</x:f>
        <x:v>66.04</x:v>
      </x:c>
      <x:c r="O930" s="1" t="n">
        <x:f>IF(D930="",1,0)</x:f>
        <x:v>0</x:v>
      </x:c>
      <x:c r="P930" s="1" t="n">
        <x:f>IF(E930="",0,IF(OR(C930&lt;&gt;"",L930&gt;=J930),1,0))</x:f>
        <x:v>1</x:v>
      </x:c>
      <x:c r="Q930" s="1" t="n">
        <x:f>IF(AND(E930&lt;&gt;"",C930&lt;&gt;"",M930&lt;=J930),1,0)</x:f>
        <x:v>1</x:v>
      </x:c>
      <x:c r="R930" s="1" t="n">
        <x:f>P930-Q930</x:f>
        <x:v>0</x:v>
      </x:c>
      <x:c r="S930" s="1" t="n">
        <x:f>IF(E930="",0,IF(OR(D930&lt;&gt;"",L930&gt;=K930),1,0))</x:f>
        <x:v>1</x:v>
      </x:c>
      <x:c r="T930" s="1" t="n">
        <x:f>IF(AND(E930&lt;&gt;"",D930&lt;&gt;"",N930&lt;=K930),1,0)</x:f>
        <x:v>1</x:v>
      </x:c>
      <x:c r="U930" s="1" t="n">
        <x:f>S930-T930</x:f>
        <x:v>0</x:v>
      </x:c>
      <x:c r="V930" s="1" t="n">
        <x:f>IF(I930="",0,1)</x:f>
        <x:v>1</x:v>
      </x:c>
      <x:c r="W930" s="1" t="n">
        <x:f>IF(I930&gt;=4,1,0)</x:f>
        <x:v>0</x:v>
      </x:c>
      <x:c r="X930" s="1" t="n">
        <x:f>1-O930</x:f>
        <x:v>1</x:v>
      </x:c>
      <x:c r="Y930" s="1" t="n">
        <x:f>IF(AND(O930=1,L930&gt;168),1,0)</x:f>
        <x:v>0</x:v>
      </x:c>
    </x:row>
    <x:row r="931">
      <x:c r="A931" s="1" t="str">
        <x:v>T00926</x:v>
      </x:c>
      <x:c r="B931" s="9" t="n">
        <x:v>45822.64722222222</x:v>
      </x:c>
      <x:c r="C931" s="9" t="n">
        <x:v>45822.688888888886</x:v>
      </x:c>
      <x:c r="D931" s="9" t="n">
        <x:v>45824.64722222222</x:v>
      </x:c>
      <x:c r="E931" s="1" t="str">
        <x:v>High</x:v>
      </x:c>
      <x:c r="F931" s="1" t="str">
        <x:v>Web chat</x:v>
      </x:c>
      <x:c r="G931" s="1" t="str">
        <x:v>Refund</x:v>
      </x:c>
      <x:c r="H931" s="1" t="n">
        <x:v>0</x:v>
      </x:c>
      <x:c r="I931" s="1"/>
      <x:c r="J931" s="1" t="n">
        <x:f>IF(E931="","",VLOOKUP(E931,'Guide'!$A$7:$C$10,2,FALSE))</x:f>
        <x:v>4</x:v>
      </x:c>
      <x:c r="K931" s="1" t="n">
        <x:f>IF(E931="","",VLOOKUP(E931,'Guide'!$A$7:$C$10,3,FALSE))</x:f>
        <x:v>24</x:v>
      </x:c>
      <x:c r="L931" s="10" t="n">
        <x:f>('Guide'!$B$4-B931)*24</x:f>
        <x:v>392.4666666666744</x:v>
      </x:c>
      <x:c r="M931" s="10" t="n">
        <x:f>IF(C931="","",ROUND((C931-B931)*24,6))</x:f>
        <x:v>1</x:v>
      </x:c>
      <x:c r="N931" s="10" t="n">
        <x:f>IF(D931="","",ROUND((D931-B931)*24,6))</x:f>
        <x:v>48</x:v>
      </x:c>
      <x:c r="O931" s="1" t="n">
        <x:f>IF(D931="",1,0)</x:f>
        <x:v>0</x:v>
      </x:c>
      <x:c r="P931" s="1" t="n">
        <x:f>IF(E931="",0,IF(OR(C931&lt;&gt;"",L931&gt;=J931),1,0))</x:f>
        <x:v>1</x:v>
      </x:c>
      <x:c r="Q931" s="1" t="n">
        <x:f>IF(AND(E931&lt;&gt;"",C931&lt;&gt;"",M931&lt;=J931),1,0)</x:f>
        <x:v>1</x:v>
      </x:c>
      <x:c r="R931" s="1" t="n">
        <x:f>P931-Q931</x:f>
        <x:v>0</x:v>
      </x:c>
      <x:c r="S931" s="1" t="n">
        <x:f>IF(E931="",0,IF(OR(D931&lt;&gt;"",L931&gt;=K931),1,0))</x:f>
        <x:v>1</x:v>
      </x:c>
      <x:c r="T931" s="1" t="n">
        <x:f>IF(AND(E931&lt;&gt;"",D931&lt;&gt;"",N931&lt;=K931),1,0)</x:f>
        <x:v>0</x:v>
      </x:c>
      <x:c r="U931" s="1" t="n">
        <x:f>S931-T931</x:f>
        <x:v>1</x:v>
      </x:c>
      <x:c r="V931" s="1" t="n">
        <x:f>IF(I931="",0,1)</x:f>
        <x:v>0</x:v>
      </x:c>
      <x:c r="W931" s="1" t="n">
        <x:f>IF(I931&gt;=4,1,0)</x:f>
        <x:v>0</x:v>
      </x:c>
      <x:c r="X931" s="1" t="n">
        <x:f>1-O931</x:f>
        <x:v>1</x:v>
      </x:c>
      <x:c r="Y931" s="1" t="n">
        <x:f>IF(AND(O931=1,L931&gt;168),1,0)</x:f>
        <x:v>0</x:v>
      </x:c>
    </x:row>
    <x:row r="932">
      <x:c r="A932" s="1" t="str">
        <x:v>T00927</x:v>
      </x:c>
      <x:c r="B932" s="9" t="n">
        <x:v>45671.66736111111</x:v>
      </x:c>
      <x:c r="C932" s="9" t="n">
        <x:v>45672.00777777778</x:v>
      </x:c>
      <x:c r="D932" s="9" t="n">
        <x:v>45673.83111111111</x:v>
      </x:c>
      <x:c r="E932" s="1" t="str">
        <x:v>Low</x:v>
      </x:c>
      <x:c r="F932" s="1" t="str">
        <x:v>WhatsApp</x:v>
      </x:c>
      <x:c r="G932" s="1" t="str">
        <x:v>Delivery</x:v>
      </x:c>
      <x:c r="H932" s="1" t="n">
        <x:v>0</x:v>
      </x:c>
      <x:c r="I932" s="1"/>
      <x:c r="J932" s="1" t="n">
        <x:f>IF(E932="","",VLOOKUP(E932,'Guide'!$A$7:$C$10,2,FALSE))</x:f>
        <x:v>24</x:v>
      </x:c>
      <x:c r="K932" s="1" t="n">
        <x:f>IF(E932="","",VLOOKUP(E932,'Guide'!$A$7:$C$10,3,FALSE))</x:f>
        <x:v>120</x:v>
      </x:c>
      <x:c r="L932" s="10" t="n">
        <x:f>('Guide'!$B$4-B932)*24</x:f>
        <x:v>4015.983333333337</x:v>
      </x:c>
      <x:c r="M932" s="10" t="n">
        <x:f>IF(C932="","",ROUND((C932-B932)*24,6))</x:f>
        <x:v>8.17</x:v>
      </x:c>
      <x:c r="N932" s="10" t="n">
        <x:f>IF(D932="","",ROUND((D932-B932)*24,6))</x:f>
        <x:v>51.93</x:v>
      </x:c>
      <x:c r="O932" s="1" t="n">
        <x:f>IF(D932="",1,0)</x:f>
        <x:v>0</x:v>
      </x:c>
      <x:c r="P932" s="1" t="n">
        <x:f>IF(E932="",0,IF(OR(C932&lt;&gt;"",L932&gt;=J932),1,0))</x:f>
        <x:v>1</x:v>
      </x:c>
      <x:c r="Q932" s="1" t="n">
        <x:f>IF(AND(E932&lt;&gt;"",C932&lt;&gt;"",M932&lt;=J932),1,0)</x:f>
        <x:v>1</x:v>
      </x:c>
      <x:c r="R932" s="1" t="n">
        <x:f>P932-Q932</x:f>
        <x:v>0</x:v>
      </x:c>
      <x:c r="S932" s="1" t="n">
        <x:f>IF(E932="",0,IF(OR(D932&lt;&gt;"",L932&gt;=K932),1,0))</x:f>
        <x:v>1</x:v>
      </x:c>
      <x:c r="T932" s="1" t="n">
        <x:f>IF(AND(E932&lt;&gt;"",D932&lt;&gt;"",N932&lt;=K932),1,0)</x:f>
        <x:v>1</x:v>
      </x:c>
      <x:c r="U932" s="1" t="n">
        <x:f>S932-T932</x:f>
        <x:v>0</x:v>
      </x:c>
      <x:c r="V932" s="1" t="n">
        <x:f>IF(I932="",0,1)</x:f>
        <x:v>0</x:v>
      </x:c>
      <x:c r="W932" s="1" t="n">
        <x:f>IF(I932&gt;=4,1,0)</x:f>
        <x:v>0</x:v>
      </x:c>
      <x:c r="X932" s="1" t="n">
        <x:f>1-O932</x:f>
        <x:v>1</x:v>
      </x:c>
      <x:c r="Y932" s="1" t="n">
        <x:f>IF(AND(O932=1,L932&gt;168),1,0)</x:f>
        <x:v>0</x:v>
      </x:c>
    </x:row>
    <x:row r="933">
      <x:c r="A933" s="1" t="str">
        <x:v>T00928</x:v>
      </x:c>
      <x:c r="B933" s="9" t="n">
        <x:v>45807.54652777778</x:v>
      </x:c>
      <x:c r="C933" s="9" t="n">
        <x:v>45807.60444444444</x:v>
      </x:c>
      <x:c r="D933" s="9" t="n">
        <x:v>45810.93944444445</x:v>
      </x:c>
      <x:c r="E933" s="1" t="str">
        <x:v>Normal</x:v>
      </x:c>
      <x:c r="F933" s="1" t="str">
        <x:v>Web chat</x:v>
      </x:c>
      <x:c r="G933" s="1" t="str">
        <x:v>Delivery</x:v>
      </x:c>
      <x:c r="H933" s="1" t="n">
        <x:v>0</x:v>
      </x:c>
      <x:c r="I933" s="1" t="n">
        <x:v>2</x:v>
      </x:c>
      <x:c r="J933" s="1" t="n">
        <x:f>IF(E933="","",VLOOKUP(E933,'Guide'!$A$7:$C$10,2,FALSE))</x:f>
        <x:v>12</x:v>
      </x:c>
      <x:c r="K933" s="1" t="n">
        <x:f>IF(E933="","",VLOOKUP(E933,'Guide'!$A$7:$C$10,3,FALSE))</x:f>
        <x:v>72</x:v>
      </x:c>
      <x:c r="L933" s="10" t="n">
        <x:f>('Guide'!$B$4-B933)*24</x:f>
        <x:v>754.8833333333605</x:v>
      </x:c>
      <x:c r="M933" s="10" t="n">
        <x:f>IF(C933="","",ROUND((C933-B933)*24,6))</x:f>
        <x:v>1.39</x:v>
      </x:c>
      <x:c r="N933" s="10" t="n">
        <x:f>IF(D933="","",ROUND((D933-B933)*24,6))</x:f>
        <x:v>81.43</x:v>
      </x:c>
      <x:c r="O933" s="1" t="n">
        <x:f>IF(D933="",1,0)</x:f>
        <x:v>0</x:v>
      </x:c>
      <x:c r="P933" s="1" t="n">
        <x:f>IF(E933="",0,IF(OR(C933&lt;&gt;"",L933&gt;=J933),1,0))</x:f>
        <x:v>1</x:v>
      </x:c>
      <x:c r="Q933" s="1" t="n">
        <x:f>IF(AND(E933&lt;&gt;"",C933&lt;&gt;"",M933&lt;=J933),1,0)</x:f>
        <x:v>1</x:v>
      </x:c>
      <x:c r="R933" s="1" t="n">
        <x:f>P933-Q933</x:f>
        <x:v>0</x:v>
      </x:c>
      <x:c r="S933" s="1" t="n">
        <x:f>IF(E933="",0,IF(OR(D933&lt;&gt;"",L933&gt;=K933),1,0))</x:f>
        <x:v>1</x:v>
      </x:c>
      <x:c r="T933" s="1" t="n">
        <x:f>IF(AND(E933&lt;&gt;"",D933&lt;&gt;"",N933&lt;=K933),1,0)</x:f>
        <x:v>0</x:v>
      </x:c>
      <x:c r="U933" s="1" t="n">
        <x:f>S933-T933</x:f>
        <x:v>1</x:v>
      </x:c>
      <x:c r="V933" s="1" t="n">
        <x:f>IF(I933="",0,1)</x:f>
        <x:v>1</x:v>
      </x:c>
      <x:c r="W933" s="1" t="n">
        <x:f>IF(I933&gt;=4,1,0)</x:f>
        <x:v>0</x:v>
      </x:c>
      <x:c r="X933" s="1" t="n">
        <x:f>1-O933</x:f>
        <x:v>1</x:v>
      </x:c>
      <x:c r="Y933" s="1" t="n">
        <x:f>IF(AND(O933=1,L933&gt;168),1,0)</x:f>
        <x:v>0</x:v>
      </x:c>
    </x:row>
    <x:row r="934">
      <x:c r="A934" s="1" t="str">
        <x:v>T00929</x:v>
      </x:c>
      <x:c r="B934" s="9" t="n">
        <x:v>45787.9625</x:v>
      </x:c>
      <x:c r="C934" s="9" t="n">
        <x:v>45788.087916666664</x:v>
      </x:c>
      <x:c r="D934" s="9" t="n">
        <x:v>45794.83</x:v>
      </x:c>
      <x:c r="E934" s="1" t="str">
        <x:v>Normal</x:v>
      </x:c>
      <x:c r="F934" s="1" t="str">
        <x:v>Web chat</x:v>
      </x:c>
      <x:c r="G934" s="1" t="str">
        <x:v>Delivery</x:v>
      </x:c>
      <x:c r="H934" s="1" t="n">
        <x:v>0</x:v>
      </x:c>
      <x:c r="I934" s="1"/>
      <x:c r="J934" s="1" t="n">
        <x:f>IF(E934="","",VLOOKUP(E934,'Guide'!$A$7:$C$10,2,FALSE))</x:f>
        <x:v>12</x:v>
      </x:c>
      <x:c r="K934" s="1" t="n">
        <x:f>IF(E934="","",VLOOKUP(E934,'Guide'!$A$7:$C$10,3,FALSE))</x:f>
        <x:v>72</x:v>
      </x:c>
      <x:c r="L934" s="10" t="n">
        <x:f>('Guide'!$B$4-B934)*24</x:f>
        <x:v>1224.899999999965</x:v>
      </x:c>
      <x:c r="M934" s="10" t="n">
        <x:f>IF(C934="","",ROUND((C934-B934)*24,6))</x:f>
        <x:v>3.01</x:v>
      </x:c>
      <x:c r="N934" s="10" t="n">
        <x:f>IF(D934="","",ROUND((D934-B934)*24,6))</x:f>
        <x:v>164.82</x:v>
      </x:c>
      <x:c r="O934" s="1" t="n">
        <x:f>IF(D934="",1,0)</x:f>
        <x:v>0</x:v>
      </x:c>
      <x:c r="P934" s="1" t="n">
        <x:f>IF(E934="",0,IF(OR(C934&lt;&gt;"",L934&gt;=J934),1,0))</x:f>
        <x:v>1</x:v>
      </x:c>
      <x:c r="Q934" s="1" t="n">
        <x:f>IF(AND(E934&lt;&gt;"",C934&lt;&gt;"",M934&lt;=J934),1,0)</x:f>
        <x:v>1</x:v>
      </x:c>
      <x:c r="R934" s="1" t="n">
        <x:f>P934-Q934</x:f>
        <x:v>0</x:v>
      </x:c>
      <x:c r="S934" s="1" t="n">
        <x:f>IF(E934="",0,IF(OR(D934&lt;&gt;"",L934&gt;=K934),1,0))</x:f>
        <x:v>1</x:v>
      </x:c>
      <x:c r="T934" s="1" t="n">
        <x:f>IF(AND(E934&lt;&gt;"",D934&lt;&gt;"",N934&lt;=K934),1,0)</x:f>
        <x:v>0</x:v>
      </x:c>
      <x:c r="U934" s="1" t="n">
        <x:f>S934-T934</x:f>
        <x:v>1</x:v>
      </x:c>
      <x:c r="V934" s="1" t="n">
        <x:f>IF(I934="",0,1)</x:f>
        <x:v>0</x:v>
      </x:c>
      <x:c r="W934" s="1" t="n">
        <x:f>IF(I934&gt;=4,1,0)</x:f>
        <x:v>0</x:v>
      </x:c>
      <x:c r="X934" s="1" t="n">
        <x:f>1-O934</x:f>
        <x:v>1</x:v>
      </x:c>
      <x:c r="Y934" s="1" t="n">
        <x:f>IF(AND(O934=1,L934&gt;168),1,0)</x:f>
        <x:v>0</x:v>
      </x:c>
    </x:row>
    <x:row r="935">
      <x:c r="A935" s="1" t="str">
        <x:v>T00930</x:v>
      </x:c>
      <x:c r="B935" s="9" t="n">
        <x:v>45832.64861111111</x:v>
      </x:c>
      <x:c r="C935" s="9" t="n">
        <x:v>45832.84652777778</x:v>
      </x:c>
      <x:c r="D935" s="9" t="n">
        <x:v>45834.131944444445</x:v>
      </x:c>
      <x:c r="E935" s="1" t="str">
        <x:v>Normal</x:v>
      </x:c>
      <x:c r="F935" s="1" t="str">
        <x:v>WhatsApp</x:v>
      </x:c>
      <x:c r="G935" s="1" t="str">
        <x:v>Product information</x:v>
      </x:c>
      <x:c r="H935" s="1" t="n">
        <x:v>0</x:v>
      </x:c>
      <x:c r="I935" s="1"/>
      <x:c r="J935" s="1" t="n">
        <x:f>IF(E935="","",VLOOKUP(E935,'Guide'!$A$7:$C$10,2,FALSE))</x:f>
        <x:v>12</x:v>
      </x:c>
      <x:c r="K935" s="1" t="n">
        <x:f>IF(E935="","",VLOOKUP(E935,'Guide'!$A$7:$C$10,3,FALSE))</x:f>
        <x:v>72</x:v>
      </x:c>
      <x:c r="L935" s="10" t="n">
        <x:f>('Guide'!$B$4-B935)*24</x:f>
        <x:v>152.43333333340706</x:v>
      </x:c>
      <x:c r="M935" s="10" t="n">
        <x:f>IF(C935="","",ROUND((C935-B935)*24,6))</x:f>
        <x:v>4.75</x:v>
      </x:c>
      <x:c r="N935" s="10" t="n">
        <x:f>IF(D935="","",ROUND((D935-B935)*24,6))</x:f>
        <x:v>35.6</x:v>
      </x:c>
      <x:c r="O935" s="1" t="n">
        <x:f>IF(D935="",1,0)</x:f>
        <x:v>0</x:v>
      </x:c>
      <x:c r="P935" s="1" t="n">
        <x:f>IF(E935="",0,IF(OR(C935&lt;&gt;"",L935&gt;=J935),1,0))</x:f>
        <x:v>1</x:v>
      </x:c>
      <x:c r="Q935" s="1" t="n">
        <x:f>IF(AND(E935&lt;&gt;"",C935&lt;&gt;"",M935&lt;=J935),1,0)</x:f>
        <x:v>1</x:v>
      </x:c>
      <x:c r="R935" s="1" t="n">
        <x:f>P935-Q935</x:f>
        <x:v>0</x:v>
      </x:c>
      <x:c r="S935" s="1" t="n">
        <x:f>IF(E935="",0,IF(OR(D935&lt;&gt;"",L935&gt;=K935),1,0))</x:f>
        <x:v>1</x:v>
      </x:c>
      <x:c r="T935" s="1" t="n">
        <x:f>IF(AND(E935&lt;&gt;"",D935&lt;&gt;"",N935&lt;=K935),1,0)</x:f>
        <x:v>1</x:v>
      </x:c>
      <x:c r="U935" s="1" t="n">
        <x:f>S935-T935</x:f>
        <x:v>0</x:v>
      </x:c>
      <x:c r="V935" s="1" t="n">
        <x:f>IF(I935="",0,1)</x:f>
        <x:v>0</x:v>
      </x:c>
      <x:c r="W935" s="1" t="n">
        <x:f>IF(I935&gt;=4,1,0)</x:f>
        <x:v>0</x:v>
      </x:c>
      <x:c r="X935" s="1" t="n">
        <x:f>1-O935</x:f>
        <x:v>1</x:v>
      </x:c>
      <x:c r="Y935" s="1" t="n">
        <x:f>IF(AND(O935=1,L935&gt;168),1,0)</x:f>
        <x:v>0</x:v>
      </x:c>
    </x:row>
    <x:row r="936">
      <x:c r="A936" s="1" t="str">
        <x:v>T00931</x:v>
      </x:c>
      <x:c r="B936" s="9" t="n">
        <x:v>45775.33819444444</x:v>
      </x:c>
      <x:c r="C936" s="9" t="n">
        <x:v>45775.39861111111</x:v>
      </x:c>
      <x:c r="D936" s="9" t="n">
        <x:v>45779.40319444444</x:v>
      </x:c>
      <x:c r="E936" s="1" t="str">
        <x:v>Normal</x:v>
      </x:c>
      <x:c r="F936" s="1" t="str">
        <x:v>WhatsApp</x:v>
      </x:c>
      <x:c r="G936" s="1" t="str">
        <x:v>Product information</x:v>
      </x:c>
      <x:c r="H936" s="1" t="n">
        <x:v>0</x:v>
      </x:c>
      <x:c r="I936" s="1" t="n">
        <x:v>5</x:v>
      </x:c>
      <x:c r="J936" s="1" t="n">
        <x:f>IF(E936="","",VLOOKUP(E936,'Guide'!$A$7:$C$10,2,FALSE))</x:f>
        <x:v>12</x:v>
      </x:c>
      <x:c r="K936" s="1" t="n">
        <x:f>IF(E936="","",VLOOKUP(E936,'Guide'!$A$7:$C$10,3,FALSE))</x:f>
        <x:v>72</x:v>
      </x:c>
      <x:c r="L936" s="10" t="n">
        <x:f>('Guide'!$B$4-B936)*24</x:f>
        <x:v>1527.8833333334187</x:v>
      </x:c>
      <x:c r="M936" s="10" t="n">
        <x:f>IF(C936="","",ROUND((C936-B936)*24,6))</x:f>
        <x:v>1.45</x:v>
      </x:c>
      <x:c r="N936" s="10" t="n">
        <x:f>IF(D936="","",ROUND((D936-B936)*24,6))</x:f>
        <x:v>97.56</x:v>
      </x:c>
      <x:c r="O936" s="1" t="n">
        <x:f>IF(D936="",1,0)</x:f>
        <x:v>0</x:v>
      </x:c>
      <x:c r="P936" s="1" t="n">
        <x:f>IF(E936="",0,IF(OR(C936&lt;&gt;"",L936&gt;=J936),1,0))</x:f>
        <x:v>1</x:v>
      </x:c>
      <x:c r="Q936" s="1" t="n">
        <x:f>IF(AND(E936&lt;&gt;"",C936&lt;&gt;"",M936&lt;=J936),1,0)</x:f>
        <x:v>1</x:v>
      </x:c>
      <x:c r="R936" s="1" t="n">
        <x:f>P936-Q936</x:f>
        <x:v>0</x:v>
      </x:c>
      <x:c r="S936" s="1" t="n">
        <x:f>IF(E936="",0,IF(OR(D936&lt;&gt;"",L936&gt;=K936),1,0))</x:f>
        <x:v>1</x:v>
      </x:c>
      <x:c r="T936" s="1" t="n">
        <x:f>IF(AND(E936&lt;&gt;"",D936&lt;&gt;"",N936&lt;=K936),1,0)</x:f>
        <x:v>0</x:v>
      </x:c>
      <x:c r="U936" s="1" t="n">
        <x:f>S936-T936</x:f>
        <x:v>1</x:v>
      </x:c>
      <x:c r="V936" s="1" t="n">
        <x:f>IF(I936="",0,1)</x:f>
        <x:v>1</x:v>
      </x:c>
      <x:c r="W936" s="1" t="n">
        <x:f>IF(I936&gt;=4,1,0)</x:f>
        <x:v>1</x:v>
      </x:c>
      <x:c r="X936" s="1" t="n">
        <x:f>1-O936</x:f>
        <x:v>1</x:v>
      </x:c>
      <x:c r="Y936" s="1" t="n">
        <x:f>IF(AND(O936=1,L936&gt;168),1,0)</x:f>
        <x:v>0</x:v>
      </x:c>
    </x:row>
    <x:row r="937">
      <x:c r="A937" s="1" t="str">
        <x:v>T00932</x:v>
      </x:c>
      <x:c r="B937" s="9" t="n">
        <x:v>45836.89097222222</x:v>
      </x:c>
      <x:c r="C937" s="9" t="n">
        <x:v>45837.071805555555</x:v>
      </x:c>
      <x:c r="D937" s="9"/>
      <x:c r="E937" s="1" t="str">
        <x:v>Normal</x:v>
      </x:c>
      <x:c r="F937" s="1" t="str">
        <x:v>Web chat</x:v>
      </x:c>
      <x:c r="G937" s="1" t="str">
        <x:v>Billing</x:v>
      </x:c>
      <x:c r="H937" s="1" t="n">
        <x:v>0</x:v>
      </x:c>
      <x:c r="I937" s="1"/>
      <x:c r="J937" s="1" t="n">
        <x:f>IF(E937="","",VLOOKUP(E937,'Guide'!$A$7:$C$10,2,FALSE))</x:f>
        <x:v>12</x:v>
      </x:c>
      <x:c r="K937" s="1" t="n">
        <x:f>IF(E937="","",VLOOKUP(E937,'Guide'!$A$7:$C$10,3,FALSE))</x:f>
        <x:v>72</x:v>
      </x:c>
      <x:c r="L937" s="10" t="n">
        <x:f>('Guide'!$B$4-B937)*24</x:f>
        <x:v>50.6166666666395</x:v>
      </x:c>
      <x:c r="M937" s="10" t="n">
        <x:f>IF(C937="","",ROUND((C937-B937)*24,6))</x:f>
        <x:v>4.34</x:v>
      </x:c>
      <x:c r="N937" s="10" t="str">
        <x:f>IF(D937="","",ROUND((D937-B937)*24,6))</x:f>
      </x:c>
      <x:c r="O937" s="1" t="n">
        <x:f>IF(D937="",1,0)</x:f>
        <x:v>1</x:v>
      </x:c>
      <x:c r="P937" s="1" t="n">
        <x:f>IF(E937="",0,IF(OR(C937&lt;&gt;"",L937&gt;=J937),1,0))</x:f>
        <x:v>1</x:v>
      </x:c>
      <x:c r="Q937" s="1" t="n">
        <x:f>IF(AND(E937&lt;&gt;"",C937&lt;&gt;"",M937&lt;=J937),1,0)</x:f>
        <x:v>1</x:v>
      </x:c>
      <x:c r="R937" s="1" t="n">
        <x:f>P937-Q937</x:f>
        <x:v>0</x:v>
      </x:c>
      <x:c r="S937" s="1" t="n">
        <x:f>IF(E937="",0,IF(OR(D937&lt;&gt;"",L937&gt;=K937),1,0))</x:f>
        <x:v>0</x:v>
      </x:c>
      <x:c r="T937" s="1" t="n">
        <x:f>IF(AND(E937&lt;&gt;"",D937&lt;&gt;"",N937&lt;=K937),1,0)</x:f>
        <x:v>0</x:v>
      </x:c>
      <x:c r="U937" s="1" t="n">
        <x:f>S937-T937</x:f>
        <x:v>0</x:v>
      </x:c>
      <x:c r="V937" s="1" t="n">
        <x:f>IF(I937="",0,1)</x:f>
        <x:v>0</x:v>
      </x:c>
      <x:c r="W937" s="1" t="n">
        <x:f>IF(I937&gt;=4,1,0)</x:f>
        <x:v>0</x:v>
      </x:c>
      <x:c r="X937" s="1" t="n">
        <x:f>1-O937</x:f>
        <x:v>0</x:v>
      </x:c>
      <x:c r="Y937" s="1" t="n">
        <x:f>IF(AND(O937=1,L937&gt;168),1,0)</x:f>
        <x:v>0</x:v>
      </x:c>
    </x:row>
    <x:row r="938">
      <x:c r="A938" s="1" t="str">
        <x:v>T00933</x:v>
      </x:c>
      <x:c r="B938" s="9" t="n">
        <x:v>45820.05694444444</x:v>
      </x:c>
      <x:c r="C938" s="9" t="n">
        <x:v>45820.69986111111</x:v>
      </x:c>
      <x:c r="D938" s="9" t="n">
        <x:v>45822.49527777778</x:v>
      </x:c>
      <x:c r="E938" s="1" t="str">
        <x:v>Normal</x:v>
      </x:c>
      <x:c r="F938" s="1" t="str">
        <x:v>Email</x:v>
      </x:c>
      <x:c r="G938" s="1" t="str">
        <x:v>Refund</x:v>
      </x:c>
      <x:c r="H938" s="1" t="n">
        <x:v>0</x:v>
      </x:c>
      <x:c r="I938" s="1" t="n">
        <x:v>5</x:v>
      </x:c>
      <x:c r="J938" s="1" t="n">
        <x:f>IF(E938="","",VLOOKUP(E938,'Guide'!$A$7:$C$10,2,FALSE))</x:f>
        <x:v>12</x:v>
      </x:c>
      <x:c r="K938" s="1" t="n">
        <x:f>IF(E938="","",VLOOKUP(E938,'Guide'!$A$7:$C$10,3,FALSE))</x:f>
        <x:v>72</x:v>
      </x:c>
      <x:c r="L938" s="10" t="n">
        <x:f>('Guide'!$B$4-B938)*24</x:f>
        <x:v>454.6333333334187</x:v>
      </x:c>
      <x:c r="M938" s="10" t="n">
        <x:f>IF(C938="","",ROUND((C938-B938)*24,6))</x:f>
        <x:v>15.43</x:v>
      </x:c>
      <x:c r="N938" s="10" t="n">
        <x:f>IF(D938="","",ROUND((D938-B938)*24,6))</x:f>
        <x:v>58.52</x:v>
      </x:c>
      <x:c r="O938" s="1" t="n">
        <x:f>IF(D938="",1,0)</x:f>
        <x:v>0</x:v>
      </x:c>
      <x:c r="P938" s="1" t="n">
        <x:f>IF(E938="",0,IF(OR(C938&lt;&gt;"",L938&gt;=J938),1,0))</x:f>
        <x:v>1</x:v>
      </x:c>
      <x:c r="Q938" s="1" t="n">
        <x:f>IF(AND(E938&lt;&gt;"",C938&lt;&gt;"",M938&lt;=J938),1,0)</x:f>
        <x:v>0</x:v>
      </x:c>
      <x:c r="R938" s="1" t="n">
        <x:f>P938-Q938</x:f>
        <x:v>1</x:v>
      </x:c>
      <x:c r="S938" s="1" t="n">
        <x:f>IF(E938="",0,IF(OR(D938&lt;&gt;"",L938&gt;=K938),1,0))</x:f>
        <x:v>1</x:v>
      </x:c>
      <x:c r="T938" s="1" t="n">
        <x:f>IF(AND(E938&lt;&gt;"",D938&lt;&gt;"",N938&lt;=K938),1,0)</x:f>
        <x:v>1</x:v>
      </x:c>
      <x:c r="U938" s="1" t="n">
        <x:f>S938-T938</x:f>
        <x:v>0</x:v>
      </x:c>
      <x:c r="V938" s="1" t="n">
        <x:f>IF(I938="",0,1)</x:f>
        <x:v>1</x:v>
      </x:c>
      <x:c r="W938" s="1" t="n">
        <x:f>IF(I938&gt;=4,1,0)</x:f>
        <x:v>1</x:v>
      </x:c>
      <x:c r="X938" s="1" t="n">
        <x:f>1-O938</x:f>
        <x:v>1</x:v>
      </x:c>
      <x:c r="Y938" s="1" t="n">
        <x:f>IF(AND(O938=1,L938&gt;168),1,0)</x:f>
        <x:v>0</x:v>
      </x:c>
    </x:row>
    <x:row r="939">
      <x:c r="A939" s="1" t="str">
        <x:v>T00934</x:v>
      </x:c>
      <x:c r="B939" s="9" t="n">
        <x:v>45664.970138888886</x:v>
      </x:c>
      <x:c r="C939" s="9" t="n">
        <x:v>45664.98097222222</x:v>
      </x:c>
      <x:c r="D939" s="9" t="n">
        <x:v>45665.06847222222</x:v>
      </x:c>
      <x:c r="E939" s="1" t="str">
        <x:v>Urgent</x:v>
      </x:c>
      <x:c r="F939" s="1" t="str">
        <x:v>Email</x:v>
      </x:c>
      <x:c r="G939" s="1" t="str">
        <x:v>Product information</x:v>
      </x:c>
      <x:c r="H939" s="1" t="n">
        <x:v>0</x:v>
      </x:c>
      <x:c r="I939" s="1"/>
      <x:c r="J939" s="1" t="n">
        <x:f>IF(E939="","",VLOOKUP(E939,'Guide'!$A$7:$C$10,2,FALSE))</x:f>
        <x:v>1</x:v>
      </x:c>
      <x:c r="K939" s="1" t="n">
        <x:f>IF(E939="","",VLOOKUP(E939,'Guide'!$A$7:$C$10,3,FALSE))</x:f>
        <x:v>8</x:v>
      </x:c>
      <x:c r="L939" s="10" t="n">
        <x:f>('Guide'!$B$4-B939)*24</x:f>
        <x:v>4176.716666666733</x:v>
      </x:c>
      <x:c r="M939" s="10" t="n">
        <x:f>IF(C939="","",ROUND((C939-B939)*24,6))</x:f>
        <x:v>0.26</x:v>
      </x:c>
      <x:c r="N939" s="10" t="n">
        <x:f>IF(D939="","",ROUND((D939-B939)*24,6))</x:f>
        <x:v>2.36</x:v>
      </x:c>
      <x:c r="O939" s="1" t="n">
        <x:f>IF(D939="",1,0)</x:f>
        <x:v>0</x:v>
      </x:c>
      <x:c r="P939" s="1" t="n">
        <x:f>IF(E939="",0,IF(OR(C939&lt;&gt;"",L939&gt;=J939),1,0))</x:f>
        <x:v>1</x:v>
      </x:c>
      <x:c r="Q939" s="1" t="n">
        <x:f>IF(AND(E939&lt;&gt;"",C939&lt;&gt;"",M939&lt;=J939),1,0)</x:f>
        <x:v>1</x:v>
      </x:c>
      <x:c r="R939" s="1" t="n">
        <x:f>P939-Q939</x:f>
        <x:v>0</x:v>
      </x:c>
      <x:c r="S939" s="1" t="n">
        <x:f>IF(E939="",0,IF(OR(D939&lt;&gt;"",L939&gt;=K939),1,0))</x:f>
        <x:v>1</x:v>
      </x:c>
      <x:c r="T939" s="1" t="n">
        <x:f>IF(AND(E939&lt;&gt;"",D939&lt;&gt;"",N939&lt;=K939),1,0)</x:f>
        <x:v>1</x:v>
      </x:c>
      <x:c r="U939" s="1" t="n">
        <x:f>S939-T939</x:f>
        <x:v>0</x:v>
      </x:c>
      <x:c r="V939" s="1" t="n">
        <x:f>IF(I939="",0,1)</x:f>
        <x:v>0</x:v>
      </x:c>
      <x:c r="W939" s="1" t="n">
        <x:f>IF(I939&gt;=4,1,0)</x:f>
        <x:v>0</x:v>
      </x:c>
      <x:c r="X939" s="1" t="n">
        <x:f>1-O939</x:f>
        <x:v>1</x:v>
      </x:c>
      <x:c r="Y939" s="1" t="n">
        <x:f>IF(AND(O939=1,L939&gt;168),1,0)</x:f>
        <x:v>0</x:v>
      </x:c>
    </x:row>
    <x:row r="940">
      <x:c r="A940" s="1" t="str">
        <x:v>T00935</x:v>
      </x:c>
      <x:c r="B940" s="9" t="n">
        <x:v>45751.620833333334</x:v>
      </x:c>
      <x:c r="C940" s="9" t="n">
        <x:v>45752.23583333333</x:v>
      </x:c>
      <x:c r="D940" s="9" t="n">
        <x:v>45752.24</x:v>
      </x:c>
      <x:c r="E940" s="1" t="str">
        <x:v>Normal</x:v>
      </x:c>
      <x:c r="F940" s="1" t="str">
        <x:v>Email</x:v>
      </x:c>
      <x:c r="G940" s="1" t="str">
        <x:v>Delivery</x:v>
      </x:c>
      <x:c r="H940" s="1" t="n">
        <x:v>0</x:v>
      </x:c>
      <x:c r="I940" s="1"/>
      <x:c r="J940" s="1" t="n">
        <x:f>IF(E940="","",VLOOKUP(E940,'Guide'!$A$7:$C$10,2,FALSE))</x:f>
        <x:v>12</x:v>
      </x:c>
      <x:c r="K940" s="1" t="n">
        <x:f>IF(E940="","",VLOOKUP(E940,'Guide'!$A$7:$C$10,3,FALSE))</x:f>
        <x:v>72</x:v>
      </x:c>
      <x:c r="L940" s="10" t="n">
        <x:f>('Guide'!$B$4-B940)*24</x:f>
        <x:v>2097.0999999999767</x:v>
      </x:c>
      <x:c r="M940" s="10" t="n">
        <x:f>IF(C940="","",ROUND((C940-B940)*24,6))</x:f>
        <x:v>14.76</x:v>
      </x:c>
      <x:c r="N940" s="10" t="n">
        <x:f>IF(D940="","",ROUND((D940-B940)*24,6))</x:f>
        <x:v>14.86</x:v>
      </x:c>
      <x:c r="O940" s="1" t="n">
        <x:f>IF(D940="",1,0)</x:f>
        <x:v>0</x:v>
      </x:c>
      <x:c r="P940" s="1" t="n">
        <x:f>IF(E940="",0,IF(OR(C940&lt;&gt;"",L940&gt;=J940),1,0))</x:f>
        <x:v>1</x:v>
      </x:c>
      <x:c r="Q940" s="1" t="n">
        <x:f>IF(AND(E940&lt;&gt;"",C940&lt;&gt;"",M940&lt;=J940),1,0)</x:f>
        <x:v>0</x:v>
      </x:c>
      <x:c r="R940" s="1" t="n">
        <x:f>P940-Q940</x:f>
        <x:v>1</x:v>
      </x:c>
      <x:c r="S940" s="1" t="n">
        <x:f>IF(E940="",0,IF(OR(D940&lt;&gt;"",L940&gt;=K940),1,0))</x:f>
        <x:v>1</x:v>
      </x:c>
      <x:c r="T940" s="1" t="n">
        <x:f>IF(AND(E940&lt;&gt;"",D940&lt;&gt;"",N940&lt;=K940),1,0)</x:f>
        <x:v>1</x:v>
      </x:c>
      <x:c r="U940" s="1" t="n">
        <x:f>S940-T940</x:f>
        <x:v>0</x:v>
      </x:c>
      <x:c r="V940" s="1" t="n">
        <x:f>IF(I940="",0,1)</x:f>
        <x:v>0</x:v>
      </x:c>
      <x:c r="W940" s="1" t="n">
        <x:f>IF(I940&gt;=4,1,0)</x:f>
        <x:v>0</x:v>
      </x:c>
      <x:c r="X940" s="1" t="n">
        <x:f>1-O940</x:f>
        <x:v>1</x:v>
      </x:c>
      <x:c r="Y940" s="1" t="n">
        <x:f>IF(AND(O940=1,L940&gt;168),1,0)</x:f>
        <x:v>0</x:v>
      </x:c>
    </x:row>
    <x:row r="941">
      <x:c r="A941" s="1" t="str">
        <x:v>T00936</x:v>
      </x:c>
      <x:c r="B941" s="9" t="n">
        <x:v>45721.37708333333</x:v>
      </x:c>
      <x:c r="C941" s="9" t="n">
        <x:v>45721.830416666664</x:v>
      </x:c>
      <x:c r="D941" s="9" t="n">
        <x:v>45722.457083333335</x:v>
      </x:c>
      <x:c r="E941" s="1" t="str">
        <x:v>Normal</x:v>
      </x:c>
      <x:c r="F941" s="1" t="str">
        <x:v>Email</x:v>
      </x:c>
      <x:c r="G941" s="1" t="str">
        <x:v>Delivery</x:v>
      </x:c>
      <x:c r="H941" s="1" t="n">
        <x:v>0</x:v>
      </x:c>
      <x:c r="I941" s="1" t="n">
        <x:v>4</x:v>
      </x:c>
      <x:c r="J941" s="1" t="n">
        <x:f>IF(E941="","",VLOOKUP(E941,'Guide'!$A$7:$C$10,2,FALSE))</x:f>
        <x:v>12</x:v>
      </x:c>
      <x:c r="K941" s="1" t="n">
        <x:f>IF(E941="","",VLOOKUP(E941,'Guide'!$A$7:$C$10,3,FALSE))</x:f>
        <x:v>72</x:v>
      </x:c>
      <x:c r="L941" s="10" t="n">
        <x:f>('Guide'!$B$4-B941)*24</x:f>
        <x:v>2822.9500000000116</x:v>
      </x:c>
      <x:c r="M941" s="10" t="n">
        <x:f>IF(C941="","",ROUND((C941-B941)*24,6))</x:f>
        <x:v>10.88</x:v>
      </x:c>
      <x:c r="N941" s="10" t="n">
        <x:f>IF(D941="","",ROUND((D941-B941)*24,6))</x:f>
        <x:v>25.92</x:v>
      </x:c>
      <x:c r="O941" s="1" t="n">
        <x:f>IF(D941="",1,0)</x:f>
        <x:v>0</x:v>
      </x:c>
      <x:c r="P941" s="1" t="n">
        <x:f>IF(E941="",0,IF(OR(C941&lt;&gt;"",L941&gt;=J941),1,0))</x:f>
        <x:v>1</x:v>
      </x:c>
      <x:c r="Q941" s="1" t="n">
        <x:f>IF(AND(E941&lt;&gt;"",C941&lt;&gt;"",M941&lt;=J941),1,0)</x:f>
        <x:v>1</x:v>
      </x:c>
      <x:c r="R941" s="1" t="n">
        <x:f>P941-Q941</x:f>
        <x:v>0</x:v>
      </x:c>
      <x:c r="S941" s="1" t="n">
        <x:f>IF(E941="",0,IF(OR(D941&lt;&gt;"",L941&gt;=K941),1,0))</x:f>
        <x:v>1</x:v>
      </x:c>
      <x:c r="T941" s="1" t="n">
        <x:f>IF(AND(E941&lt;&gt;"",D941&lt;&gt;"",N941&lt;=K941),1,0)</x:f>
        <x:v>1</x:v>
      </x:c>
      <x:c r="U941" s="1" t="n">
        <x:f>S941-T941</x:f>
        <x:v>0</x:v>
      </x:c>
      <x:c r="V941" s="1" t="n">
        <x:f>IF(I941="",0,1)</x:f>
        <x:v>1</x:v>
      </x:c>
      <x:c r="W941" s="1" t="n">
        <x:f>IF(I941&gt;=4,1,0)</x:f>
        <x:v>1</x:v>
      </x:c>
      <x:c r="X941" s="1" t="n">
        <x:f>1-O941</x:f>
        <x:v>1</x:v>
      </x:c>
      <x:c r="Y941" s="1" t="n">
        <x:f>IF(AND(O941=1,L941&gt;168),1,0)</x:f>
        <x:v>0</x:v>
      </x:c>
    </x:row>
    <x:row r="942">
      <x:c r="A942" s="1" t="str">
        <x:v>T00937</x:v>
      </x:c>
      <x:c r="B942" s="9" t="n">
        <x:v>45726.09722222222</x:v>
      </x:c>
      <x:c r="C942" s="9" t="n">
        <x:v>45726.126805555556</x:v>
      </x:c>
      <x:c r="D942" s="9" t="n">
        <x:v>45726.39680555555</x:v>
      </x:c>
      <x:c r="E942" s="1" t="str">
        <x:v>Urgent</x:v>
      </x:c>
      <x:c r="F942" s="1" t="str">
        <x:v>Web chat</x:v>
      </x:c>
      <x:c r="G942" s="1" t="str">
        <x:v>Delivery</x:v>
      </x:c>
      <x:c r="H942" s="1" t="n">
        <x:v>0</x:v>
      </x:c>
      <x:c r="I942" s="1"/>
      <x:c r="J942" s="1" t="n">
        <x:f>IF(E942="","",VLOOKUP(E942,'Guide'!$A$7:$C$10,2,FALSE))</x:f>
        <x:v>1</x:v>
      </x:c>
      <x:c r="K942" s="1" t="n">
        <x:f>IF(E942="","",VLOOKUP(E942,'Guide'!$A$7:$C$10,3,FALSE))</x:f>
        <x:v>8</x:v>
      </x:c>
      <x:c r="L942" s="10" t="n">
        <x:f>('Guide'!$B$4-B942)*24</x:f>
        <x:v>2709.6666666667443</x:v>
      </x:c>
      <x:c r="M942" s="10" t="n">
        <x:f>IF(C942="","",ROUND((C942-B942)*24,6))</x:f>
        <x:v>0.71</x:v>
      </x:c>
      <x:c r="N942" s="10" t="n">
        <x:f>IF(D942="","",ROUND((D942-B942)*24,6))</x:f>
        <x:v>7.19</x:v>
      </x:c>
      <x:c r="O942" s="1" t="n">
        <x:f>IF(D942="",1,0)</x:f>
        <x:v>0</x:v>
      </x:c>
      <x:c r="P942" s="1" t="n">
        <x:f>IF(E942="",0,IF(OR(C942&lt;&gt;"",L942&gt;=J942),1,0))</x:f>
        <x:v>1</x:v>
      </x:c>
      <x:c r="Q942" s="1" t="n">
        <x:f>IF(AND(E942&lt;&gt;"",C942&lt;&gt;"",M942&lt;=J942),1,0)</x:f>
        <x:v>1</x:v>
      </x:c>
      <x:c r="R942" s="1" t="n">
        <x:f>P942-Q942</x:f>
        <x:v>0</x:v>
      </x:c>
      <x:c r="S942" s="1" t="n">
        <x:f>IF(E942="",0,IF(OR(D942&lt;&gt;"",L942&gt;=K942),1,0))</x:f>
        <x:v>1</x:v>
      </x:c>
      <x:c r="T942" s="1" t="n">
        <x:f>IF(AND(E942&lt;&gt;"",D942&lt;&gt;"",N942&lt;=K942),1,0)</x:f>
        <x:v>1</x:v>
      </x:c>
      <x:c r="U942" s="1" t="n">
        <x:f>S942-T942</x:f>
        <x:v>0</x:v>
      </x:c>
      <x:c r="V942" s="1" t="n">
        <x:f>IF(I942="",0,1)</x:f>
        <x:v>0</x:v>
      </x:c>
      <x:c r="W942" s="1" t="n">
        <x:f>IF(I942&gt;=4,1,0)</x:f>
        <x:v>0</x:v>
      </x:c>
      <x:c r="X942" s="1" t="n">
        <x:f>1-O942</x:f>
        <x:v>1</x:v>
      </x:c>
      <x:c r="Y942" s="1" t="n">
        <x:f>IF(AND(O942=1,L942&gt;168),1,0)</x:f>
        <x:v>0</x:v>
      </x:c>
    </x:row>
    <x:row r="943">
      <x:c r="A943" s="1" t="str">
        <x:v>T00938</x:v>
      </x:c>
      <x:c r="B943" s="9" t="n">
        <x:v>45711.365277777775</x:v>
      </x:c>
      <x:c r="C943" s="9" t="n">
        <x:v>45711.569027777776</x:v>
      </x:c>
      <x:c r="D943" s="9" t="n">
        <x:v>45715.24694444444</x:v>
      </x:c>
      <x:c r="E943" s="1" t="str">
        <x:v>Normal</x:v>
      </x:c>
      <x:c r="F943" s="1" t="str">
        <x:v>Web chat</x:v>
      </x:c>
      <x:c r="G943" s="1" t="str">
        <x:v>Delivery</x:v>
      </x:c>
      <x:c r="H943" s="1" t="n">
        <x:v>0</x:v>
      </x:c>
      <x:c r="I943" s="1" t="n">
        <x:v>4</x:v>
      </x:c>
      <x:c r="J943" s="1" t="n">
        <x:f>IF(E943="","",VLOOKUP(E943,'Guide'!$A$7:$C$10,2,FALSE))</x:f>
        <x:v>12</x:v>
      </x:c>
      <x:c r="K943" s="1" t="n">
        <x:f>IF(E943="","",VLOOKUP(E943,'Guide'!$A$7:$C$10,3,FALSE))</x:f>
        <x:v>72</x:v>
      </x:c>
      <x:c r="L943" s="10" t="n">
        <x:f>('Guide'!$B$4-B943)*24</x:f>
        <x:v>3063.2333333333954</x:v>
      </x:c>
      <x:c r="M943" s="10" t="n">
        <x:f>IF(C943="","",ROUND((C943-B943)*24,6))</x:f>
        <x:v>4.89</x:v>
      </x:c>
      <x:c r="N943" s="10" t="n">
        <x:f>IF(D943="","",ROUND((D943-B943)*24,6))</x:f>
        <x:v>93.16</x:v>
      </x:c>
      <x:c r="O943" s="1" t="n">
        <x:f>IF(D943="",1,0)</x:f>
        <x:v>0</x:v>
      </x:c>
      <x:c r="P943" s="1" t="n">
        <x:f>IF(E943="",0,IF(OR(C943&lt;&gt;"",L943&gt;=J943),1,0))</x:f>
        <x:v>1</x:v>
      </x:c>
      <x:c r="Q943" s="1" t="n">
        <x:f>IF(AND(E943&lt;&gt;"",C943&lt;&gt;"",M943&lt;=J943),1,0)</x:f>
        <x:v>1</x:v>
      </x:c>
      <x:c r="R943" s="1" t="n">
        <x:f>P943-Q943</x:f>
        <x:v>0</x:v>
      </x:c>
      <x:c r="S943" s="1" t="n">
        <x:f>IF(E943="",0,IF(OR(D943&lt;&gt;"",L943&gt;=K943),1,0))</x:f>
        <x:v>1</x:v>
      </x:c>
      <x:c r="T943" s="1" t="n">
        <x:f>IF(AND(E943&lt;&gt;"",D943&lt;&gt;"",N943&lt;=K943),1,0)</x:f>
        <x:v>0</x:v>
      </x:c>
      <x:c r="U943" s="1" t="n">
        <x:f>S943-T943</x:f>
        <x:v>1</x:v>
      </x:c>
      <x:c r="V943" s="1" t="n">
        <x:f>IF(I943="",0,1)</x:f>
        <x:v>1</x:v>
      </x:c>
      <x:c r="W943" s="1" t="n">
        <x:f>IF(I943&gt;=4,1,0)</x:f>
        <x:v>1</x:v>
      </x:c>
      <x:c r="X943" s="1" t="n">
        <x:f>1-O943</x:f>
        <x:v>1</x:v>
      </x:c>
      <x:c r="Y943" s="1" t="n">
        <x:f>IF(AND(O943=1,L943&gt;168),1,0)</x:f>
        <x:v>0</x:v>
      </x:c>
    </x:row>
    <x:row r="944">
      <x:c r="A944" s="1" t="str">
        <x:v>T00939</x:v>
      </x:c>
      <x:c r="B944" s="9" t="n">
        <x:v>45775.75833333333</x:v>
      </x:c>
      <x:c r="C944" s="9" t="n">
        <x:v>45776.08083333333</x:v>
      </x:c>
      <x:c r="D944" s="9" t="n">
        <x:v>45789.57125</x:v>
      </x:c>
      <x:c r="E944" s="1" t="str">
        <x:v>Normal</x:v>
      </x:c>
      <x:c r="F944" s="1" t="str">
        <x:v>WhatsApp</x:v>
      </x:c>
      <x:c r="G944" s="1" t="str">
        <x:v>Delivery</x:v>
      </x:c>
      <x:c r="H944" s="1" t="n">
        <x:v>0</x:v>
      </x:c>
      <x:c r="I944" s="1"/>
      <x:c r="J944" s="1" t="n">
        <x:f>IF(E944="","",VLOOKUP(E944,'Guide'!$A$7:$C$10,2,FALSE))</x:f>
        <x:v>12</x:v>
      </x:c>
      <x:c r="K944" s="1" t="n">
        <x:f>IF(E944="","",VLOOKUP(E944,'Guide'!$A$7:$C$10,3,FALSE))</x:f>
        <x:v>72</x:v>
      </x:c>
      <x:c r="L944" s="10" t="n">
        <x:f>('Guide'!$B$4-B944)*24</x:f>
        <x:v>1517.8000000000466</x:v>
      </x:c>
      <x:c r="M944" s="10" t="n">
        <x:f>IF(C944="","",ROUND((C944-B944)*24,6))</x:f>
        <x:v>7.74</x:v>
      </x:c>
      <x:c r="N944" s="10" t="n">
        <x:f>IF(D944="","",ROUND((D944-B944)*24,6))</x:f>
        <x:v>331.51</x:v>
      </x:c>
      <x:c r="O944" s="1" t="n">
        <x:f>IF(D944="",1,0)</x:f>
        <x:v>0</x:v>
      </x:c>
      <x:c r="P944" s="1" t="n">
        <x:f>IF(E944="",0,IF(OR(C944&lt;&gt;"",L944&gt;=J944),1,0))</x:f>
        <x:v>1</x:v>
      </x:c>
      <x:c r="Q944" s="1" t="n">
        <x:f>IF(AND(E944&lt;&gt;"",C944&lt;&gt;"",M944&lt;=J944),1,0)</x:f>
        <x:v>1</x:v>
      </x:c>
      <x:c r="R944" s="1" t="n">
        <x:f>P944-Q944</x:f>
        <x:v>0</x:v>
      </x:c>
      <x:c r="S944" s="1" t="n">
        <x:f>IF(E944="",0,IF(OR(D944&lt;&gt;"",L944&gt;=K944),1,0))</x:f>
        <x:v>1</x:v>
      </x:c>
      <x:c r="T944" s="1" t="n">
        <x:f>IF(AND(E944&lt;&gt;"",D944&lt;&gt;"",N944&lt;=K944),1,0)</x:f>
        <x:v>0</x:v>
      </x:c>
      <x:c r="U944" s="1" t="n">
        <x:f>S944-T944</x:f>
        <x:v>1</x:v>
      </x:c>
      <x:c r="V944" s="1" t="n">
        <x:f>IF(I944="",0,1)</x:f>
        <x:v>0</x:v>
      </x:c>
      <x:c r="W944" s="1" t="n">
        <x:f>IF(I944&gt;=4,1,0)</x:f>
        <x:v>0</x:v>
      </x:c>
      <x:c r="X944" s="1" t="n">
        <x:f>1-O944</x:f>
        <x:v>1</x:v>
      </x:c>
      <x:c r="Y944" s="1" t="n">
        <x:f>IF(AND(O944=1,L944&gt;168),1,0)</x:f>
        <x:v>0</x:v>
      </x:c>
    </x:row>
    <x:row r="945">
      <x:c r="A945" s="1" t="str">
        <x:v>T00940</x:v>
      </x:c>
      <x:c r="B945" s="9" t="n">
        <x:v>45794.24097222222</x:v>
      </x:c>
      <x:c r="C945" s="9" t="n">
        <x:v>45794.31138888889</x:v>
      </x:c>
      <x:c r="D945" s="9" t="n">
        <x:v>45794.89263888889</x:v>
      </x:c>
      <x:c r="E945" s="1" t="str">
        <x:v>High</x:v>
      </x:c>
      <x:c r="F945" s="1" t="str">
        <x:v>Web chat</x:v>
      </x:c>
      <x:c r="G945" s="1" t="str">
        <x:v>Product information</x:v>
      </x:c>
      <x:c r="H945" s="1" t="n">
        <x:v>0</x:v>
      </x:c>
      <x:c r="I945" s="1" t="n">
        <x:v>2</x:v>
      </x:c>
      <x:c r="J945" s="1" t="n">
        <x:f>IF(E945="","",VLOOKUP(E945,'Guide'!$A$7:$C$10,2,FALSE))</x:f>
        <x:v>4</x:v>
      </x:c>
      <x:c r="K945" s="1" t="n">
        <x:f>IF(E945="","",VLOOKUP(E945,'Guide'!$A$7:$C$10,3,FALSE))</x:f>
        <x:v>24</x:v>
      </x:c>
      <x:c r="L945" s="10" t="n">
        <x:f>('Guide'!$B$4-B945)*24</x:f>
        <x:v>1074.2166666666744</x:v>
      </x:c>
      <x:c r="M945" s="10" t="n">
        <x:f>IF(C945="","",ROUND((C945-B945)*24,6))</x:f>
        <x:v>1.69</x:v>
      </x:c>
      <x:c r="N945" s="10" t="n">
        <x:f>IF(D945="","",ROUND((D945-B945)*24,6))</x:f>
        <x:v>15.64</x:v>
      </x:c>
      <x:c r="O945" s="1" t="n">
        <x:f>IF(D945="",1,0)</x:f>
        <x:v>0</x:v>
      </x:c>
      <x:c r="P945" s="1" t="n">
        <x:f>IF(E945="",0,IF(OR(C945&lt;&gt;"",L945&gt;=J945),1,0))</x:f>
        <x:v>1</x:v>
      </x:c>
      <x:c r="Q945" s="1" t="n">
        <x:f>IF(AND(E945&lt;&gt;"",C945&lt;&gt;"",M945&lt;=J945),1,0)</x:f>
        <x:v>1</x:v>
      </x:c>
      <x:c r="R945" s="1" t="n">
        <x:f>P945-Q945</x:f>
        <x:v>0</x:v>
      </x:c>
      <x:c r="S945" s="1" t="n">
        <x:f>IF(E945="",0,IF(OR(D945&lt;&gt;"",L945&gt;=K945),1,0))</x:f>
        <x:v>1</x:v>
      </x:c>
      <x:c r="T945" s="1" t="n">
        <x:f>IF(AND(E945&lt;&gt;"",D945&lt;&gt;"",N945&lt;=K945),1,0)</x:f>
        <x:v>1</x:v>
      </x:c>
      <x:c r="U945" s="1" t="n">
        <x:f>S945-T945</x:f>
        <x:v>0</x:v>
      </x:c>
      <x:c r="V945" s="1" t="n">
        <x:f>IF(I945="",0,1)</x:f>
        <x:v>1</x:v>
      </x:c>
      <x:c r="W945" s="1" t="n">
        <x:f>IF(I945&gt;=4,1,0)</x:f>
        <x:v>0</x:v>
      </x:c>
      <x:c r="X945" s="1" t="n">
        <x:f>1-O945</x:f>
        <x:v>1</x:v>
      </x:c>
      <x:c r="Y945" s="1" t="n">
        <x:f>IF(AND(O945=1,L945&gt;168),1,0)</x:f>
        <x:v>0</x:v>
      </x:c>
    </x:row>
    <x:row r="946">
      <x:c r="A946" s="1" t="str">
        <x:v>T00941</x:v>
      </x:c>
      <x:c r="B946" s="9" t="n">
        <x:v>45713.856944444444</x:v>
      </x:c>
      <x:c r="C946" s="9" t="n">
        <x:v>45713.929444444446</x:v>
      </x:c>
      <x:c r="D946" s="9" t="n">
        <x:v>45717.29944444444</x:v>
      </x:c>
      <x:c r="E946" s="1" t="str">
        <x:v>Low</x:v>
      </x:c>
      <x:c r="F946" s="1" t="str">
        <x:v>Web chat</x:v>
      </x:c>
      <x:c r="G946" s="1" t="str">
        <x:v>Billing</x:v>
      </x:c>
      <x:c r="H946" s="1" t="n">
        <x:v>0</x:v>
      </x:c>
      <x:c r="I946" s="1"/>
      <x:c r="J946" s="1" t="n">
        <x:f>IF(E946="","",VLOOKUP(E946,'Guide'!$A$7:$C$10,2,FALSE))</x:f>
        <x:v>24</x:v>
      </x:c>
      <x:c r="K946" s="1" t="n">
        <x:f>IF(E946="","",VLOOKUP(E946,'Guide'!$A$7:$C$10,3,FALSE))</x:f>
        <x:v>120</x:v>
      </x:c>
      <x:c r="L946" s="10" t="n">
        <x:f>('Guide'!$B$4-B946)*24</x:f>
        <x:v>3003.433333333349</x:v>
      </x:c>
      <x:c r="M946" s="10" t="n">
        <x:f>IF(C946="","",ROUND((C946-B946)*24,6))</x:f>
        <x:v>1.74</x:v>
      </x:c>
      <x:c r="N946" s="10" t="n">
        <x:f>IF(D946="","",ROUND((D946-B946)*24,6))</x:f>
        <x:v>82.62</x:v>
      </x:c>
      <x:c r="O946" s="1" t="n">
        <x:f>IF(D946="",1,0)</x:f>
        <x:v>0</x:v>
      </x:c>
      <x:c r="P946" s="1" t="n">
        <x:f>IF(E946="",0,IF(OR(C946&lt;&gt;"",L946&gt;=J946),1,0))</x:f>
        <x:v>1</x:v>
      </x:c>
      <x:c r="Q946" s="1" t="n">
        <x:f>IF(AND(E946&lt;&gt;"",C946&lt;&gt;"",M946&lt;=J946),1,0)</x:f>
        <x:v>1</x:v>
      </x:c>
      <x:c r="R946" s="1" t="n">
        <x:f>P946-Q946</x:f>
        <x:v>0</x:v>
      </x:c>
      <x:c r="S946" s="1" t="n">
        <x:f>IF(E946="",0,IF(OR(D946&lt;&gt;"",L946&gt;=K946),1,0))</x:f>
        <x:v>1</x:v>
      </x:c>
      <x:c r="T946" s="1" t="n">
        <x:f>IF(AND(E946&lt;&gt;"",D946&lt;&gt;"",N946&lt;=K946),1,0)</x:f>
        <x:v>1</x:v>
      </x:c>
      <x:c r="U946" s="1" t="n">
        <x:f>S946-T946</x:f>
        <x:v>0</x:v>
      </x:c>
      <x:c r="V946" s="1" t="n">
        <x:f>IF(I946="",0,1)</x:f>
        <x:v>0</x:v>
      </x:c>
      <x:c r="W946" s="1" t="n">
        <x:f>IF(I946&gt;=4,1,0)</x:f>
        <x:v>0</x:v>
      </x:c>
      <x:c r="X946" s="1" t="n">
        <x:f>1-O946</x:f>
        <x:v>1</x:v>
      </x:c>
      <x:c r="Y946" s="1" t="n">
        <x:f>IF(AND(O946=1,L946&gt;168),1,0)</x:f>
        <x:v>0</x:v>
      </x:c>
    </x:row>
    <x:row r="947">
      <x:c r="A947" s="1" t="str">
        <x:v>T00942</x:v>
      </x:c>
      <x:c r="B947" s="9" t="n">
        <x:v>45833.37430555555</x:v>
      </x:c>
      <x:c r="C947" s="9" t="n">
        <x:v>45835.018055555556</x:v>
      </x:c>
      <x:c r="D947" s="9" t="n">
        <x:v>45835.02222222222</x:v>
      </x:c>
      <x:c r="E947" s="1" t="str">
        <x:v>Normal</x:v>
      </x:c>
      <x:c r="F947" s="1" t="str">
        <x:v>WhatsApp</x:v>
      </x:c>
      <x:c r="G947" s="1" t="str">
        <x:v>Account access</x:v>
      </x:c>
      <x:c r="H947" s="1" t="n">
        <x:v>0</x:v>
      </x:c>
      <x:c r="I947" s="1" t="n">
        <x:v>3</x:v>
      </x:c>
      <x:c r="J947" s="1" t="n">
        <x:f>IF(E947="","",VLOOKUP(E947,'Guide'!$A$7:$C$10,2,FALSE))</x:f>
        <x:v>12</x:v>
      </x:c>
      <x:c r="K947" s="1" t="n">
        <x:f>IF(E947="","",VLOOKUP(E947,'Guide'!$A$7:$C$10,3,FALSE))</x:f>
        <x:v>72</x:v>
      </x:c>
      <x:c r="L947" s="10" t="n">
        <x:f>('Guide'!$B$4-B947)*24</x:f>
        <x:v>135.016666666721</x:v>
      </x:c>
      <x:c r="M947" s="10" t="n">
        <x:f>IF(C947="","",ROUND((C947-B947)*24,6))</x:f>
        <x:v>39.45</x:v>
      </x:c>
      <x:c r="N947" s="10" t="n">
        <x:f>IF(D947="","",ROUND((D947-B947)*24,6))</x:f>
        <x:v>39.55</x:v>
      </x:c>
      <x:c r="O947" s="1" t="n">
        <x:f>IF(D947="",1,0)</x:f>
        <x:v>0</x:v>
      </x:c>
      <x:c r="P947" s="1" t="n">
        <x:f>IF(E947="",0,IF(OR(C947&lt;&gt;"",L947&gt;=J947),1,0))</x:f>
        <x:v>1</x:v>
      </x:c>
      <x:c r="Q947" s="1" t="n">
        <x:f>IF(AND(E947&lt;&gt;"",C947&lt;&gt;"",M947&lt;=J947),1,0)</x:f>
        <x:v>0</x:v>
      </x:c>
      <x:c r="R947" s="1" t="n">
        <x:f>P947-Q947</x:f>
        <x:v>1</x:v>
      </x:c>
      <x:c r="S947" s="1" t="n">
        <x:f>IF(E947="",0,IF(OR(D947&lt;&gt;"",L947&gt;=K947),1,0))</x:f>
        <x:v>1</x:v>
      </x:c>
      <x:c r="T947" s="1" t="n">
        <x:f>IF(AND(E947&lt;&gt;"",D947&lt;&gt;"",N947&lt;=K947),1,0)</x:f>
        <x:v>1</x:v>
      </x:c>
      <x:c r="U947" s="1" t="n">
        <x:f>S947-T947</x:f>
        <x:v>0</x:v>
      </x:c>
      <x:c r="V947" s="1" t="n">
        <x:f>IF(I947="",0,1)</x:f>
        <x:v>1</x:v>
      </x:c>
      <x:c r="W947" s="1" t="n">
        <x:f>IF(I947&gt;=4,1,0)</x:f>
        <x:v>0</x:v>
      </x:c>
      <x:c r="X947" s="1" t="n">
        <x:f>1-O947</x:f>
        <x:v>1</x:v>
      </x:c>
      <x:c r="Y947" s="1" t="n">
        <x:f>IF(AND(O947=1,L947&gt;168),1,0)</x:f>
        <x:v>0</x:v>
      </x:c>
    </x:row>
    <x:row r="948">
      <x:c r="A948" s="1" t="str">
        <x:v>T00943</x:v>
      </x:c>
      <x:c r="B948" s="9" t="n">
        <x:v>45775.50486111111</x:v>
      </x:c>
      <x:c r="C948" s="9" t="n">
        <x:v>45775.702361111114</x:v>
      </x:c>
      <x:c r="D948" s="9" t="n">
        <x:v>45775.819444444445</x:v>
      </x:c>
      <x:c r="E948" s="1" t="str">
        <x:v>High</x:v>
      </x:c>
      <x:c r="F948" s="1" t="str">
        <x:v>WhatsApp</x:v>
      </x:c>
      <x:c r="G948" s="1" t="str">
        <x:v>Product information</x:v>
      </x:c>
      <x:c r="H948" s="1" t="n">
        <x:v>0</x:v>
      </x:c>
      <x:c r="I948" s="1"/>
      <x:c r="J948" s="1" t="n">
        <x:f>IF(E948="","",VLOOKUP(E948,'Guide'!$A$7:$C$10,2,FALSE))</x:f>
        <x:v>4</x:v>
      </x:c>
      <x:c r="K948" s="1" t="n">
        <x:f>IF(E948="","",VLOOKUP(E948,'Guide'!$A$7:$C$10,3,FALSE))</x:f>
        <x:v>24</x:v>
      </x:c>
      <x:c r="L948" s="10" t="n">
        <x:f>('Guide'!$B$4-B948)*24</x:f>
        <x:v>1523.8833333333023</x:v>
      </x:c>
      <x:c r="M948" s="10" t="n">
        <x:f>IF(C948="","",ROUND((C948-B948)*24,6))</x:f>
        <x:v>4.74</x:v>
      </x:c>
      <x:c r="N948" s="10" t="n">
        <x:f>IF(D948="","",ROUND((D948-B948)*24,6))</x:f>
        <x:v>7.55</x:v>
      </x:c>
      <x:c r="O948" s="1" t="n">
        <x:f>IF(D948="",1,0)</x:f>
        <x:v>0</x:v>
      </x:c>
      <x:c r="P948" s="1" t="n">
        <x:f>IF(E948="",0,IF(OR(C948&lt;&gt;"",L948&gt;=J948),1,0))</x:f>
        <x:v>1</x:v>
      </x:c>
      <x:c r="Q948" s="1" t="n">
        <x:f>IF(AND(E948&lt;&gt;"",C948&lt;&gt;"",M948&lt;=J948),1,0)</x:f>
        <x:v>0</x:v>
      </x:c>
      <x:c r="R948" s="1" t="n">
        <x:f>P948-Q948</x:f>
        <x:v>1</x:v>
      </x:c>
      <x:c r="S948" s="1" t="n">
        <x:f>IF(E948="",0,IF(OR(D948&lt;&gt;"",L948&gt;=K948),1,0))</x:f>
        <x:v>1</x:v>
      </x:c>
      <x:c r="T948" s="1" t="n">
        <x:f>IF(AND(E948&lt;&gt;"",D948&lt;&gt;"",N948&lt;=K948),1,0)</x:f>
        <x:v>1</x:v>
      </x:c>
      <x:c r="U948" s="1" t="n">
        <x:f>S948-T948</x:f>
        <x:v>0</x:v>
      </x:c>
      <x:c r="V948" s="1" t="n">
        <x:f>IF(I948="",0,1)</x:f>
        <x:v>0</x:v>
      </x:c>
      <x:c r="W948" s="1" t="n">
        <x:f>IF(I948&gt;=4,1,0)</x:f>
        <x:v>0</x:v>
      </x:c>
      <x:c r="X948" s="1" t="n">
        <x:f>1-O948</x:f>
        <x:v>1</x:v>
      </x:c>
      <x:c r="Y948" s="1" t="n">
        <x:f>IF(AND(O948=1,L948&gt;168),1,0)</x:f>
        <x:v>0</x:v>
      </x:c>
    </x:row>
    <x:row r="949">
      <x:c r="A949" s="1" t="str">
        <x:v>T00944</x:v>
      </x:c>
      <x:c r="B949" s="9" t="n">
        <x:v>45659.37291666667</x:v>
      </x:c>
      <x:c r="C949" s="9" t="n">
        <x:v>45660.51666666667</x:v>
      </x:c>
      <x:c r="D949" s="9" t="n">
        <x:v>45660.520833333336</x:v>
      </x:c>
      <x:c r="E949" s="1" t="str">
        <x:v>Normal</x:v>
      </x:c>
      <x:c r="F949" s="1" t="str">
        <x:v>Email</x:v>
      </x:c>
      <x:c r="G949" s="1" t="str">
        <x:v>Delivery</x:v>
      </x:c>
      <x:c r="H949" s="1" t="n">
        <x:v>0</x:v>
      </x:c>
      <x:c r="I949" s="1" t="n">
        <x:v>5</x:v>
      </x:c>
      <x:c r="J949" s="1" t="n">
        <x:f>IF(E949="","",VLOOKUP(E949,'Guide'!$A$7:$C$10,2,FALSE))</x:f>
        <x:v>12</x:v>
      </x:c>
      <x:c r="K949" s="1" t="n">
        <x:f>IF(E949="","",VLOOKUP(E949,'Guide'!$A$7:$C$10,3,FALSE))</x:f>
        <x:v>72</x:v>
      </x:c>
      <x:c r="L949" s="10" t="n">
        <x:f>('Guide'!$B$4-B949)*24</x:f>
        <x:v>4311.049999999988</x:v>
      </x:c>
      <x:c r="M949" s="10" t="n">
        <x:f>IF(C949="","",ROUND((C949-B949)*24,6))</x:f>
        <x:v>27.45</x:v>
      </x:c>
      <x:c r="N949" s="10" t="n">
        <x:f>IF(D949="","",ROUND((D949-B949)*24,6))</x:f>
        <x:v>27.55</x:v>
      </x:c>
      <x:c r="O949" s="1" t="n">
        <x:f>IF(D949="",1,0)</x:f>
        <x:v>0</x:v>
      </x:c>
      <x:c r="P949" s="1" t="n">
        <x:f>IF(E949="",0,IF(OR(C949&lt;&gt;"",L949&gt;=J949),1,0))</x:f>
        <x:v>1</x:v>
      </x:c>
      <x:c r="Q949" s="1" t="n">
        <x:f>IF(AND(E949&lt;&gt;"",C949&lt;&gt;"",M949&lt;=J949),1,0)</x:f>
        <x:v>0</x:v>
      </x:c>
      <x:c r="R949" s="1" t="n">
        <x:f>P949-Q949</x:f>
        <x:v>1</x:v>
      </x:c>
      <x:c r="S949" s="1" t="n">
        <x:f>IF(E949="",0,IF(OR(D949&lt;&gt;"",L949&gt;=K949),1,0))</x:f>
        <x:v>1</x:v>
      </x:c>
      <x:c r="T949" s="1" t="n">
        <x:f>IF(AND(E949&lt;&gt;"",D949&lt;&gt;"",N949&lt;=K949),1,0)</x:f>
        <x:v>1</x:v>
      </x:c>
      <x:c r="U949" s="1" t="n">
        <x:f>S949-T949</x:f>
        <x:v>0</x:v>
      </x:c>
      <x:c r="V949" s="1" t="n">
        <x:f>IF(I949="",0,1)</x:f>
        <x:v>1</x:v>
      </x:c>
      <x:c r="W949" s="1" t="n">
        <x:f>IF(I949&gt;=4,1,0)</x:f>
        <x:v>1</x:v>
      </x:c>
      <x:c r="X949" s="1" t="n">
        <x:f>1-O949</x:f>
        <x:v>1</x:v>
      </x:c>
      <x:c r="Y949" s="1" t="n">
        <x:f>IF(AND(O949=1,L949&gt;168),1,0)</x:f>
        <x:v>0</x:v>
      </x:c>
    </x:row>
    <x:row r="950">
      <x:c r="A950" s="1" t="str">
        <x:v>T00945</x:v>
      </x:c>
      <x:c r="B950" s="9" t="n">
        <x:v>45702.65625</x:v>
      </x:c>
      <x:c r="C950" s="9" t="n">
        <x:v>45703.75666666667</x:v>
      </x:c>
      <x:c r="D950" s="9" t="n">
        <x:v>45705.96</x:v>
      </x:c>
      <x:c r="E950" s="1" t="str">
        <x:v>Normal</x:v>
      </x:c>
      <x:c r="F950" s="1" t="str">
        <x:v>Email</x:v>
      </x:c>
      <x:c r="G950" s="1" t="str">
        <x:v>Account access</x:v>
      </x:c>
      <x:c r="H950" s="1" t="n">
        <x:v>0</x:v>
      </x:c>
      <x:c r="I950" s="1"/>
      <x:c r="J950" s="1" t="n">
        <x:f>IF(E950="","",VLOOKUP(E950,'Guide'!$A$7:$C$10,2,FALSE))</x:f>
        <x:v>12</x:v>
      </x:c>
      <x:c r="K950" s="1" t="n">
        <x:f>IF(E950="","",VLOOKUP(E950,'Guide'!$A$7:$C$10,3,FALSE))</x:f>
        <x:v>72</x:v>
      </x:c>
      <x:c r="L950" s="10" t="n">
        <x:f>('Guide'!$B$4-B950)*24</x:f>
        <x:v>3272.25</x:v>
      </x:c>
      <x:c r="M950" s="10" t="n">
        <x:f>IF(C950="","",ROUND((C950-B950)*24,6))</x:f>
        <x:v>26.41</x:v>
      </x:c>
      <x:c r="N950" s="10" t="n">
        <x:f>IF(D950="","",ROUND((D950-B950)*24,6))</x:f>
        <x:v>79.29</x:v>
      </x:c>
      <x:c r="O950" s="1" t="n">
        <x:f>IF(D950="",1,0)</x:f>
        <x:v>0</x:v>
      </x:c>
      <x:c r="P950" s="1" t="n">
        <x:f>IF(E950="",0,IF(OR(C950&lt;&gt;"",L950&gt;=J950),1,0))</x:f>
        <x:v>1</x:v>
      </x:c>
      <x:c r="Q950" s="1" t="n">
        <x:f>IF(AND(E950&lt;&gt;"",C950&lt;&gt;"",M950&lt;=J950),1,0)</x:f>
        <x:v>0</x:v>
      </x:c>
      <x:c r="R950" s="1" t="n">
        <x:f>P950-Q950</x:f>
        <x:v>1</x:v>
      </x:c>
      <x:c r="S950" s="1" t="n">
        <x:f>IF(E950="",0,IF(OR(D950&lt;&gt;"",L950&gt;=K950),1,0))</x:f>
        <x:v>1</x:v>
      </x:c>
      <x:c r="T950" s="1" t="n">
        <x:f>IF(AND(E950&lt;&gt;"",D950&lt;&gt;"",N950&lt;=K950),1,0)</x:f>
        <x:v>0</x:v>
      </x:c>
      <x:c r="U950" s="1" t="n">
        <x:f>S950-T950</x:f>
        <x:v>1</x:v>
      </x:c>
      <x:c r="V950" s="1" t="n">
        <x:f>IF(I950="",0,1)</x:f>
        <x:v>0</x:v>
      </x:c>
      <x:c r="W950" s="1" t="n">
        <x:f>IF(I950&gt;=4,1,0)</x:f>
        <x:v>0</x:v>
      </x:c>
      <x:c r="X950" s="1" t="n">
        <x:f>1-O950</x:f>
        <x:v>1</x:v>
      </x:c>
      <x:c r="Y950" s="1" t="n">
        <x:f>IF(AND(O950=1,L950&gt;168),1,0)</x:f>
        <x:v>0</x:v>
      </x:c>
    </x:row>
    <x:row r="951">
      <x:c r="A951" s="1" t="str">
        <x:v>T00946</x:v>
      </x:c>
      <x:c r="B951" s="9" t="n">
        <x:v>45676.54791666667</x:v>
      </x:c>
      <x:c r="C951" s="9" t="n">
        <x:v>45677.651666666665</x:v>
      </x:c>
      <x:c r="D951" s="9" t="n">
        <x:v>45679.51</x:v>
      </x:c>
      <x:c r="E951" s="1" t="str">
        <x:v>Normal</x:v>
      </x:c>
      <x:c r="F951" s="1" t="str">
        <x:v>WhatsApp</x:v>
      </x:c>
      <x:c r="G951" s="1" t="str">
        <x:v>Delivery</x:v>
      </x:c>
      <x:c r="H951" s="1" t="n">
        <x:v>0</x:v>
      </x:c>
      <x:c r="I951" s="1" t="n">
        <x:v>5</x:v>
      </x:c>
      <x:c r="J951" s="1" t="n">
        <x:f>IF(E951="","",VLOOKUP(E951,'Guide'!$A$7:$C$10,2,FALSE))</x:f>
        <x:v>12</x:v>
      </x:c>
      <x:c r="K951" s="1" t="n">
        <x:f>IF(E951="","",VLOOKUP(E951,'Guide'!$A$7:$C$10,3,FALSE))</x:f>
        <x:v>72</x:v>
      </x:c>
      <x:c r="L951" s="10" t="n">
        <x:f>('Guide'!$B$4-B951)*24</x:f>
        <x:v>3898.8499999999185</x:v>
      </x:c>
      <x:c r="M951" s="10" t="n">
        <x:f>IF(C951="","",ROUND((C951-B951)*24,6))</x:f>
        <x:v>26.49</x:v>
      </x:c>
      <x:c r="N951" s="10" t="n">
        <x:f>IF(D951="","",ROUND((D951-B951)*24,6))</x:f>
        <x:v>71.09</x:v>
      </x:c>
      <x:c r="O951" s="1" t="n">
        <x:f>IF(D951="",1,0)</x:f>
        <x:v>0</x:v>
      </x:c>
      <x:c r="P951" s="1" t="n">
        <x:f>IF(E951="",0,IF(OR(C951&lt;&gt;"",L951&gt;=J951),1,0))</x:f>
        <x:v>1</x:v>
      </x:c>
      <x:c r="Q951" s="1" t="n">
        <x:f>IF(AND(E951&lt;&gt;"",C951&lt;&gt;"",M951&lt;=J951),1,0)</x:f>
        <x:v>0</x:v>
      </x:c>
      <x:c r="R951" s="1" t="n">
        <x:f>P951-Q951</x:f>
        <x:v>1</x:v>
      </x:c>
      <x:c r="S951" s="1" t="n">
        <x:f>IF(E951="",0,IF(OR(D951&lt;&gt;"",L951&gt;=K951),1,0))</x:f>
        <x:v>1</x:v>
      </x:c>
      <x:c r="T951" s="1" t="n">
        <x:f>IF(AND(E951&lt;&gt;"",D951&lt;&gt;"",N951&lt;=K951),1,0)</x:f>
        <x:v>1</x:v>
      </x:c>
      <x:c r="U951" s="1" t="n">
        <x:f>S951-T951</x:f>
        <x:v>0</x:v>
      </x:c>
      <x:c r="V951" s="1" t="n">
        <x:f>IF(I951="",0,1)</x:f>
        <x:v>1</x:v>
      </x:c>
      <x:c r="W951" s="1" t="n">
        <x:f>IF(I951&gt;=4,1,0)</x:f>
        <x:v>1</x:v>
      </x:c>
      <x:c r="X951" s="1" t="n">
        <x:f>1-O951</x:f>
        <x:v>1</x:v>
      </x:c>
      <x:c r="Y951" s="1" t="n">
        <x:f>IF(AND(O951=1,L951&gt;168),1,0)</x:f>
        <x:v>0</x:v>
      </x:c>
    </x:row>
    <x:row r="952">
      <x:c r="A952" s="1" t="str">
        <x:v>T00947</x:v>
      </x:c>
      <x:c r="B952" s="9" t="n">
        <x:v>45756.17916666667</x:v>
      </x:c>
      <x:c r="C952" s="9" t="n">
        <x:v>45756.73875</x:v>
      </x:c>
      <x:c r="D952" s="9" t="n">
        <x:v>45756.900416666664</x:v>
      </x:c>
      <x:c r="E952" s="1" t="str">
        <x:v>Normal</x:v>
      </x:c>
      <x:c r="F952" s="1" t="str">
        <x:v>WhatsApp</x:v>
      </x:c>
      <x:c r="G952" s="1" t="str">
        <x:v>Delivery</x:v>
      </x:c>
      <x:c r="H952" s="1" t="n">
        <x:v>0</x:v>
      </x:c>
      <x:c r="I952" s="1" t="n">
        <x:v>5</x:v>
      </x:c>
      <x:c r="J952" s="1" t="n">
        <x:f>IF(E952="","",VLOOKUP(E952,'Guide'!$A$7:$C$10,2,FALSE))</x:f>
        <x:v>12</x:v>
      </x:c>
      <x:c r="K952" s="1" t="n">
        <x:f>IF(E952="","",VLOOKUP(E952,'Guide'!$A$7:$C$10,3,FALSE))</x:f>
        <x:v>72</x:v>
      </x:c>
      <x:c r="L952" s="10" t="n">
        <x:f>('Guide'!$B$4-B952)*24</x:f>
        <x:v>1987.6999999999534</x:v>
      </x:c>
      <x:c r="M952" s="10" t="n">
        <x:f>IF(C952="","",ROUND((C952-B952)*24,6))</x:f>
        <x:v>13.43</x:v>
      </x:c>
      <x:c r="N952" s="10" t="n">
        <x:f>IF(D952="","",ROUND((D952-B952)*24,6))</x:f>
        <x:v>17.31</x:v>
      </x:c>
      <x:c r="O952" s="1" t="n">
        <x:f>IF(D952="",1,0)</x:f>
        <x:v>0</x:v>
      </x:c>
      <x:c r="P952" s="1" t="n">
        <x:f>IF(E952="",0,IF(OR(C952&lt;&gt;"",L952&gt;=J952),1,0))</x:f>
        <x:v>1</x:v>
      </x:c>
      <x:c r="Q952" s="1" t="n">
        <x:f>IF(AND(E952&lt;&gt;"",C952&lt;&gt;"",M952&lt;=J952),1,0)</x:f>
        <x:v>0</x:v>
      </x:c>
      <x:c r="R952" s="1" t="n">
        <x:f>P952-Q952</x:f>
        <x:v>1</x:v>
      </x:c>
      <x:c r="S952" s="1" t="n">
        <x:f>IF(E952="",0,IF(OR(D952&lt;&gt;"",L952&gt;=K952),1,0))</x:f>
        <x:v>1</x:v>
      </x:c>
      <x:c r="T952" s="1" t="n">
        <x:f>IF(AND(E952&lt;&gt;"",D952&lt;&gt;"",N952&lt;=K952),1,0)</x:f>
        <x:v>1</x:v>
      </x:c>
      <x:c r="U952" s="1" t="n">
        <x:f>S952-T952</x:f>
        <x:v>0</x:v>
      </x:c>
      <x:c r="V952" s="1" t="n">
        <x:f>IF(I952="",0,1)</x:f>
        <x:v>1</x:v>
      </x:c>
      <x:c r="W952" s="1" t="n">
        <x:f>IF(I952&gt;=4,1,0)</x:f>
        <x:v>1</x:v>
      </x:c>
      <x:c r="X952" s="1" t="n">
        <x:f>1-O952</x:f>
        <x:v>1</x:v>
      </x:c>
      <x:c r="Y952" s="1" t="n">
        <x:f>IF(AND(O952=1,L952&gt;168),1,0)</x:f>
        <x:v>0</x:v>
      </x:c>
    </x:row>
    <x:row r="953">
      <x:c r="A953" s="1" t="str">
        <x:v>T00948</x:v>
      </x:c>
      <x:c r="B953" s="9" t="n">
        <x:v>45785.32777777778</x:v>
      </x:c>
      <x:c r="C953" s="9" t="n">
        <x:v>45785.428194444445</x:v>
      </x:c>
      <x:c r="D953" s="9" t="n">
        <x:v>45786.26194444444</x:v>
      </x:c>
      <x:c r="E953" s="1" t="str">
        <x:v>High</x:v>
      </x:c>
      <x:c r="F953" s="1" t="str">
        <x:v>Email</x:v>
      </x:c>
      <x:c r="G953" s="1" t="str">
        <x:v>Refund</x:v>
      </x:c>
      <x:c r="H953" s="1" t="n">
        <x:v>0</x:v>
      </x:c>
      <x:c r="I953" s="1"/>
      <x:c r="J953" s="1" t="n">
        <x:f>IF(E953="","",VLOOKUP(E953,'Guide'!$A$7:$C$10,2,FALSE))</x:f>
        <x:v>4</x:v>
      </x:c>
      <x:c r="K953" s="1" t="n">
        <x:f>IF(E953="","",VLOOKUP(E953,'Guide'!$A$7:$C$10,3,FALSE))</x:f>
        <x:v>24</x:v>
      </x:c>
      <x:c r="L953" s="10" t="n">
        <x:f>('Guide'!$B$4-B953)*24</x:f>
        <x:v>1288.1333333333605</x:v>
      </x:c>
      <x:c r="M953" s="10" t="n">
        <x:f>IF(C953="","",ROUND((C953-B953)*24,6))</x:f>
        <x:v>2.41</x:v>
      </x:c>
      <x:c r="N953" s="10" t="n">
        <x:f>IF(D953="","",ROUND((D953-B953)*24,6))</x:f>
        <x:v>22.42</x:v>
      </x:c>
      <x:c r="O953" s="1" t="n">
        <x:f>IF(D953="",1,0)</x:f>
        <x:v>0</x:v>
      </x:c>
      <x:c r="P953" s="1" t="n">
        <x:f>IF(E953="",0,IF(OR(C953&lt;&gt;"",L953&gt;=J953),1,0))</x:f>
        <x:v>1</x:v>
      </x:c>
      <x:c r="Q953" s="1" t="n">
        <x:f>IF(AND(E953&lt;&gt;"",C953&lt;&gt;"",M953&lt;=J953),1,0)</x:f>
        <x:v>1</x:v>
      </x:c>
      <x:c r="R953" s="1" t="n">
        <x:f>P953-Q953</x:f>
        <x:v>0</x:v>
      </x:c>
      <x:c r="S953" s="1" t="n">
        <x:f>IF(E953="",0,IF(OR(D953&lt;&gt;"",L953&gt;=K953),1,0))</x:f>
        <x:v>1</x:v>
      </x:c>
      <x:c r="T953" s="1" t="n">
        <x:f>IF(AND(E953&lt;&gt;"",D953&lt;&gt;"",N953&lt;=K953),1,0)</x:f>
        <x:v>1</x:v>
      </x:c>
      <x:c r="U953" s="1" t="n">
        <x:f>S953-T953</x:f>
        <x:v>0</x:v>
      </x:c>
      <x:c r="V953" s="1" t="n">
        <x:f>IF(I953="",0,1)</x:f>
        <x:v>0</x:v>
      </x:c>
      <x:c r="W953" s="1" t="n">
        <x:f>IF(I953&gt;=4,1,0)</x:f>
        <x:v>0</x:v>
      </x:c>
      <x:c r="X953" s="1" t="n">
        <x:f>1-O953</x:f>
        <x:v>1</x:v>
      </x:c>
      <x:c r="Y953" s="1" t="n">
        <x:f>IF(AND(O953=1,L953&gt;168),1,0)</x:f>
        <x:v>0</x:v>
      </x:c>
    </x:row>
    <x:row r="954">
      <x:c r="A954" s="1" t="str">
        <x:v>T00949</x:v>
      </x:c>
      <x:c r="B954" s="9" t="n">
        <x:v>45773.05763888889</x:v>
      </x:c>
      <x:c r="C954" s="9" t="n">
        <x:v>45773.25347222222</x:v>
      </x:c>
      <x:c r="D954" s="9" t="n">
        <x:v>45774.94013888889</x:v>
      </x:c>
      <x:c r="E954" s="1" t="str">
        <x:v>Normal</x:v>
      </x:c>
      <x:c r="F954" s="1" t="str">
        <x:v>Email</x:v>
      </x:c>
      <x:c r="G954" s="1" t="str">
        <x:v>Billing</x:v>
      </x:c>
      <x:c r="H954" s="1" t="n">
        <x:v>0</x:v>
      </x:c>
      <x:c r="I954" s="1" t="n">
        <x:v>4</x:v>
      </x:c>
      <x:c r="J954" s="1" t="n">
        <x:f>IF(E954="","",VLOOKUP(E954,'Guide'!$A$7:$C$10,2,FALSE))</x:f>
        <x:v>12</x:v>
      </x:c>
      <x:c r="K954" s="1" t="n">
        <x:f>IF(E954="","",VLOOKUP(E954,'Guide'!$A$7:$C$10,3,FALSE))</x:f>
        <x:v>72</x:v>
      </x:c>
      <x:c r="L954" s="10" t="n">
        <x:f>('Guide'!$B$4-B954)*24</x:f>
        <x:v>1582.6166666666977</x:v>
      </x:c>
      <x:c r="M954" s="10" t="n">
        <x:f>IF(C954="","",ROUND((C954-B954)*24,6))</x:f>
        <x:v>4.7</x:v>
      </x:c>
      <x:c r="N954" s="10" t="n">
        <x:f>IF(D954="","",ROUND((D954-B954)*24,6))</x:f>
        <x:v>45.18</x:v>
      </x:c>
      <x:c r="O954" s="1" t="n">
        <x:f>IF(D954="",1,0)</x:f>
        <x:v>0</x:v>
      </x:c>
      <x:c r="P954" s="1" t="n">
        <x:f>IF(E954="",0,IF(OR(C954&lt;&gt;"",L954&gt;=J954),1,0))</x:f>
        <x:v>1</x:v>
      </x:c>
      <x:c r="Q954" s="1" t="n">
        <x:f>IF(AND(E954&lt;&gt;"",C954&lt;&gt;"",M954&lt;=J954),1,0)</x:f>
        <x:v>1</x:v>
      </x:c>
      <x:c r="R954" s="1" t="n">
        <x:f>P954-Q954</x:f>
        <x:v>0</x:v>
      </x:c>
      <x:c r="S954" s="1" t="n">
        <x:f>IF(E954="",0,IF(OR(D954&lt;&gt;"",L954&gt;=K954),1,0))</x:f>
        <x:v>1</x:v>
      </x:c>
      <x:c r="T954" s="1" t="n">
        <x:f>IF(AND(E954&lt;&gt;"",D954&lt;&gt;"",N954&lt;=K954),1,0)</x:f>
        <x:v>1</x:v>
      </x:c>
      <x:c r="U954" s="1" t="n">
        <x:f>S954-T954</x:f>
        <x:v>0</x:v>
      </x:c>
      <x:c r="V954" s="1" t="n">
        <x:f>IF(I954="",0,1)</x:f>
        <x:v>1</x:v>
      </x:c>
      <x:c r="W954" s="1" t="n">
        <x:f>IF(I954&gt;=4,1,0)</x:f>
        <x:v>1</x:v>
      </x:c>
      <x:c r="X954" s="1" t="n">
        <x:f>1-O954</x:f>
        <x:v>1</x:v>
      </x:c>
      <x:c r="Y954" s="1" t="n">
        <x:f>IF(AND(O954=1,L954&gt;168),1,0)</x:f>
        <x:v>0</x:v>
      </x:c>
    </x:row>
    <x:row r="955">
      <x:c r="A955" s="1" t="str">
        <x:v>T00950</x:v>
      </x:c>
      <x:c r="B955" s="9" t="n">
        <x:v>45834.78055555555</x:v>
      </x:c>
      <x:c r="C955" s="9" t="n">
        <x:v>45835.38013888889</x:v>
      </x:c>
      <x:c r="D955" s="9"/>
      <x:c r="E955" s="1" t="str">
        <x:v>Normal</x:v>
      </x:c>
      <x:c r="F955" s="1" t="str">
        <x:v>WhatsApp</x:v>
      </x:c>
      <x:c r="G955" s="1" t="str">
        <x:v>Billing</x:v>
      </x:c>
      <x:c r="H955" s="1" t="n">
        <x:v>0</x:v>
      </x:c>
      <x:c r="I955" s="1"/>
      <x:c r="J955" s="1" t="n">
        <x:f>IF(E955="","",VLOOKUP(E955,'Guide'!$A$7:$C$10,2,FALSE))</x:f>
        <x:v>12</x:v>
      </x:c>
      <x:c r="K955" s="1" t="n">
        <x:f>IF(E955="","",VLOOKUP(E955,'Guide'!$A$7:$C$10,3,FALSE))</x:f>
        <x:v>72</x:v>
      </x:c>
      <x:c r="L955" s="10" t="n">
        <x:f>('Guide'!$B$4-B955)*24</x:f>
        <x:v>101.266666666721</x:v>
      </x:c>
      <x:c r="M955" s="10" t="n">
        <x:f>IF(C955="","",ROUND((C955-B955)*24,6))</x:f>
        <x:v>14.39</x:v>
      </x:c>
      <x:c r="N955" s="10" t="str">
        <x:f>IF(D955="","",ROUND((D955-B955)*24,6))</x:f>
      </x:c>
      <x:c r="O955" s="1" t="n">
        <x:f>IF(D955="",1,0)</x:f>
        <x:v>1</x:v>
      </x:c>
      <x:c r="P955" s="1" t="n">
        <x:f>IF(E955="",0,IF(OR(C955&lt;&gt;"",L955&gt;=J955),1,0))</x:f>
        <x:v>1</x:v>
      </x:c>
      <x:c r="Q955" s="1" t="n">
        <x:f>IF(AND(E955&lt;&gt;"",C955&lt;&gt;"",M955&lt;=J955),1,0)</x:f>
        <x:v>0</x:v>
      </x:c>
      <x:c r="R955" s="1" t="n">
        <x:f>P955-Q955</x:f>
        <x:v>1</x:v>
      </x:c>
      <x:c r="S955" s="1" t="n">
        <x:f>IF(E955="",0,IF(OR(D955&lt;&gt;"",L955&gt;=K955),1,0))</x:f>
        <x:v>1</x:v>
      </x:c>
      <x:c r="T955" s="1" t="n">
        <x:f>IF(AND(E955&lt;&gt;"",D955&lt;&gt;"",N955&lt;=K955),1,0)</x:f>
        <x:v>0</x:v>
      </x:c>
      <x:c r="U955" s="1" t="n">
        <x:f>S955-T955</x:f>
        <x:v>1</x:v>
      </x:c>
      <x:c r="V955" s="1" t="n">
        <x:f>IF(I955="",0,1)</x:f>
        <x:v>0</x:v>
      </x:c>
      <x:c r="W955" s="1" t="n">
        <x:f>IF(I955&gt;=4,1,0)</x:f>
        <x:v>0</x:v>
      </x:c>
      <x:c r="X955" s="1" t="n">
        <x:f>1-O955</x:f>
        <x:v>0</x:v>
      </x:c>
      <x:c r="Y955" s="1" t="n">
        <x:f>IF(AND(O955=1,L955&gt;168),1,0)</x:f>
        <x:v>0</x:v>
      </x:c>
    </x:row>
    <x:row r="956">
      <x:c r="A956" s="1" t="str">
        <x:v>T00951</x:v>
      </x:c>
      <x:c r="B956" s="9" t="n">
        <x:v>45744.21875</x:v>
      </x:c>
      <x:c r="C956" s="9" t="n">
        <x:v>45744.85125</x:v>
      </x:c>
      <x:c r="D956" s="9" t="n">
        <x:v>45746.080416666664</x:v>
      </x:c>
      <x:c r="E956" s="1" t="str">
        <x:v>Low</x:v>
      </x:c>
      <x:c r="F956" s="1" t="str">
        <x:v>WhatsApp</x:v>
      </x:c>
      <x:c r="G956" s="1" t="str">
        <x:v>Product information</x:v>
      </x:c>
      <x:c r="H956" s="1" t="n">
        <x:v>0</x:v>
      </x:c>
      <x:c r="I956" s="1"/>
      <x:c r="J956" s="1" t="n">
        <x:f>IF(E956="","",VLOOKUP(E956,'Guide'!$A$7:$C$10,2,FALSE))</x:f>
        <x:v>24</x:v>
      </x:c>
      <x:c r="K956" s="1" t="n">
        <x:f>IF(E956="","",VLOOKUP(E956,'Guide'!$A$7:$C$10,3,FALSE))</x:f>
        <x:v>120</x:v>
      </x:c>
      <x:c r="L956" s="10" t="n">
        <x:f>('Guide'!$B$4-B956)*24</x:f>
        <x:v>2274.75</x:v>
      </x:c>
      <x:c r="M956" s="10" t="n">
        <x:f>IF(C956="","",ROUND((C956-B956)*24,6))</x:f>
        <x:v>15.18</x:v>
      </x:c>
      <x:c r="N956" s="10" t="n">
        <x:f>IF(D956="","",ROUND((D956-B956)*24,6))</x:f>
        <x:v>44.68</x:v>
      </x:c>
      <x:c r="O956" s="1" t="n">
        <x:f>IF(D956="",1,0)</x:f>
        <x:v>0</x:v>
      </x:c>
      <x:c r="P956" s="1" t="n">
        <x:f>IF(E956="",0,IF(OR(C956&lt;&gt;"",L956&gt;=J956),1,0))</x:f>
        <x:v>1</x:v>
      </x:c>
      <x:c r="Q956" s="1" t="n">
        <x:f>IF(AND(E956&lt;&gt;"",C956&lt;&gt;"",M956&lt;=J956),1,0)</x:f>
        <x:v>1</x:v>
      </x:c>
      <x:c r="R956" s="1" t="n">
        <x:f>P956-Q956</x:f>
        <x:v>0</x:v>
      </x:c>
      <x:c r="S956" s="1" t="n">
        <x:f>IF(E956="",0,IF(OR(D956&lt;&gt;"",L956&gt;=K956),1,0))</x:f>
        <x:v>1</x:v>
      </x:c>
      <x:c r="T956" s="1" t="n">
        <x:f>IF(AND(E956&lt;&gt;"",D956&lt;&gt;"",N956&lt;=K956),1,0)</x:f>
        <x:v>1</x:v>
      </x:c>
      <x:c r="U956" s="1" t="n">
        <x:f>S956-T956</x:f>
        <x:v>0</x:v>
      </x:c>
      <x:c r="V956" s="1" t="n">
        <x:f>IF(I956="",0,1)</x:f>
        <x:v>0</x:v>
      </x:c>
      <x:c r="W956" s="1" t="n">
        <x:f>IF(I956&gt;=4,1,0)</x:f>
        <x:v>0</x:v>
      </x:c>
      <x:c r="X956" s="1" t="n">
        <x:f>1-O956</x:f>
        <x:v>1</x:v>
      </x:c>
      <x:c r="Y956" s="1" t="n">
        <x:f>IF(AND(O956=1,L956&gt;168),1,0)</x:f>
        <x:v>0</x:v>
      </x:c>
    </x:row>
    <x:row r="957">
      <x:c r="A957" s="1" t="str">
        <x:v>T00952</x:v>
      </x:c>
      <x:c r="B957" s="9" t="n">
        <x:v>45826.32916666667</x:v>
      </x:c>
      <x:c r="C957" s="9" t="n">
        <x:v>45829.14</x:v>
      </x:c>
      <x:c r="D957" s="9" t="n">
        <x:v>45832.409583333334</x:v>
      </x:c>
      <x:c r="E957" s="1" t="str">
        <x:v>Normal</x:v>
      </x:c>
      <x:c r="F957" s="1" t="str">
        <x:v>Email</x:v>
      </x:c>
      <x:c r="G957" s="1" t="str">
        <x:v>Refund</x:v>
      </x:c>
      <x:c r="H957" s="1" t="n">
        <x:v>0</x:v>
      </x:c>
      <x:c r="I957" s="1"/>
      <x:c r="J957" s="1" t="n">
        <x:f>IF(E957="","",VLOOKUP(E957,'Guide'!$A$7:$C$10,2,FALSE))</x:f>
        <x:v>12</x:v>
      </x:c>
      <x:c r="K957" s="1" t="n">
        <x:f>IF(E957="","",VLOOKUP(E957,'Guide'!$A$7:$C$10,3,FALSE))</x:f>
        <x:v>72</x:v>
      </x:c>
      <x:c r="L957" s="10" t="n">
        <x:f>('Guide'!$B$4-B957)*24</x:f>
        <x:v>304.0999999999185</x:v>
      </x:c>
      <x:c r="M957" s="10" t="n">
        <x:f>IF(C957="","",ROUND((C957-B957)*24,6))</x:f>
        <x:v>67.46</x:v>
      </x:c>
      <x:c r="N957" s="10" t="n">
        <x:f>IF(D957="","",ROUND((D957-B957)*24,6))</x:f>
        <x:v>145.93</x:v>
      </x:c>
      <x:c r="O957" s="1" t="n">
        <x:f>IF(D957="",1,0)</x:f>
        <x:v>0</x:v>
      </x:c>
      <x:c r="P957" s="1" t="n">
        <x:f>IF(E957="",0,IF(OR(C957&lt;&gt;"",L957&gt;=J957),1,0))</x:f>
        <x:v>1</x:v>
      </x:c>
      <x:c r="Q957" s="1" t="n">
        <x:f>IF(AND(E957&lt;&gt;"",C957&lt;&gt;"",M957&lt;=J957),1,0)</x:f>
        <x:v>0</x:v>
      </x:c>
      <x:c r="R957" s="1" t="n">
        <x:f>P957-Q957</x:f>
        <x:v>1</x:v>
      </x:c>
      <x:c r="S957" s="1" t="n">
        <x:f>IF(E957="",0,IF(OR(D957&lt;&gt;"",L957&gt;=K957),1,0))</x:f>
        <x:v>1</x:v>
      </x:c>
      <x:c r="T957" s="1" t="n">
        <x:f>IF(AND(E957&lt;&gt;"",D957&lt;&gt;"",N957&lt;=K957),1,0)</x:f>
        <x:v>0</x:v>
      </x:c>
      <x:c r="U957" s="1" t="n">
        <x:f>S957-T957</x:f>
        <x:v>1</x:v>
      </x:c>
      <x:c r="V957" s="1" t="n">
        <x:f>IF(I957="",0,1)</x:f>
        <x:v>0</x:v>
      </x:c>
      <x:c r="W957" s="1" t="n">
        <x:f>IF(I957&gt;=4,1,0)</x:f>
        <x:v>0</x:v>
      </x:c>
      <x:c r="X957" s="1" t="n">
        <x:f>1-O957</x:f>
        <x:v>1</x:v>
      </x:c>
      <x:c r="Y957" s="1" t="n">
        <x:f>IF(AND(O957=1,L957&gt;168),1,0)</x:f>
        <x:v>0</x:v>
      </x:c>
    </x:row>
    <x:row r="958">
      <x:c r="A958" s="1" t="str">
        <x:v>T00953</x:v>
      </x:c>
      <x:c r="B958" s="9" t="n">
        <x:v>45820.57986111111</x:v>
      </x:c>
      <x:c r="C958" s="9" t="n">
        <x:v>45820.77819444444</x:v>
      </x:c>
      <x:c r="D958" s="9" t="n">
        <x:v>45822.17402777778</x:v>
      </x:c>
      <x:c r="E958" s="1" t="str">
        <x:v>Normal</x:v>
      </x:c>
      <x:c r="F958" s="1" t="str">
        <x:v>Email</x:v>
      </x:c>
      <x:c r="G958" s="1" t="str">
        <x:v>Billing</x:v>
      </x:c>
      <x:c r="H958" s="1" t="n">
        <x:v>0</x:v>
      </x:c>
      <x:c r="I958" s="1"/>
      <x:c r="J958" s="1" t="n">
        <x:f>IF(E958="","",VLOOKUP(E958,'Guide'!$A$7:$C$10,2,FALSE))</x:f>
        <x:v>12</x:v>
      </x:c>
      <x:c r="K958" s="1" t="n">
        <x:f>IF(E958="","",VLOOKUP(E958,'Guide'!$A$7:$C$10,3,FALSE))</x:f>
        <x:v>72</x:v>
      </x:c>
      <x:c r="L958" s="10" t="n">
        <x:f>('Guide'!$B$4-B958)*24</x:f>
        <x:v>442.08333333337214</x:v>
      </x:c>
      <x:c r="M958" s="10" t="n">
        <x:f>IF(C958="","",ROUND((C958-B958)*24,6))</x:f>
        <x:v>4.76</x:v>
      </x:c>
      <x:c r="N958" s="10" t="n">
        <x:f>IF(D958="","",ROUND((D958-B958)*24,6))</x:f>
        <x:v>38.26</x:v>
      </x:c>
      <x:c r="O958" s="1" t="n">
        <x:f>IF(D958="",1,0)</x:f>
        <x:v>0</x:v>
      </x:c>
      <x:c r="P958" s="1" t="n">
        <x:f>IF(E958="",0,IF(OR(C958&lt;&gt;"",L958&gt;=J958),1,0))</x:f>
        <x:v>1</x:v>
      </x:c>
      <x:c r="Q958" s="1" t="n">
        <x:f>IF(AND(E958&lt;&gt;"",C958&lt;&gt;"",M958&lt;=J958),1,0)</x:f>
        <x:v>1</x:v>
      </x:c>
      <x:c r="R958" s="1" t="n">
        <x:f>P958-Q958</x:f>
        <x:v>0</x:v>
      </x:c>
      <x:c r="S958" s="1" t="n">
        <x:f>IF(E958="",0,IF(OR(D958&lt;&gt;"",L958&gt;=K958),1,0))</x:f>
        <x:v>1</x:v>
      </x:c>
      <x:c r="T958" s="1" t="n">
        <x:f>IF(AND(E958&lt;&gt;"",D958&lt;&gt;"",N958&lt;=K958),1,0)</x:f>
        <x:v>1</x:v>
      </x:c>
      <x:c r="U958" s="1" t="n">
        <x:f>S958-T958</x:f>
        <x:v>0</x:v>
      </x:c>
      <x:c r="V958" s="1" t="n">
        <x:f>IF(I958="",0,1)</x:f>
        <x:v>0</x:v>
      </x:c>
      <x:c r="W958" s="1" t="n">
        <x:f>IF(I958&gt;=4,1,0)</x:f>
        <x:v>0</x:v>
      </x:c>
      <x:c r="X958" s="1" t="n">
        <x:f>1-O958</x:f>
        <x:v>1</x:v>
      </x:c>
      <x:c r="Y958" s="1" t="n">
        <x:f>IF(AND(O958=1,L958&gt;168),1,0)</x:f>
        <x:v>0</x:v>
      </x:c>
    </x:row>
    <x:row r="959">
      <x:c r="A959" s="1" t="str">
        <x:v>T00954</x:v>
      </x:c>
      <x:c r="B959" s="9" t="n">
        <x:v>45738.54027777778</x:v>
      </x:c>
      <x:c r="C959" s="9" t="n">
        <x:v>45739.36069444445</x:v>
      </x:c>
      <x:c r="D959" s="9" t="n">
        <x:v>45754.521527777775</x:v>
      </x:c>
      <x:c r="E959" s="1" t="str">
        <x:v>Low</x:v>
      </x:c>
      <x:c r="F959" s="1" t="str">
        <x:v>Email</x:v>
      </x:c>
      <x:c r="G959" s="1" t="str">
        <x:v>Delivery</x:v>
      </x:c>
      <x:c r="H959" s="1" t="n">
        <x:v>0</x:v>
      </x:c>
      <x:c r="I959" s="1"/>
      <x:c r="J959" s="1" t="n">
        <x:f>IF(E959="","",VLOOKUP(E959,'Guide'!$A$7:$C$10,2,FALSE))</x:f>
        <x:v>24</x:v>
      </x:c>
      <x:c r="K959" s="1" t="n">
        <x:f>IF(E959="","",VLOOKUP(E959,'Guide'!$A$7:$C$10,3,FALSE))</x:f>
        <x:v>120</x:v>
      </x:c>
      <x:c r="L959" s="10" t="n">
        <x:f>('Guide'!$B$4-B959)*24</x:f>
        <x:v>2411.0333333333256</x:v>
      </x:c>
      <x:c r="M959" s="10" t="n">
        <x:f>IF(C959="","",ROUND((C959-B959)*24,6))</x:f>
        <x:v>19.69</x:v>
      </x:c>
      <x:c r="N959" s="10" t="n">
        <x:f>IF(D959="","",ROUND((D959-B959)*24,6))</x:f>
        <x:v>383.55</x:v>
      </x:c>
      <x:c r="O959" s="1" t="n">
        <x:f>IF(D959="",1,0)</x:f>
        <x:v>0</x:v>
      </x:c>
      <x:c r="P959" s="1" t="n">
        <x:f>IF(E959="",0,IF(OR(C959&lt;&gt;"",L959&gt;=J959),1,0))</x:f>
        <x:v>1</x:v>
      </x:c>
      <x:c r="Q959" s="1" t="n">
        <x:f>IF(AND(E959&lt;&gt;"",C959&lt;&gt;"",M959&lt;=J959),1,0)</x:f>
        <x:v>1</x:v>
      </x:c>
      <x:c r="R959" s="1" t="n">
        <x:f>P959-Q959</x:f>
        <x:v>0</x:v>
      </x:c>
      <x:c r="S959" s="1" t="n">
        <x:f>IF(E959="",0,IF(OR(D959&lt;&gt;"",L959&gt;=K959),1,0))</x:f>
        <x:v>1</x:v>
      </x:c>
      <x:c r="T959" s="1" t="n">
        <x:f>IF(AND(E959&lt;&gt;"",D959&lt;&gt;"",N959&lt;=K959),1,0)</x:f>
        <x:v>0</x:v>
      </x:c>
      <x:c r="U959" s="1" t="n">
        <x:f>S959-T959</x:f>
        <x:v>1</x:v>
      </x:c>
      <x:c r="V959" s="1" t="n">
        <x:f>IF(I959="",0,1)</x:f>
        <x:v>0</x:v>
      </x:c>
      <x:c r="W959" s="1" t="n">
        <x:f>IF(I959&gt;=4,1,0)</x:f>
        <x:v>0</x:v>
      </x:c>
      <x:c r="X959" s="1" t="n">
        <x:f>1-O959</x:f>
        <x:v>1</x:v>
      </x:c>
      <x:c r="Y959" s="1" t="n">
        <x:f>IF(AND(O959=1,L959&gt;168),1,0)</x:f>
        <x:v>0</x:v>
      </x:c>
    </x:row>
    <x:row r="960">
      <x:c r="A960" s="1" t="str">
        <x:v>T00955</x:v>
      </x:c>
      <x:c r="B960" s="9" t="n">
        <x:v>45742.36388888889</x:v>
      </x:c>
      <x:c r="C960" s="9" t="n">
        <x:v>45743.21597222222</x:v>
      </x:c>
      <x:c r="D960" s="9" t="n">
        <x:v>45747.52805555556</x:v>
      </x:c>
      <x:c r="E960" s="1" t="str">
        <x:v>Normal</x:v>
      </x:c>
      <x:c r="F960" s="1" t="str">
        <x:v>Email</x:v>
      </x:c>
      <x:c r="G960" s="1" t="str">
        <x:v>Refund</x:v>
      </x:c>
      <x:c r="H960" s="1" t="n">
        <x:v>1</x:v>
      </x:c>
      <x:c r="I960" s="1" t="n">
        <x:v>1</x:v>
      </x:c>
      <x:c r="J960" s="1" t="n">
        <x:f>IF(E960="","",VLOOKUP(E960,'Guide'!$A$7:$C$10,2,FALSE))</x:f>
        <x:v>12</x:v>
      </x:c>
      <x:c r="K960" s="1" t="n">
        <x:f>IF(E960="","",VLOOKUP(E960,'Guide'!$A$7:$C$10,3,FALSE))</x:f>
        <x:v>72</x:v>
      </x:c>
      <x:c r="L960" s="10" t="n">
        <x:f>('Guide'!$B$4-B960)*24</x:f>
        <x:v>2319.266666666663</x:v>
      </x:c>
      <x:c r="M960" s="10" t="n">
        <x:f>IF(C960="","",ROUND((C960-B960)*24,6))</x:f>
        <x:v>20.45</x:v>
      </x:c>
      <x:c r="N960" s="10" t="n">
        <x:f>IF(D960="","",ROUND((D960-B960)*24,6))</x:f>
        <x:v>123.94</x:v>
      </x:c>
      <x:c r="O960" s="1" t="n">
        <x:f>IF(D960="",1,0)</x:f>
        <x:v>0</x:v>
      </x:c>
      <x:c r="P960" s="1" t="n">
        <x:f>IF(E960="",0,IF(OR(C960&lt;&gt;"",L960&gt;=J960),1,0))</x:f>
        <x:v>1</x:v>
      </x:c>
      <x:c r="Q960" s="1" t="n">
        <x:f>IF(AND(E960&lt;&gt;"",C960&lt;&gt;"",M960&lt;=J960),1,0)</x:f>
        <x:v>0</x:v>
      </x:c>
      <x:c r="R960" s="1" t="n">
        <x:f>P960-Q960</x:f>
        <x:v>1</x:v>
      </x:c>
      <x:c r="S960" s="1" t="n">
        <x:f>IF(E960="",0,IF(OR(D960&lt;&gt;"",L960&gt;=K960),1,0))</x:f>
        <x:v>1</x:v>
      </x:c>
      <x:c r="T960" s="1" t="n">
        <x:f>IF(AND(E960&lt;&gt;"",D960&lt;&gt;"",N960&lt;=K960),1,0)</x:f>
        <x:v>0</x:v>
      </x:c>
      <x:c r="U960" s="1" t="n">
        <x:f>S960-T960</x:f>
        <x:v>1</x:v>
      </x:c>
      <x:c r="V960" s="1" t="n">
        <x:f>IF(I960="",0,1)</x:f>
        <x:v>1</x:v>
      </x:c>
      <x:c r="W960" s="1" t="n">
        <x:f>IF(I960&gt;=4,1,0)</x:f>
        <x:v>0</x:v>
      </x:c>
      <x:c r="X960" s="1" t="n">
        <x:f>1-O960</x:f>
        <x:v>1</x:v>
      </x:c>
      <x:c r="Y960" s="1" t="n">
        <x:f>IF(AND(O960=1,L960&gt;168),1,0)</x:f>
        <x:v>0</x:v>
      </x:c>
    </x:row>
    <x:row r="961">
      <x:c r="A961" s="1" t="str">
        <x:v>T00956</x:v>
      </x:c>
      <x:c r="B961" s="9" t="n">
        <x:v>45788.385416666664</x:v>
      </x:c>
      <x:c r="C961" s="9" t="n">
        <x:v>45788.489166666666</x:v>
      </x:c>
      <x:c r="D961" s="9" t="n">
        <x:v>45794.23</x:v>
      </x:c>
      <x:c r="E961" s="1" t="str">
        <x:v>Normal</x:v>
      </x:c>
      <x:c r="F961" s="1" t="str">
        <x:v>Web chat</x:v>
      </x:c>
      <x:c r="G961" s="1" t="str">
        <x:v>Refund</x:v>
      </x:c>
      <x:c r="H961" s="1" t="n">
        <x:v>0</x:v>
      </x:c>
      <x:c r="I961" s="1"/>
      <x:c r="J961" s="1" t="n">
        <x:f>IF(E961="","",VLOOKUP(E961,'Guide'!$A$7:$C$10,2,FALSE))</x:f>
        <x:v>12</x:v>
      </x:c>
      <x:c r="K961" s="1" t="n">
        <x:f>IF(E961="","",VLOOKUP(E961,'Guide'!$A$7:$C$10,3,FALSE))</x:f>
        <x:v>72</x:v>
      </x:c>
      <x:c r="L961" s="10" t="n">
        <x:f>('Guide'!$B$4-B961)*24</x:f>
        <x:v>1214.7500000000582</x:v>
      </x:c>
      <x:c r="M961" s="10" t="n">
        <x:f>IF(C961="","",ROUND((C961-B961)*24,6))</x:f>
        <x:v>2.49</x:v>
      </x:c>
      <x:c r="N961" s="10" t="n">
        <x:f>IF(D961="","",ROUND((D961-B961)*24,6))</x:f>
        <x:v>140.27</x:v>
      </x:c>
      <x:c r="O961" s="1" t="n">
        <x:f>IF(D961="",1,0)</x:f>
        <x:v>0</x:v>
      </x:c>
      <x:c r="P961" s="1" t="n">
        <x:f>IF(E961="",0,IF(OR(C961&lt;&gt;"",L961&gt;=J961),1,0))</x:f>
        <x:v>1</x:v>
      </x:c>
      <x:c r="Q961" s="1" t="n">
        <x:f>IF(AND(E961&lt;&gt;"",C961&lt;&gt;"",M961&lt;=J961),1,0)</x:f>
        <x:v>1</x:v>
      </x:c>
      <x:c r="R961" s="1" t="n">
        <x:f>P961-Q961</x:f>
        <x:v>0</x:v>
      </x:c>
      <x:c r="S961" s="1" t="n">
        <x:f>IF(E961="",0,IF(OR(D961&lt;&gt;"",L961&gt;=K961),1,0))</x:f>
        <x:v>1</x:v>
      </x:c>
      <x:c r="T961" s="1" t="n">
        <x:f>IF(AND(E961&lt;&gt;"",D961&lt;&gt;"",N961&lt;=K961),1,0)</x:f>
        <x:v>0</x:v>
      </x:c>
      <x:c r="U961" s="1" t="n">
        <x:f>S961-T961</x:f>
        <x:v>1</x:v>
      </x:c>
      <x:c r="V961" s="1" t="n">
        <x:f>IF(I961="",0,1)</x:f>
        <x:v>0</x:v>
      </x:c>
      <x:c r="W961" s="1" t="n">
        <x:f>IF(I961&gt;=4,1,0)</x:f>
        <x:v>0</x:v>
      </x:c>
      <x:c r="X961" s="1" t="n">
        <x:f>1-O961</x:f>
        <x:v>1</x:v>
      </x:c>
      <x:c r="Y961" s="1" t="n">
        <x:f>IF(AND(O961=1,L961&gt;168),1,0)</x:f>
        <x:v>0</x:v>
      </x:c>
    </x:row>
    <x:row r="962">
      <x:c r="A962" s="1" t="str">
        <x:v>T00957</x:v>
      </x:c>
      <x:c r="B962" s="9" t="n">
        <x:v>45831.52638888889</x:v>
      </x:c>
      <x:c r="C962" s="9" t="n">
        <x:v>45832.391388888886</x:v>
      </x:c>
      <x:c r="D962" s="9" t="n">
        <x:v>45833.07763888889</x:v>
      </x:c>
      <x:c r="E962" s="1" t="str">
        <x:v>Normal</x:v>
      </x:c>
      <x:c r="F962" s="1" t="str">
        <x:v>Email</x:v>
      </x:c>
      <x:c r="G962" s="1" t="str">
        <x:v>Billing</x:v>
      </x:c>
      <x:c r="H962" s="1" t="n">
        <x:v>0</x:v>
      </x:c>
      <x:c r="I962" s="1"/>
      <x:c r="J962" s="1" t="n">
        <x:f>IF(E962="","",VLOOKUP(E962,'Guide'!$A$7:$C$10,2,FALSE))</x:f>
        <x:v>12</x:v>
      </x:c>
      <x:c r="K962" s="1" t="n">
        <x:f>IF(E962="","",VLOOKUP(E962,'Guide'!$A$7:$C$10,3,FALSE))</x:f>
        <x:v>72</x:v>
      </x:c>
      <x:c r="L962" s="10" t="n">
        <x:f>('Guide'!$B$4-B962)*24</x:f>
        <x:v>179.3666666666977</x:v>
      </x:c>
      <x:c r="M962" s="10" t="n">
        <x:f>IF(C962="","",ROUND((C962-B962)*24,6))</x:f>
        <x:v>20.76</x:v>
      </x:c>
      <x:c r="N962" s="10" t="n">
        <x:f>IF(D962="","",ROUND((D962-B962)*24,6))</x:f>
        <x:v>37.23</x:v>
      </x:c>
      <x:c r="O962" s="1" t="n">
        <x:f>IF(D962="",1,0)</x:f>
        <x:v>0</x:v>
      </x:c>
      <x:c r="P962" s="1" t="n">
        <x:f>IF(E962="",0,IF(OR(C962&lt;&gt;"",L962&gt;=J962),1,0))</x:f>
        <x:v>1</x:v>
      </x:c>
      <x:c r="Q962" s="1" t="n">
        <x:f>IF(AND(E962&lt;&gt;"",C962&lt;&gt;"",M962&lt;=J962),1,0)</x:f>
        <x:v>0</x:v>
      </x:c>
      <x:c r="R962" s="1" t="n">
        <x:f>P962-Q962</x:f>
        <x:v>1</x:v>
      </x:c>
      <x:c r="S962" s="1" t="n">
        <x:f>IF(E962="",0,IF(OR(D962&lt;&gt;"",L962&gt;=K962),1,0))</x:f>
        <x:v>1</x:v>
      </x:c>
      <x:c r="T962" s="1" t="n">
        <x:f>IF(AND(E962&lt;&gt;"",D962&lt;&gt;"",N962&lt;=K962),1,0)</x:f>
        <x:v>1</x:v>
      </x:c>
      <x:c r="U962" s="1" t="n">
        <x:f>S962-T962</x:f>
        <x:v>0</x:v>
      </x:c>
      <x:c r="V962" s="1" t="n">
        <x:f>IF(I962="",0,1)</x:f>
        <x:v>0</x:v>
      </x:c>
      <x:c r="W962" s="1" t="n">
        <x:f>IF(I962&gt;=4,1,0)</x:f>
        <x:v>0</x:v>
      </x:c>
      <x:c r="X962" s="1" t="n">
        <x:f>1-O962</x:f>
        <x:v>1</x:v>
      </x:c>
      <x:c r="Y962" s="1" t="n">
        <x:f>IF(AND(O962=1,L962&gt;168),1,0)</x:f>
        <x:v>0</x:v>
      </x:c>
    </x:row>
    <x:row r="963">
      <x:c r="A963" s="1" t="str">
        <x:v>T00958</x:v>
      </x:c>
      <x:c r="B963" s="9" t="n">
        <x:v>45838.44305555556</x:v>
      </x:c>
      <x:c r="C963" s="9" t="n">
        <x:v>45838.61388888889</x:v>
      </x:c>
      <x:c r="D963" s="9" t="n">
        <x:v>45838.66972222222</x:v>
      </x:c>
      <x:c r="E963" s="1" t="str">
        <x:v>High</x:v>
      </x:c>
      <x:c r="F963" s="1" t="str">
        <x:v>Email</x:v>
      </x:c>
      <x:c r="G963" s="1" t="str">
        <x:v>Account access</x:v>
      </x:c>
      <x:c r="H963" s="1" t="n">
        <x:v>1</x:v>
      </x:c>
      <x:c r="I963" s="1" t="n">
        <x:v>4</x:v>
      </x:c>
      <x:c r="J963" s="1" t="n">
        <x:f>IF(E963="","",VLOOKUP(E963,'Guide'!$A$7:$C$10,2,FALSE))</x:f>
        <x:v>4</x:v>
      </x:c>
      <x:c r="K963" s="1" t="n">
        <x:f>IF(E963="","",VLOOKUP(E963,'Guide'!$A$7:$C$10,3,FALSE))</x:f>
        <x:v>24</x:v>
      </x:c>
      <x:c r="L963" s="10" t="n">
        <x:f>('Guide'!$B$4-B963)*24</x:f>
        <x:v>13.366666666581295</x:v>
      </x:c>
      <x:c r="M963" s="10" t="n">
        <x:f>IF(C963="","",ROUND((C963-B963)*24,6))</x:f>
        <x:v>4.1</x:v>
      </x:c>
      <x:c r="N963" s="10" t="n">
        <x:f>IF(D963="","",ROUND((D963-B963)*24,6))</x:f>
        <x:v>5.44</x:v>
      </x:c>
      <x:c r="O963" s="1" t="n">
        <x:f>IF(D963="",1,0)</x:f>
        <x:v>0</x:v>
      </x:c>
      <x:c r="P963" s="1" t="n">
        <x:f>IF(E963="",0,IF(OR(C963&lt;&gt;"",L963&gt;=J963),1,0))</x:f>
        <x:v>1</x:v>
      </x:c>
      <x:c r="Q963" s="1" t="n">
        <x:f>IF(AND(E963&lt;&gt;"",C963&lt;&gt;"",M963&lt;=J963),1,0)</x:f>
        <x:v>0</x:v>
      </x:c>
      <x:c r="R963" s="1" t="n">
        <x:f>P963-Q963</x:f>
        <x:v>1</x:v>
      </x:c>
      <x:c r="S963" s="1" t="n">
        <x:f>IF(E963="",0,IF(OR(D963&lt;&gt;"",L963&gt;=K963),1,0))</x:f>
        <x:v>1</x:v>
      </x:c>
      <x:c r="T963" s="1" t="n">
        <x:f>IF(AND(E963&lt;&gt;"",D963&lt;&gt;"",N963&lt;=K963),1,0)</x:f>
        <x:v>1</x:v>
      </x:c>
      <x:c r="U963" s="1" t="n">
        <x:f>S963-T963</x:f>
        <x:v>0</x:v>
      </x:c>
      <x:c r="V963" s="1" t="n">
        <x:f>IF(I963="",0,1)</x:f>
        <x:v>1</x:v>
      </x:c>
      <x:c r="W963" s="1" t="n">
        <x:f>IF(I963&gt;=4,1,0)</x:f>
        <x:v>1</x:v>
      </x:c>
      <x:c r="X963" s="1" t="n">
        <x:f>1-O963</x:f>
        <x:v>1</x:v>
      </x:c>
      <x:c r="Y963" s="1" t="n">
        <x:f>IF(AND(O963=1,L963&gt;168),1,0)</x:f>
        <x:v>0</x:v>
      </x:c>
    </x:row>
    <x:row r="964">
      <x:c r="A964" s="1" t="str">
        <x:v>T00959</x:v>
      </x:c>
      <x:c r="B964" s="9" t="n">
        <x:v>45709.10138888889</x:v>
      </x:c>
      <x:c r="C964" s="9" t="n">
        <x:v>45709.672638888886</x:v>
      </x:c>
      <x:c r="D964" s="9" t="n">
        <x:v>45712.62513888889</x:v>
      </x:c>
      <x:c r="E964" s="1" t="str">
        <x:v>Normal</x:v>
      </x:c>
      <x:c r="F964" s="1" t="str">
        <x:v>WhatsApp</x:v>
      </x:c>
      <x:c r="G964" s="1" t="str">
        <x:v>Product information</x:v>
      </x:c>
      <x:c r="H964" s="1" t="n">
        <x:v>0</x:v>
      </x:c>
      <x:c r="I964" s="1" t="n">
        <x:v>2</x:v>
      </x:c>
      <x:c r="J964" s="1" t="n">
        <x:f>IF(E964="","",VLOOKUP(E964,'Guide'!$A$7:$C$10,2,FALSE))</x:f>
        <x:v>12</x:v>
      </x:c>
      <x:c r="K964" s="1" t="n">
        <x:f>IF(E964="","",VLOOKUP(E964,'Guide'!$A$7:$C$10,3,FALSE))</x:f>
        <x:v>72</x:v>
      </x:c>
      <x:c r="L964" s="10" t="n">
        <x:f>('Guide'!$B$4-B964)*24</x:f>
        <x:v>3117.566666666593</x:v>
      </x:c>
      <x:c r="M964" s="10" t="n">
        <x:f>IF(C964="","",ROUND((C964-B964)*24,6))</x:f>
        <x:v>13.71</x:v>
      </x:c>
      <x:c r="N964" s="10" t="n">
        <x:f>IF(D964="","",ROUND((D964-B964)*24,6))</x:f>
        <x:v>84.57</x:v>
      </x:c>
      <x:c r="O964" s="1" t="n">
        <x:f>IF(D964="",1,0)</x:f>
        <x:v>0</x:v>
      </x:c>
      <x:c r="P964" s="1" t="n">
        <x:f>IF(E964="",0,IF(OR(C964&lt;&gt;"",L964&gt;=J964),1,0))</x:f>
        <x:v>1</x:v>
      </x:c>
      <x:c r="Q964" s="1" t="n">
        <x:f>IF(AND(E964&lt;&gt;"",C964&lt;&gt;"",M964&lt;=J964),1,0)</x:f>
        <x:v>0</x:v>
      </x:c>
      <x:c r="R964" s="1" t="n">
        <x:f>P964-Q964</x:f>
        <x:v>1</x:v>
      </x:c>
      <x:c r="S964" s="1" t="n">
        <x:f>IF(E964="",0,IF(OR(D964&lt;&gt;"",L964&gt;=K964),1,0))</x:f>
        <x:v>1</x:v>
      </x:c>
      <x:c r="T964" s="1" t="n">
        <x:f>IF(AND(E964&lt;&gt;"",D964&lt;&gt;"",N964&lt;=K964),1,0)</x:f>
        <x:v>0</x:v>
      </x:c>
      <x:c r="U964" s="1" t="n">
        <x:f>S964-T964</x:f>
        <x:v>1</x:v>
      </x:c>
      <x:c r="V964" s="1" t="n">
        <x:f>IF(I964="",0,1)</x:f>
        <x:v>1</x:v>
      </x:c>
      <x:c r="W964" s="1" t="n">
        <x:f>IF(I964&gt;=4,1,0)</x:f>
        <x:v>0</x:v>
      </x:c>
      <x:c r="X964" s="1" t="n">
        <x:f>1-O964</x:f>
        <x:v>1</x:v>
      </x:c>
      <x:c r="Y964" s="1" t="n">
        <x:f>IF(AND(O964=1,L964&gt;168),1,0)</x:f>
        <x:v>0</x:v>
      </x:c>
    </x:row>
    <x:row r="965">
      <x:c r="A965" s="1" t="str">
        <x:v>T00960</x:v>
      </x:c>
      <x:c r="B965" s="9" t="n">
        <x:v>45691.881944444445</x:v>
      </x:c>
      <x:c r="C965" s="9" t="n">
        <x:v>45692.17152777778</x:v>
      </x:c>
      <x:c r="D965" s="9" t="n">
        <x:v>45696.04361111111</x:v>
      </x:c>
      <x:c r="E965" s="1" t="str">
        <x:v>Low</x:v>
      </x:c>
      <x:c r="F965" s="1" t="str">
        <x:v>WhatsApp</x:v>
      </x:c>
      <x:c r="G965" s="1" t="str">
        <x:v>Refund</x:v>
      </x:c>
      <x:c r="H965" s="1" t="n">
        <x:v>0</x:v>
      </x:c>
      <x:c r="I965" s="1"/>
      <x:c r="J965" s="1" t="n">
        <x:f>IF(E965="","",VLOOKUP(E965,'Guide'!$A$7:$C$10,2,FALSE))</x:f>
        <x:v>24</x:v>
      </x:c>
      <x:c r="K965" s="1" t="n">
        <x:f>IF(E965="","",VLOOKUP(E965,'Guide'!$A$7:$C$10,3,FALSE))</x:f>
        <x:v>120</x:v>
      </x:c>
      <x:c r="L965" s="10" t="n">
        <x:f>('Guide'!$B$4-B965)*24</x:f>
        <x:v>3530.833333333314</x:v>
      </x:c>
      <x:c r="M965" s="10" t="n">
        <x:f>IF(C965="","",ROUND((C965-B965)*24,6))</x:f>
        <x:v>6.95</x:v>
      </x:c>
      <x:c r="N965" s="10" t="n">
        <x:f>IF(D965="","",ROUND((D965-B965)*24,6))</x:f>
        <x:v>99.88</x:v>
      </x:c>
      <x:c r="O965" s="1" t="n">
        <x:f>IF(D965="",1,0)</x:f>
        <x:v>0</x:v>
      </x:c>
      <x:c r="P965" s="1" t="n">
        <x:f>IF(E965="",0,IF(OR(C965&lt;&gt;"",L965&gt;=J965),1,0))</x:f>
        <x:v>1</x:v>
      </x:c>
      <x:c r="Q965" s="1" t="n">
        <x:f>IF(AND(E965&lt;&gt;"",C965&lt;&gt;"",M965&lt;=J965),1,0)</x:f>
        <x:v>1</x:v>
      </x:c>
      <x:c r="R965" s="1" t="n">
        <x:f>P965-Q965</x:f>
        <x:v>0</x:v>
      </x:c>
      <x:c r="S965" s="1" t="n">
        <x:f>IF(E965="",0,IF(OR(D965&lt;&gt;"",L965&gt;=K965),1,0))</x:f>
        <x:v>1</x:v>
      </x:c>
      <x:c r="T965" s="1" t="n">
        <x:f>IF(AND(E965&lt;&gt;"",D965&lt;&gt;"",N965&lt;=K965),1,0)</x:f>
        <x:v>1</x:v>
      </x:c>
      <x:c r="U965" s="1" t="n">
        <x:f>S965-T965</x:f>
        <x:v>0</x:v>
      </x:c>
      <x:c r="V965" s="1" t="n">
        <x:f>IF(I965="",0,1)</x:f>
        <x:v>0</x:v>
      </x:c>
      <x:c r="W965" s="1" t="n">
        <x:f>IF(I965&gt;=4,1,0)</x:f>
        <x:v>0</x:v>
      </x:c>
      <x:c r="X965" s="1" t="n">
        <x:f>1-O965</x:f>
        <x:v>1</x:v>
      </x:c>
      <x:c r="Y965" s="1" t="n">
        <x:f>IF(AND(O965=1,L965&gt;168),1,0)</x:f>
        <x:v>0</x:v>
      </x:c>
    </x:row>
    <x:row r="966">
      <x:c r="A966" s="1" t="str">
        <x:v>T00961</x:v>
      </x:c>
      <x:c r="B966" s="9" t="n">
        <x:v>45661.79861111111</x:v>
      </x:c>
      <x:c r="C966" s="9" t="n">
        <x:v>45662.90944444444</x:v>
      </x:c>
      <x:c r="D966" s="9" t="n">
        <x:v>45665.76527777778</x:v>
      </x:c>
      <x:c r="E966" s="1" t="str">
        <x:v>Low</x:v>
      </x:c>
      <x:c r="F966" s="1" t="str">
        <x:v>Email</x:v>
      </x:c>
      <x:c r="G966" s="1" t="str">
        <x:v>Billing</x:v>
      </x:c>
      <x:c r="H966" s="1" t="n">
        <x:v>0</x:v>
      </x:c>
      <x:c r="I966" s="1" t="n">
        <x:v>1</x:v>
      </x:c>
      <x:c r="J966" s="1" t="n">
        <x:f>IF(E966="","",VLOOKUP(E966,'Guide'!$A$7:$C$10,2,FALSE))</x:f>
        <x:v>24</x:v>
      </x:c>
      <x:c r="K966" s="1" t="n">
        <x:f>IF(E966="","",VLOOKUP(E966,'Guide'!$A$7:$C$10,3,FALSE))</x:f>
        <x:v>120</x:v>
      </x:c>
      <x:c r="L966" s="10" t="n">
        <x:f>('Guide'!$B$4-B966)*24</x:f>
        <x:v>4252.833333333372</x:v>
      </x:c>
      <x:c r="M966" s="10" t="n">
        <x:f>IF(C966="","",ROUND((C966-B966)*24,6))</x:f>
        <x:v>26.66</x:v>
      </x:c>
      <x:c r="N966" s="10" t="n">
        <x:f>IF(D966="","",ROUND((D966-B966)*24,6))</x:f>
        <x:v>95.2</x:v>
      </x:c>
      <x:c r="O966" s="1" t="n">
        <x:f>IF(D966="",1,0)</x:f>
        <x:v>0</x:v>
      </x:c>
      <x:c r="P966" s="1" t="n">
        <x:f>IF(E966="",0,IF(OR(C966&lt;&gt;"",L966&gt;=J966),1,0))</x:f>
        <x:v>1</x:v>
      </x:c>
      <x:c r="Q966" s="1" t="n">
        <x:f>IF(AND(E966&lt;&gt;"",C966&lt;&gt;"",M966&lt;=J966),1,0)</x:f>
        <x:v>0</x:v>
      </x:c>
      <x:c r="R966" s="1" t="n">
        <x:f>P966-Q966</x:f>
        <x:v>1</x:v>
      </x:c>
      <x:c r="S966" s="1" t="n">
        <x:f>IF(E966="",0,IF(OR(D966&lt;&gt;"",L966&gt;=K966),1,0))</x:f>
        <x:v>1</x:v>
      </x:c>
      <x:c r="T966" s="1" t="n">
        <x:f>IF(AND(E966&lt;&gt;"",D966&lt;&gt;"",N966&lt;=K966),1,0)</x:f>
        <x:v>1</x:v>
      </x:c>
      <x:c r="U966" s="1" t="n">
        <x:f>S966-T966</x:f>
        <x:v>0</x:v>
      </x:c>
      <x:c r="V966" s="1" t="n">
        <x:f>IF(I966="",0,1)</x:f>
        <x:v>1</x:v>
      </x:c>
      <x:c r="W966" s="1" t="n">
        <x:f>IF(I966&gt;=4,1,0)</x:f>
        <x:v>0</x:v>
      </x:c>
      <x:c r="X966" s="1" t="n">
        <x:f>1-O966</x:f>
        <x:v>1</x:v>
      </x:c>
      <x:c r="Y966" s="1" t="n">
        <x:f>IF(AND(O966=1,L966&gt;168),1,0)</x:f>
        <x:v>0</x:v>
      </x:c>
    </x:row>
    <x:row r="967">
      <x:c r="A967" s="1" t="str">
        <x:v>T00962</x:v>
      </x:c>
      <x:c r="B967" s="9" t="n">
        <x:v>45660.72430555556</x:v>
      </x:c>
      <x:c r="C967" s="9" t="n">
        <x:v>45661.103055555555</x:v>
      </x:c>
      <x:c r="D967" s="9" t="n">
        <x:v>45670.87847222222</x:v>
      </x:c>
      <x:c r="E967" s="1" t="str">
        <x:v>Normal</x:v>
      </x:c>
      <x:c r="F967" s="1" t="str">
        <x:v>Email</x:v>
      </x:c>
      <x:c r="G967" s="1" t="str">
        <x:v>Account access</x:v>
      </x:c>
      <x:c r="H967" s="1" t="n">
        <x:v>0</x:v>
      </x:c>
      <x:c r="I967" s="1" t="n">
        <x:v>1</x:v>
      </x:c>
      <x:c r="J967" s="1" t="n">
        <x:f>IF(E967="","",VLOOKUP(E967,'Guide'!$A$7:$C$10,2,FALSE))</x:f>
        <x:v>12</x:v>
      </x:c>
      <x:c r="K967" s="1" t="n">
        <x:f>IF(E967="","",VLOOKUP(E967,'Guide'!$A$7:$C$10,3,FALSE))</x:f>
        <x:v>72</x:v>
      </x:c>
      <x:c r="L967" s="10" t="n">
        <x:f>('Guide'!$B$4-B967)*24</x:f>
        <x:v>4278.616666666581</x:v>
      </x:c>
      <x:c r="M967" s="10" t="n">
        <x:f>IF(C967="","",ROUND((C967-B967)*24,6))</x:f>
        <x:v>9.09</x:v>
      </x:c>
      <x:c r="N967" s="10" t="n">
        <x:f>IF(D967="","",ROUND((D967-B967)*24,6))</x:f>
        <x:v>243.7</x:v>
      </x:c>
      <x:c r="O967" s="1" t="n">
        <x:f>IF(D967="",1,0)</x:f>
        <x:v>0</x:v>
      </x:c>
      <x:c r="P967" s="1" t="n">
        <x:f>IF(E967="",0,IF(OR(C967&lt;&gt;"",L967&gt;=J967),1,0))</x:f>
        <x:v>1</x:v>
      </x:c>
      <x:c r="Q967" s="1" t="n">
        <x:f>IF(AND(E967&lt;&gt;"",C967&lt;&gt;"",M967&lt;=J967),1,0)</x:f>
        <x:v>1</x:v>
      </x:c>
      <x:c r="R967" s="1" t="n">
        <x:f>P967-Q967</x:f>
        <x:v>0</x:v>
      </x:c>
      <x:c r="S967" s="1" t="n">
        <x:f>IF(E967="",0,IF(OR(D967&lt;&gt;"",L967&gt;=K967),1,0))</x:f>
        <x:v>1</x:v>
      </x:c>
      <x:c r="T967" s="1" t="n">
        <x:f>IF(AND(E967&lt;&gt;"",D967&lt;&gt;"",N967&lt;=K967),1,0)</x:f>
        <x:v>0</x:v>
      </x:c>
      <x:c r="U967" s="1" t="n">
        <x:f>S967-T967</x:f>
        <x:v>1</x:v>
      </x:c>
      <x:c r="V967" s="1" t="n">
        <x:f>IF(I967="",0,1)</x:f>
        <x:v>1</x:v>
      </x:c>
      <x:c r="W967" s="1" t="n">
        <x:f>IF(I967&gt;=4,1,0)</x:f>
        <x:v>0</x:v>
      </x:c>
      <x:c r="X967" s="1" t="n">
        <x:f>1-O967</x:f>
        <x:v>1</x:v>
      </x:c>
      <x:c r="Y967" s="1" t="n">
        <x:f>IF(AND(O967=1,L967&gt;168),1,0)</x:f>
        <x:v>0</x:v>
      </x:c>
    </x:row>
    <x:row r="968">
      <x:c r="A968" s="1" t="str">
        <x:v>T00963</x:v>
      </x:c>
      <x:c r="B968" s="9" t="n">
        <x:v>45787.15347222222</x:v>
      </x:c>
      <x:c r="C968" s="9" t="n">
        <x:v>45787.30222222222</x:v>
      </x:c>
      <x:c r="D968" s="9" t="n">
        <x:v>45788.024305555555</x:v>
      </x:c>
      <x:c r="E968" s="1" t="str">
        <x:v>High</x:v>
      </x:c>
      <x:c r="F968" s="1" t="str">
        <x:v>Email</x:v>
      </x:c>
      <x:c r="G968" s="1" t="str">
        <x:v>Refund</x:v>
      </x:c>
      <x:c r="H968" s="1" t="n">
        <x:v>0</x:v>
      </x:c>
      <x:c r="I968" s="1" t="n">
        <x:v>3</x:v>
      </x:c>
      <x:c r="J968" s="1" t="n">
        <x:f>IF(E968="","",VLOOKUP(E968,'Guide'!$A$7:$C$10,2,FALSE))</x:f>
        <x:v>4</x:v>
      </x:c>
      <x:c r="K968" s="1" t="n">
        <x:f>IF(E968="","",VLOOKUP(E968,'Guide'!$A$7:$C$10,3,FALSE))</x:f>
        <x:v>24</x:v>
      </x:c>
      <x:c r="L968" s="10" t="n">
        <x:f>('Guide'!$B$4-B968)*24</x:f>
        <x:v>1244.3166666667094</x:v>
      </x:c>
      <x:c r="M968" s="10" t="n">
        <x:f>IF(C968="","",ROUND((C968-B968)*24,6))</x:f>
        <x:v>3.57</x:v>
      </x:c>
      <x:c r="N968" s="10" t="n">
        <x:f>IF(D968="","",ROUND((D968-B968)*24,6))</x:f>
        <x:v>20.9</x:v>
      </x:c>
      <x:c r="O968" s="1" t="n">
        <x:f>IF(D968="",1,0)</x:f>
        <x:v>0</x:v>
      </x:c>
      <x:c r="P968" s="1" t="n">
        <x:f>IF(E968="",0,IF(OR(C968&lt;&gt;"",L968&gt;=J968),1,0))</x:f>
        <x:v>1</x:v>
      </x:c>
      <x:c r="Q968" s="1" t="n">
        <x:f>IF(AND(E968&lt;&gt;"",C968&lt;&gt;"",M968&lt;=J968),1,0)</x:f>
        <x:v>1</x:v>
      </x:c>
      <x:c r="R968" s="1" t="n">
        <x:f>P968-Q968</x:f>
        <x:v>0</x:v>
      </x:c>
      <x:c r="S968" s="1" t="n">
        <x:f>IF(E968="",0,IF(OR(D968&lt;&gt;"",L968&gt;=K968),1,0))</x:f>
        <x:v>1</x:v>
      </x:c>
      <x:c r="T968" s="1" t="n">
        <x:f>IF(AND(E968&lt;&gt;"",D968&lt;&gt;"",N968&lt;=K968),1,0)</x:f>
        <x:v>1</x:v>
      </x:c>
      <x:c r="U968" s="1" t="n">
        <x:f>S968-T968</x:f>
        <x:v>0</x:v>
      </x:c>
      <x:c r="V968" s="1" t="n">
        <x:f>IF(I968="",0,1)</x:f>
        <x:v>1</x:v>
      </x:c>
      <x:c r="W968" s="1" t="n">
        <x:f>IF(I968&gt;=4,1,0)</x:f>
        <x:v>0</x:v>
      </x:c>
      <x:c r="X968" s="1" t="n">
        <x:f>1-O968</x:f>
        <x:v>1</x:v>
      </x:c>
      <x:c r="Y968" s="1" t="n">
        <x:f>IF(AND(O968=1,L968&gt;168),1,0)</x:f>
        <x:v>0</x:v>
      </x:c>
    </x:row>
    <x:row r="969">
      <x:c r="A969" s="1" t="str">
        <x:v>T00964</x:v>
      </x:c>
      <x:c r="B969" s="9" t="n">
        <x:v>45686.92986111111</x:v>
      </x:c>
      <x:c r="C969" s="9" t="n">
        <x:v>45687.18486111111</x:v>
      </x:c>
      <x:c r="D969" s="9" t="n">
        <x:v>45688.04986111111</x:v>
      </x:c>
      <x:c r="E969" s="1" t="str">
        <x:v>High</x:v>
      </x:c>
      <x:c r="F969" s="1" t="str">
        <x:v>Email</x:v>
      </x:c>
      <x:c r="G969" s="1" t="str">
        <x:v>Product information</x:v>
      </x:c>
      <x:c r="H969" s="1" t="n">
        <x:v>0</x:v>
      </x:c>
      <x:c r="I969" s="1"/>
      <x:c r="J969" s="1" t="n">
        <x:f>IF(E969="","",VLOOKUP(E969,'Guide'!$A$7:$C$10,2,FALSE))</x:f>
        <x:v>4</x:v>
      </x:c>
      <x:c r="K969" s="1" t="n">
        <x:f>IF(E969="","",VLOOKUP(E969,'Guide'!$A$7:$C$10,3,FALSE))</x:f>
        <x:v>24</x:v>
      </x:c>
      <x:c r="L969" s="10" t="n">
        <x:f>('Guide'!$B$4-B969)*24</x:f>
        <x:v>3649.683333333407</x:v>
      </x:c>
      <x:c r="M969" s="10" t="n">
        <x:f>IF(C969="","",ROUND((C969-B969)*24,6))</x:f>
        <x:v>6.12</x:v>
      </x:c>
      <x:c r="N969" s="10" t="n">
        <x:f>IF(D969="","",ROUND((D969-B969)*24,6))</x:f>
        <x:v>26.88</x:v>
      </x:c>
      <x:c r="O969" s="1" t="n">
        <x:f>IF(D969="",1,0)</x:f>
        <x:v>0</x:v>
      </x:c>
      <x:c r="P969" s="1" t="n">
        <x:f>IF(E969="",0,IF(OR(C969&lt;&gt;"",L969&gt;=J969),1,0))</x:f>
        <x:v>1</x:v>
      </x:c>
      <x:c r="Q969" s="1" t="n">
        <x:f>IF(AND(E969&lt;&gt;"",C969&lt;&gt;"",M969&lt;=J969),1,0)</x:f>
        <x:v>0</x:v>
      </x:c>
      <x:c r="R969" s="1" t="n">
        <x:f>P969-Q969</x:f>
        <x:v>1</x:v>
      </x:c>
      <x:c r="S969" s="1" t="n">
        <x:f>IF(E969="",0,IF(OR(D969&lt;&gt;"",L969&gt;=K969),1,0))</x:f>
        <x:v>1</x:v>
      </x:c>
      <x:c r="T969" s="1" t="n">
        <x:f>IF(AND(E969&lt;&gt;"",D969&lt;&gt;"",N969&lt;=K969),1,0)</x:f>
        <x:v>0</x:v>
      </x:c>
      <x:c r="U969" s="1" t="n">
        <x:f>S969-T969</x:f>
        <x:v>1</x:v>
      </x:c>
      <x:c r="V969" s="1" t="n">
        <x:f>IF(I969="",0,1)</x:f>
        <x:v>0</x:v>
      </x:c>
      <x:c r="W969" s="1" t="n">
        <x:f>IF(I969&gt;=4,1,0)</x:f>
        <x:v>0</x:v>
      </x:c>
      <x:c r="X969" s="1" t="n">
        <x:f>1-O969</x:f>
        <x:v>1</x:v>
      </x:c>
      <x:c r="Y969" s="1" t="n">
        <x:f>IF(AND(O969=1,L969&gt;168),1,0)</x:f>
        <x:v>0</x:v>
      </x:c>
    </x:row>
    <x:row r="970">
      <x:c r="A970" s="1" t="str">
        <x:v>T00965</x:v>
      </x:c>
      <x:c r="B970" s="9" t="n">
        <x:v>45693.03888888889</x:v>
      </x:c>
      <x:c r="C970" s="9" t="n">
        <x:v>45693.28472222222</x:v>
      </x:c>
      <x:c r="D970" s="9" t="n">
        <x:v>45703.37305555555</x:v>
      </x:c>
      <x:c r="E970" s="1" t="str">
        <x:v>Normal</x:v>
      </x:c>
      <x:c r="F970" s="1" t="str">
        <x:v>WhatsApp</x:v>
      </x:c>
      <x:c r="G970" s="1" t="str">
        <x:v>Refund</x:v>
      </x:c>
      <x:c r="H970" s="1" t="n">
        <x:v>0</x:v>
      </x:c>
      <x:c r="I970" s="1"/>
      <x:c r="J970" s="1" t="n">
        <x:f>IF(E970="","",VLOOKUP(E970,'Guide'!$A$7:$C$10,2,FALSE))</x:f>
        <x:v>12</x:v>
      </x:c>
      <x:c r="K970" s="1" t="n">
        <x:f>IF(E970="","",VLOOKUP(E970,'Guide'!$A$7:$C$10,3,FALSE))</x:f>
        <x:v>72</x:v>
      </x:c>
      <x:c r="L970" s="10" t="n">
        <x:f>('Guide'!$B$4-B970)*24</x:f>
        <x:v>3503.066666666593</x:v>
      </x:c>
      <x:c r="M970" s="10" t="n">
        <x:f>IF(C970="","",ROUND((C970-B970)*24,6))</x:f>
        <x:v>5.9</x:v>
      </x:c>
      <x:c r="N970" s="10" t="n">
        <x:f>IF(D970="","",ROUND((D970-B970)*24,6))</x:f>
        <x:v>248.02</x:v>
      </x:c>
      <x:c r="O970" s="1" t="n">
        <x:f>IF(D970="",1,0)</x:f>
        <x:v>0</x:v>
      </x:c>
      <x:c r="P970" s="1" t="n">
        <x:f>IF(E970="",0,IF(OR(C970&lt;&gt;"",L970&gt;=J970),1,0))</x:f>
        <x:v>1</x:v>
      </x:c>
      <x:c r="Q970" s="1" t="n">
        <x:f>IF(AND(E970&lt;&gt;"",C970&lt;&gt;"",M970&lt;=J970),1,0)</x:f>
        <x:v>1</x:v>
      </x:c>
      <x:c r="R970" s="1" t="n">
        <x:f>P970-Q970</x:f>
        <x:v>0</x:v>
      </x:c>
      <x:c r="S970" s="1" t="n">
        <x:f>IF(E970="",0,IF(OR(D970&lt;&gt;"",L970&gt;=K970),1,0))</x:f>
        <x:v>1</x:v>
      </x:c>
      <x:c r="T970" s="1" t="n">
        <x:f>IF(AND(E970&lt;&gt;"",D970&lt;&gt;"",N970&lt;=K970),1,0)</x:f>
        <x:v>0</x:v>
      </x:c>
      <x:c r="U970" s="1" t="n">
        <x:f>S970-T970</x:f>
        <x:v>1</x:v>
      </x:c>
      <x:c r="V970" s="1" t="n">
        <x:f>IF(I970="",0,1)</x:f>
        <x:v>0</x:v>
      </x:c>
      <x:c r="W970" s="1" t="n">
        <x:f>IF(I970&gt;=4,1,0)</x:f>
        <x:v>0</x:v>
      </x:c>
      <x:c r="X970" s="1" t="n">
        <x:f>1-O970</x:f>
        <x:v>1</x:v>
      </x:c>
      <x:c r="Y970" s="1" t="n">
        <x:f>IF(AND(O970=1,L970&gt;168),1,0)</x:f>
        <x:v>0</x:v>
      </x:c>
    </x:row>
    <x:row r="971">
      <x:c r="A971" s="1" t="str">
        <x:v>T00966</x:v>
      </x:c>
      <x:c r="B971" s="9" t="n">
        <x:v>45694.90138888889</x:v>
      </x:c>
      <x:c r="C971" s="9" t="n">
        <x:v>45695.555555555555</x:v>
      </x:c>
      <x:c r="D971" s="9" t="n">
        <x:v>45695.85972222222</x:v>
      </x:c>
      <x:c r="E971" s="1" t="str">
        <x:v>Low</x:v>
      </x:c>
      <x:c r="F971" s="1" t="str">
        <x:v>WhatsApp</x:v>
      </x:c>
      <x:c r="G971" s="1" t="str">
        <x:v>Delivery</x:v>
      </x:c>
      <x:c r="H971" s="1" t="n">
        <x:v>0</x:v>
      </x:c>
      <x:c r="I971" s="1" t="n">
        <x:v>5</x:v>
      </x:c>
      <x:c r="J971" s="1" t="n">
        <x:f>IF(E971="","",VLOOKUP(E971,'Guide'!$A$7:$C$10,2,FALSE))</x:f>
        <x:v>24</x:v>
      </x:c>
      <x:c r="K971" s="1" t="n">
        <x:f>IF(E971="","",VLOOKUP(E971,'Guide'!$A$7:$C$10,3,FALSE))</x:f>
        <x:v>120</x:v>
      </x:c>
      <x:c r="L971" s="10" t="n">
        <x:f>('Guide'!$B$4-B971)*24</x:f>
        <x:v>3458.3666666666977</x:v>
      </x:c>
      <x:c r="M971" s="10" t="n">
        <x:f>IF(C971="","",ROUND((C971-B971)*24,6))</x:f>
        <x:v>15.7</x:v>
      </x:c>
      <x:c r="N971" s="10" t="n">
        <x:f>IF(D971="","",ROUND((D971-B971)*24,6))</x:f>
        <x:v>23</x:v>
      </x:c>
      <x:c r="O971" s="1" t="n">
        <x:f>IF(D971="",1,0)</x:f>
        <x:v>0</x:v>
      </x:c>
      <x:c r="P971" s="1" t="n">
        <x:f>IF(E971="",0,IF(OR(C971&lt;&gt;"",L971&gt;=J971),1,0))</x:f>
        <x:v>1</x:v>
      </x:c>
      <x:c r="Q971" s="1" t="n">
        <x:f>IF(AND(E971&lt;&gt;"",C971&lt;&gt;"",M971&lt;=J971),1,0)</x:f>
        <x:v>1</x:v>
      </x:c>
      <x:c r="R971" s="1" t="n">
        <x:f>P971-Q971</x:f>
        <x:v>0</x:v>
      </x:c>
      <x:c r="S971" s="1" t="n">
        <x:f>IF(E971="",0,IF(OR(D971&lt;&gt;"",L971&gt;=K971),1,0))</x:f>
        <x:v>1</x:v>
      </x:c>
      <x:c r="T971" s="1" t="n">
        <x:f>IF(AND(E971&lt;&gt;"",D971&lt;&gt;"",N971&lt;=K971),1,0)</x:f>
        <x:v>1</x:v>
      </x:c>
      <x:c r="U971" s="1" t="n">
        <x:f>S971-T971</x:f>
        <x:v>0</x:v>
      </x:c>
      <x:c r="V971" s="1" t="n">
        <x:f>IF(I971="",0,1)</x:f>
        <x:v>1</x:v>
      </x:c>
      <x:c r="W971" s="1" t="n">
        <x:f>IF(I971&gt;=4,1,0)</x:f>
        <x:v>1</x:v>
      </x:c>
      <x:c r="X971" s="1" t="n">
        <x:f>1-O971</x:f>
        <x:v>1</x:v>
      </x:c>
      <x:c r="Y971" s="1" t="n">
        <x:f>IF(AND(O971=1,L971&gt;168),1,0)</x:f>
        <x:v>0</x:v>
      </x:c>
    </x:row>
    <x:row r="972">
      <x:c r="A972" s="1" t="str">
        <x:v>T00967</x:v>
      </x:c>
      <x:c r="B972" s="9" t="n">
        <x:v>45754.959027777775</x:v>
      </x:c>
      <x:c r="C972" s="9" t="n">
        <x:v>45755.01069444444</x:v>
      </x:c>
      <x:c r="D972" s="9" t="n">
        <x:v>45755.359444444446</x:v>
      </x:c>
      <x:c r="E972" s="1" t="str">
        <x:v>High</x:v>
      </x:c>
      <x:c r="F972" s="1" t="str">
        <x:v>WhatsApp</x:v>
      </x:c>
      <x:c r="G972" s="1" t="str">
        <x:v>Account access</x:v>
      </x:c>
      <x:c r="H972" s="1" t="n">
        <x:v>1</x:v>
      </x:c>
      <x:c r="I972" s="1" t="n">
        <x:v>4</x:v>
      </x:c>
      <x:c r="J972" s="1" t="n">
        <x:f>IF(E972="","",VLOOKUP(E972,'Guide'!$A$7:$C$10,2,FALSE))</x:f>
        <x:v>4</x:v>
      </x:c>
      <x:c r="K972" s="1" t="n">
        <x:f>IF(E972="","",VLOOKUP(E972,'Guide'!$A$7:$C$10,3,FALSE))</x:f>
        <x:v>24</x:v>
      </x:c>
      <x:c r="L972" s="10" t="n">
        <x:f>('Guide'!$B$4-B972)*24</x:f>
        <x:v>2016.9833333333954</x:v>
      </x:c>
      <x:c r="M972" s="10" t="n">
        <x:f>IF(C972="","",ROUND((C972-B972)*24,6))</x:f>
        <x:v>1.24</x:v>
      </x:c>
      <x:c r="N972" s="10" t="n">
        <x:f>IF(D972="","",ROUND((D972-B972)*24,6))</x:f>
        <x:v>9.61</x:v>
      </x:c>
      <x:c r="O972" s="1" t="n">
        <x:f>IF(D972="",1,0)</x:f>
        <x:v>0</x:v>
      </x:c>
      <x:c r="P972" s="1" t="n">
        <x:f>IF(E972="",0,IF(OR(C972&lt;&gt;"",L972&gt;=J972),1,0))</x:f>
        <x:v>1</x:v>
      </x:c>
      <x:c r="Q972" s="1" t="n">
        <x:f>IF(AND(E972&lt;&gt;"",C972&lt;&gt;"",M972&lt;=J972),1,0)</x:f>
        <x:v>1</x:v>
      </x:c>
      <x:c r="R972" s="1" t="n">
        <x:f>P972-Q972</x:f>
        <x:v>0</x:v>
      </x:c>
      <x:c r="S972" s="1" t="n">
        <x:f>IF(E972="",0,IF(OR(D972&lt;&gt;"",L972&gt;=K972),1,0))</x:f>
        <x:v>1</x:v>
      </x:c>
      <x:c r="T972" s="1" t="n">
        <x:f>IF(AND(E972&lt;&gt;"",D972&lt;&gt;"",N972&lt;=K972),1,0)</x:f>
        <x:v>1</x:v>
      </x:c>
      <x:c r="U972" s="1" t="n">
        <x:f>S972-T972</x:f>
        <x:v>0</x:v>
      </x:c>
      <x:c r="V972" s="1" t="n">
        <x:f>IF(I972="",0,1)</x:f>
        <x:v>1</x:v>
      </x:c>
      <x:c r="W972" s="1" t="n">
        <x:f>IF(I972&gt;=4,1,0)</x:f>
        <x:v>1</x:v>
      </x:c>
      <x:c r="X972" s="1" t="n">
        <x:f>1-O972</x:f>
        <x:v>1</x:v>
      </x:c>
      <x:c r="Y972" s="1" t="n">
        <x:f>IF(AND(O972=1,L972&gt;168),1,0)</x:f>
        <x:v>0</x:v>
      </x:c>
    </x:row>
    <x:row r="973">
      <x:c r="A973" s="1" t="str">
        <x:v>T00968</x:v>
      </x:c>
      <x:c r="B973" s="9" t="n">
        <x:v>45750.430555555555</x:v>
      </x:c>
      <x:c r="C973" s="9" t="n">
        <x:v>45750.665555555555</x:v>
      </x:c>
      <x:c r="D973" s="9" t="n">
        <x:v>45756.42597222222</x:v>
      </x:c>
      <x:c r="E973" s="1" t="str">
        <x:v>Normal</x:v>
      </x:c>
      <x:c r="F973" s="1" t="str">
        <x:v>Web chat</x:v>
      </x:c>
      <x:c r="G973" s="1" t="str">
        <x:v>Refund</x:v>
      </x:c>
      <x:c r="H973" s="1" t="n">
        <x:v>0</x:v>
      </x:c>
      <x:c r="I973" s="1"/>
      <x:c r="J973" s="1" t="n">
        <x:f>IF(E973="","",VLOOKUP(E973,'Guide'!$A$7:$C$10,2,FALSE))</x:f>
        <x:v>12</x:v>
      </x:c>
      <x:c r="K973" s="1" t="n">
        <x:f>IF(E973="","",VLOOKUP(E973,'Guide'!$A$7:$C$10,3,FALSE))</x:f>
        <x:v>72</x:v>
      </x:c>
      <x:c r="L973" s="10" t="n">
        <x:f>('Guide'!$B$4-B973)*24</x:f>
        <x:v>2125.666666666686</x:v>
      </x:c>
      <x:c r="M973" s="10" t="n">
        <x:f>IF(C973="","",ROUND((C973-B973)*24,6))</x:f>
        <x:v>5.64</x:v>
      </x:c>
      <x:c r="N973" s="10" t="n">
        <x:f>IF(D973="","",ROUND((D973-B973)*24,6))</x:f>
        <x:v>143.89</x:v>
      </x:c>
      <x:c r="O973" s="1" t="n">
        <x:f>IF(D973="",1,0)</x:f>
        <x:v>0</x:v>
      </x:c>
      <x:c r="P973" s="1" t="n">
        <x:f>IF(E973="",0,IF(OR(C973&lt;&gt;"",L973&gt;=J973),1,0))</x:f>
        <x:v>1</x:v>
      </x:c>
      <x:c r="Q973" s="1" t="n">
        <x:f>IF(AND(E973&lt;&gt;"",C973&lt;&gt;"",M973&lt;=J973),1,0)</x:f>
        <x:v>1</x:v>
      </x:c>
      <x:c r="R973" s="1" t="n">
        <x:f>P973-Q973</x:f>
        <x:v>0</x:v>
      </x:c>
      <x:c r="S973" s="1" t="n">
        <x:f>IF(E973="",0,IF(OR(D973&lt;&gt;"",L973&gt;=K973),1,0))</x:f>
        <x:v>1</x:v>
      </x:c>
      <x:c r="T973" s="1" t="n">
        <x:f>IF(AND(E973&lt;&gt;"",D973&lt;&gt;"",N973&lt;=K973),1,0)</x:f>
        <x:v>0</x:v>
      </x:c>
      <x:c r="U973" s="1" t="n">
        <x:f>S973-T973</x:f>
        <x:v>1</x:v>
      </x:c>
      <x:c r="V973" s="1" t="n">
        <x:f>IF(I973="",0,1)</x:f>
        <x:v>0</x:v>
      </x:c>
      <x:c r="W973" s="1" t="n">
        <x:f>IF(I973&gt;=4,1,0)</x:f>
        <x:v>0</x:v>
      </x:c>
      <x:c r="X973" s="1" t="n">
        <x:f>1-O973</x:f>
        <x:v>1</x:v>
      </x:c>
      <x:c r="Y973" s="1" t="n">
        <x:f>IF(AND(O973=1,L973&gt;168),1,0)</x:f>
        <x:v>0</x:v>
      </x:c>
    </x:row>
    <x:row r="974">
      <x:c r="A974" s="1" t="str">
        <x:v>T00969</x:v>
      </x:c>
      <x:c r="B974" s="9" t="n">
        <x:v>45732.61388888889</x:v>
      </x:c>
      <x:c r="C974" s="9" t="n">
        <x:v>45733.00305555556</x:v>
      </x:c>
      <x:c r="D974" s="9" t="n">
        <x:v>45733.00722222222</x:v>
      </x:c>
      <x:c r="E974" s="1" t="str">
        <x:v>High</x:v>
      </x:c>
      <x:c r="F974" s="1" t="str">
        <x:v>Email</x:v>
      </x:c>
      <x:c r="G974" s="1" t="str">
        <x:v>Refund</x:v>
      </x:c>
      <x:c r="H974" s="1" t="n">
        <x:v>0</x:v>
      </x:c>
      <x:c r="I974" s="1" t="n">
        <x:v>2</x:v>
      </x:c>
      <x:c r="J974" s="1" t="n">
        <x:f>IF(E974="","",VLOOKUP(E974,'Guide'!$A$7:$C$10,2,FALSE))</x:f>
        <x:v>4</x:v>
      </x:c>
      <x:c r="K974" s="1" t="n">
        <x:f>IF(E974="","",VLOOKUP(E974,'Guide'!$A$7:$C$10,3,FALSE))</x:f>
        <x:v>24</x:v>
      </x:c>
      <x:c r="L974" s="10" t="n">
        <x:f>('Guide'!$B$4-B974)*24</x:f>
        <x:v>2553.266666666663</x:v>
      </x:c>
      <x:c r="M974" s="10" t="n">
        <x:f>IF(C974="","",ROUND((C974-B974)*24,6))</x:f>
        <x:v>9.34</x:v>
      </x:c>
      <x:c r="N974" s="10" t="n">
        <x:f>IF(D974="","",ROUND((D974-B974)*24,6))</x:f>
        <x:v>9.44</x:v>
      </x:c>
      <x:c r="O974" s="1" t="n">
        <x:f>IF(D974="",1,0)</x:f>
        <x:v>0</x:v>
      </x:c>
      <x:c r="P974" s="1" t="n">
        <x:f>IF(E974="",0,IF(OR(C974&lt;&gt;"",L974&gt;=J974),1,0))</x:f>
        <x:v>1</x:v>
      </x:c>
      <x:c r="Q974" s="1" t="n">
        <x:f>IF(AND(E974&lt;&gt;"",C974&lt;&gt;"",M974&lt;=J974),1,0)</x:f>
        <x:v>0</x:v>
      </x:c>
      <x:c r="R974" s="1" t="n">
        <x:f>P974-Q974</x:f>
        <x:v>1</x:v>
      </x:c>
      <x:c r="S974" s="1" t="n">
        <x:f>IF(E974="",0,IF(OR(D974&lt;&gt;"",L974&gt;=K974),1,0))</x:f>
        <x:v>1</x:v>
      </x:c>
      <x:c r="T974" s="1" t="n">
        <x:f>IF(AND(E974&lt;&gt;"",D974&lt;&gt;"",N974&lt;=K974),1,0)</x:f>
        <x:v>1</x:v>
      </x:c>
      <x:c r="U974" s="1" t="n">
        <x:f>S974-T974</x:f>
        <x:v>0</x:v>
      </x:c>
      <x:c r="V974" s="1" t="n">
        <x:f>IF(I974="",0,1)</x:f>
        <x:v>1</x:v>
      </x:c>
      <x:c r="W974" s="1" t="n">
        <x:f>IF(I974&gt;=4,1,0)</x:f>
        <x:v>0</x:v>
      </x:c>
      <x:c r="X974" s="1" t="n">
        <x:f>1-O974</x:f>
        <x:v>1</x:v>
      </x:c>
      <x:c r="Y974" s="1" t="n">
        <x:f>IF(AND(O974=1,L974&gt;168),1,0)</x:f>
        <x:v>0</x:v>
      </x:c>
    </x:row>
    <x:row r="975">
      <x:c r="A975" s="1" t="str">
        <x:v>T00970</x:v>
      </x:c>
      <x:c r="B975" s="9" t="n">
        <x:v>45816.06319444445</x:v>
      </x:c>
      <x:c r="C975" s="9" t="n">
        <x:v>45816.37194444444</x:v>
      </x:c>
      <x:c r="D975" s="9" t="n">
        <x:v>45822.429444444446</x:v>
      </x:c>
      <x:c r="E975" s="1" t="str">
        <x:v>Normal</x:v>
      </x:c>
      <x:c r="F975" s="1" t="str">
        <x:v>WhatsApp</x:v>
      </x:c>
      <x:c r="G975" s="1" t="str">
        <x:v>Account access</x:v>
      </x:c>
      <x:c r="H975" s="1" t="n">
        <x:v>0</x:v>
      </x:c>
      <x:c r="I975" s="1" t="n">
        <x:v>3</x:v>
      </x:c>
      <x:c r="J975" s="1" t="n">
        <x:f>IF(E975="","",VLOOKUP(E975,'Guide'!$A$7:$C$10,2,FALSE))</x:f>
        <x:v>12</x:v>
      </x:c>
      <x:c r="K975" s="1" t="n">
        <x:f>IF(E975="","",VLOOKUP(E975,'Guide'!$A$7:$C$10,3,FALSE))</x:f>
        <x:v>72</x:v>
      </x:c>
      <x:c r="L975" s="10" t="n">
        <x:f>('Guide'!$B$4-B975)*24</x:f>
        <x:v>550.483333333279</x:v>
      </x:c>
      <x:c r="M975" s="10" t="n">
        <x:f>IF(C975="","",ROUND((C975-B975)*24,6))</x:f>
        <x:v>7.41</x:v>
      </x:c>
      <x:c r="N975" s="10" t="n">
        <x:f>IF(D975="","",ROUND((D975-B975)*24,6))</x:f>
        <x:v>152.79</x:v>
      </x:c>
      <x:c r="O975" s="1" t="n">
        <x:f>IF(D975="",1,0)</x:f>
        <x:v>0</x:v>
      </x:c>
      <x:c r="P975" s="1" t="n">
        <x:f>IF(E975="",0,IF(OR(C975&lt;&gt;"",L975&gt;=J975),1,0))</x:f>
        <x:v>1</x:v>
      </x:c>
      <x:c r="Q975" s="1" t="n">
        <x:f>IF(AND(E975&lt;&gt;"",C975&lt;&gt;"",M975&lt;=J975),1,0)</x:f>
        <x:v>1</x:v>
      </x:c>
      <x:c r="R975" s="1" t="n">
        <x:f>P975-Q975</x:f>
        <x:v>0</x:v>
      </x:c>
      <x:c r="S975" s="1" t="n">
        <x:f>IF(E975="",0,IF(OR(D975&lt;&gt;"",L975&gt;=K975),1,0))</x:f>
        <x:v>1</x:v>
      </x:c>
      <x:c r="T975" s="1" t="n">
        <x:f>IF(AND(E975&lt;&gt;"",D975&lt;&gt;"",N975&lt;=K975),1,0)</x:f>
        <x:v>0</x:v>
      </x:c>
      <x:c r="U975" s="1" t="n">
        <x:f>S975-T975</x:f>
        <x:v>1</x:v>
      </x:c>
      <x:c r="V975" s="1" t="n">
        <x:f>IF(I975="",0,1)</x:f>
        <x:v>1</x:v>
      </x:c>
      <x:c r="W975" s="1" t="n">
        <x:f>IF(I975&gt;=4,1,0)</x:f>
        <x:v>0</x:v>
      </x:c>
      <x:c r="X975" s="1" t="n">
        <x:f>1-O975</x:f>
        <x:v>1</x:v>
      </x:c>
      <x:c r="Y975" s="1" t="n">
        <x:f>IF(AND(O975=1,L975&gt;168),1,0)</x:f>
        <x:v>0</x:v>
      </x:c>
    </x:row>
    <x:row r="976">
      <x:c r="A976" s="1" t="str">
        <x:v>T00971</x:v>
      </x:c>
      <x:c r="B976" s="9" t="n">
        <x:v>45815.1375</x:v>
      </x:c>
      <x:c r="C976" s="9" t="n">
        <x:v>45815.97583333333</x:v>
      </x:c>
      <x:c r="D976" s="9" t="n">
        <x:v>45816.62708333333</x:v>
      </x:c>
      <x:c r="E976" s="1" t="str">
        <x:v>Normal</x:v>
      </x:c>
      <x:c r="F976" s="1" t="str">
        <x:v>Email</x:v>
      </x:c>
      <x:c r="G976" s="1" t="str">
        <x:v>Billing</x:v>
      </x:c>
      <x:c r="H976" s="1" t="n">
        <x:v>1</x:v>
      </x:c>
      <x:c r="I976" s="1" t="n">
        <x:v>3</x:v>
      </x:c>
      <x:c r="J976" s="1" t="n">
        <x:f>IF(E976="","",VLOOKUP(E976,'Guide'!$A$7:$C$10,2,FALSE))</x:f>
        <x:v>12</x:v>
      </x:c>
      <x:c r="K976" s="1" t="n">
        <x:f>IF(E976="","",VLOOKUP(E976,'Guide'!$A$7:$C$10,3,FALSE))</x:f>
        <x:v>72</x:v>
      </x:c>
      <x:c r="L976" s="10" t="n">
        <x:f>('Guide'!$B$4-B976)*24</x:f>
        <x:v>572.7000000000698</x:v>
      </x:c>
      <x:c r="M976" s="10" t="n">
        <x:f>IF(C976="","",ROUND((C976-B976)*24,6))</x:f>
        <x:v>20.12</x:v>
      </x:c>
      <x:c r="N976" s="10" t="n">
        <x:f>IF(D976="","",ROUND((D976-B976)*24,6))</x:f>
        <x:v>35.75</x:v>
      </x:c>
      <x:c r="O976" s="1" t="n">
        <x:f>IF(D976="",1,0)</x:f>
        <x:v>0</x:v>
      </x:c>
      <x:c r="P976" s="1" t="n">
        <x:f>IF(E976="",0,IF(OR(C976&lt;&gt;"",L976&gt;=J976),1,0))</x:f>
        <x:v>1</x:v>
      </x:c>
      <x:c r="Q976" s="1" t="n">
        <x:f>IF(AND(E976&lt;&gt;"",C976&lt;&gt;"",M976&lt;=J976),1,0)</x:f>
        <x:v>0</x:v>
      </x:c>
      <x:c r="R976" s="1" t="n">
        <x:f>P976-Q976</x:f>
        <x:v>1</x:v>
      </x:c>
      <x:c r="S976" s="1" t="n">
        <x:f>IF(E976="",0,IF(OR(D976&lt;&gt;"",L976&gt;=K976),1,0))</x:f>
        <x:v>1</x:v>
      </x:c>
      <x:c r="T976" s="1" t="n">
        <x:f>IF(AND(E976&lt;&gt;"",D976&lt;&gt;"",N976&lt;=K976),1,0)</x:f>
        <x:v>1</x:v>
      </x:c>
      <x:c r="U976" s="1" t="n">
        <x:f>S976-T976</x:f>
        <x:v>0</x:v>
      </x:c>
      <x:c r="V976" s="1" t="n">
        <x:f>IF(I976="",0,1)</x:f>
        <x:v>1</x:v>
      </x:c>
      <x:c r="W976" s="1" t="n">
        <x:f>IF(I976&gt;=4,1,0)</x:f>
        <x:v>0</x:v>
      </x:c>
      <x:c r="X976" s="1" t="n">
        <x:f>1-O976</x:f>
        <x:v>1</x:v>
      </x:c>
      <x:c r="Y976" s="1" t="n">
        <x:f>IF(AND(O976=1,L976&gt;168),1,0)</x:f>
        <x:v>0</x:v>
      </x:c>
    </x:row>
    <x:row r="977">
      <x:c r="A977" s="1" t="str">
        <x:v>T00972</x:v>
      </x:c>
      <x:c r="B977" s="9" t="n">
        <x:v>45775.899305555555</x:v>
      </x:c>
      <x:c r="C977" s="9" t="n">
        <x:v>45775.99180555555</x:v>
      </x:c>
      <x:c r="D977" s="9"/>
      <x:c r="E977" s="1" t="str">
        <x:v>High</x:v>
      </x:c>
      <x:c r="F977" s="1" t="str">
        <x:v>WhatsApp</x:v>
      </x:c>
      <x:c r="G977" s="1" t="str">
        <x:v>Delivery</x:v>
      </x:c>
      <x:c r="H977" s="1" t="n">
        <x:v>0</x:v>
      </x:c>
      <x:c r="I977" s="1"/>
      <x:c r="J977" s="1" t="n">
        <x:f>IF(E977="","",VLOOKUP(E977,'Guide'!$A$7:$C$10,2,FALSE))</x:f>
        <x:v>4</x:v>
      </x:c>
      <x:c r="K977" s="1" t="n">
        <x:f>IF(E977="","",VLOOKUP(E977,'Guide'!$A$7:$C$10,3,FALSE))</x:f>
        <x:v>24</x:v>
      </x:c>
      <x:c r="L977" s="10" t="n">
        <x:f>('Guide'!$B$4-B977)*24</x:f>
        <x:v>1514.416666666686</x:v>
      </x:c>
      <x:c r="M977" s="10" t="n">
        <x:f>IF(C977="","",ROUND((C977-B977)*24,6))</x:f>
        <x:v>2.22</x:v>
      </x:c>
      <x:c r="N977" s="10" t="str">
        <x:f>IF(D977="","",ROUND((D977-B977)*24,6))</x:f>
      </x:c>
      <x:c r="O977" s="1" t="n">
        <x:f>IF(D977="",1,0)</x:f>
        <x:v>1</x:v>
      </x:c>
      <x:c r="P977" s="1" t="n">
        <x:f>IF(E977="",0,IF(OR(C977&lt;&gt;"",L977&gt;=J977),1,0))</x:f>
        <x:v>1</x:v>
      </x:c>
      <x:c r="Q977" s="1" t="n">
        <x:f>IF(AND(E977&lt;&gt;"",C977&lt;&gt;"",M977&lt;=J977),1,0)</x:f>
        <x:v>1</x:v>
      </x:c>
      <x:c r="R977" s="1" t="n">
        <x:f>P977-Q977</x:f>
        <x:v>0</x:v>
      </x:c>
      <x:c r="S977" s="1" t="n">
        <x:f>IF(E977="",0,IF(OR(D977&lt;&gt;"",L977&gt;=K977),1,0))</x:f>
        <x:v>1</x:v>
      </x:c>
      <x:c r="T977" s="1" t="n">
        <x:f>IF(AND(E977&lt;&gt;"",D977&lt;&gt;"",N977&lt;=K977),1,0)</x:f>
        <x:v>0</x:v>
      </x:c>
      <x:c r="U977" s="1" t="n">
        <x:f>S977-T977</x:f>
        <x:v>1</x:v>
      </x:c>
      <x:c r="V977" s="1" t="n">
        <x:f>IF(I977="",0,1)</x:f>
        <x:v>0</x:v>
      </x:c>
      <x:c r="W977" s="1" t="n">
        <x:f>IF(I977&gt;=4,1,0)</x:f>
        <x:v>0</x:v>
      </x:c>
      <x:c r="X977" s="1" t="n">
        <x:f>1-O977</x:f>
        <x:v>0</x:v>
      </x:c>
      <x:c r="Y977" s="1" t="n">
        <x:f>IF(AND(O977=1,L977&gt;168),1,0)</x:f>
        <x:v>1</x:v>
      </x:c>
    </x:row>
    <x:row r="978">
      <x:c r="A978" s="1" t="str">
        <x:v>T00973</x:v>
      </x:c>
      <x:c r="B978" s="9" t="n">
        <x:v>45783.96527777778</x:v>
      </x:c>
      <x:c r="C978" s="9" t="n">
        <x:v>45784.06236111111</x:v>
      </x:c>
      <x:c r="D978" s="9" t="n">
        <x:v>45784.84027777778</x:v>
      </x:c>
      <x:c r="E978" s="1" t="str">
        <x:v>High</x:v>
      </x:c>
      <x:c r="F978" s="1" t="str">
        <x:v>Web chat</x:v>
      </x:c>
      <x:c r="G978" s="1" t="str">
        <x:v>Refund</x:v>
      </x:c>
      <x:c r="H978" s="1" t="n">
        <x:v>0</x:v>
      </x:c>
      <x:c r="I978" s="1" t="n">
        <x:v>5</x:v>
      </x:c>
      <x:c r="J978" s="1" t="n">
        <x:f>IF(E978="","",VLOOKUP(E978,'Guide'!$A$7:$C$10,2,FALSE))</x:f>
        <x:v>4</x:v>
      </x:c>
      <x:c r="K978" s="1" t="n">
        <x:f>IF(E978="","",VLOOKUP(E978,'Guide'!$A$7:$C$10,3,FALSE))</x:f>
        <x:v>24</x:v>
      </x:c>
      <x:c r="L978" s="10" t="n">
        <x:f>('Guide'!$B$4-B978)*24</x:f>
        <x:v>1320.8333333332557</x:v>
      </x:c>
      <x:c r="M978" s="10" t="n">
        <x:f>IF(C978="","",ROUND((C978-B978)*24,6))</x:f>
        <x:v>2.33</x:v>
      </x:c>
      <x:c r="N978" s="10" t="n">
        <x:f>IF(D978="","",ROUND((D978-B978)*24,6))</x:f>
        <x:v>21</x:v>
      </x:c>
      <x:c r="O978" s="1" t="n">
        <x:f>IF(D978="",1,0)</x:f>
        <x:v>0</x:v>
      </x:c>
      <x:c r="P978" s="1" t="n">
        <x:f>IF(E978="",0,IF(OR(C978&lt;&gt;"",L978&gt;=J978),1,0))</x:f>
        <x:v>1</x:v>
      </x:c>
      <x:c r="Q978" s="1" t="n">
        <x:f>IF(AND(E978&lt;&gt;"",C978&lt;&gt;"",M978&lt;=J978),1,0)</x:f>
        <x:v>1</x:v>
      </x:c>
      <x:c r="R978" s="1" t="n">
        <x:f>P978-Q978</x:f>
        <x:v>0</x:v>
      </x:c>
      <x:c r="S978" s="1" t="n">
        <x:f>IF(E978="",0,IF(OR(D978&lt;&gt;"",L978&gt;=K978),1,0))</x:f>
        <x:v>1</x:v>
      </x:c>
      <x:c r="T978" s="1" t="n">
        <x:f>IF(AND(E978&lt;&gt;"",D978&lt;&gt;"",N978&lt;=K978),1,0)</x:f>
        <x:v>1</x:v>
      </x:c>
      <x:c r="U978" s="1" t="n">
        <x:f>S978-T978</x:f>
        <x:v>0</x:v>
      </x:c>
      <x:c r="V978" s="1" t="n">
        <x:f>IF(I978="",0,1)</x:f>
        <x:v>1</x:v>
      </x:c>
      <x:c r="W978" s="1" t="n">
        <x:f>IF(I978&gt;=4,1,0)</x:f>
        <x:v>1</x:v>
      </x:c>
      <x:c r="X978" s="1" t="n">
        <x:f>1-O978</x:f>
        <x:v>1</x:v>
      </x:c>
      <x:c r="Y978" s="1" t="n">
        <x:f>IF(AND(O978=1,L978&gt;168),1,0)</x:f>
        <x:v>0</x:v>
      </x:c>
    </x:row>
    <x:row r="979">
      <x:c r="A979" s="1" t="str">
        <x:v>T00974</x:v>
      </x:c>
      <x:c r="B979" s="9" t="n">
        <x:v>45795.01597222222</x:v>
      </x:c>
      <x:c r="C979" s="9" t="n">
        <x:v>45795.094722222224</x:v>
      </x:c>
      <x:c r="D979" s="9" t="n">
        <x:v>45796.08597222222</x:v>
      </x:c>
      <x:c r="E979" s="1" t="str">
        <x:v>High</x:v>
      </x:c>
      <x:c r="F979" s="1" t="str">
        <x:v>Web chat</x:v>
      </x:c>
      <x:c r="G979" s="1" t="str">
        <x:v>Product information</x:v>
      </x:c>
      <x:c r="H979" s="1" t="n">
        <x:v>0</x:v>
      </x:c>
      <x:c r="I979" s="1" t="n">
        <x:v>2</x:v>
      </x:c>
      <x:c r="J979" s="1" t="n">
        <x:f>IF(E979="","",VLOOKUP(E979,'Guide'!$A$7:$C$10,2,FALSE))</x:f>
        <x:v>4</x:v>
      </x:c>
      <x:c r="K979" s="1" t="n">
        <x:f>IF(E979="","",VLOOKUP(E979,'Guide'!$A$7:$C$10,3,FALSE))</x:f>
        <x:v>24</x:v>
      </x:c>
      <x:c r="L979" s="10" t="n">
        <x:f>('Guide'!$B$4-B979)*24</x:f>
        <x:v>1055.6166666666395</x:v>
      </x:c>
      <x:c r="M979" s="10" t="n">
        <x:f>IF(C979="","",ROUND((C979-B979)*24,6))</x:f>
        <x:v>1.89</x:v>
      </x:c>
      <x:c r="N979" s="10" t="n">
        <x:f>IF(D979="","",ROUND((D979-B979)*24,6))</x:f>
        <x:v>25.68</x:v>
      </x:c>
      <x:c r="O979" s="1" t="n">
        <x:f>IF(D979="",1,0)</x:f>
        <x:v>0</x:v>
      </x:c>
      <x:c r="P979" s="1" t="n">
        <x:f>IF(E979="",0,IF(OR(C979&lt;&gt;"",L979&gt;=J979),1,0))</x:f>
        <x:v>1</x:v>
      </x:c>
      <x:c r="Q979" s="1" t="n">
        <x:f>IF(AND(E979&lt;&gt;"",C979&lt;&gt;"",M979&lt;=J979),1,0)</x:f>
        <x:v>1</x:v>
      </x:c>
      <x:c r="R979" s="1" t="n">
        <x:f>P979-Q979</x:f>
        <x:v>0</x:v>
      </x:c>
      <x:c r="S979" s="1" t="n">
        <x:f>IF(E979="",0,IF(OR(D979&lt;&gt;"",L979&gt;=K979),1,0))</x:f>
        <x:v>1</x:v>
      </x:c>
      <x:c r="T979" s="1" t="n">
        <x:f>IF(AND(E979&lt;&gt;"",D979&lt;&gt;"",N979&lt;=K979),1,0)</x:f>
        <x:v>0</x:v>
      </x:c>
      <x:c r="U979" s="1" t="n">
        <x:f>S979-T979</x:f>
        <x:v>1</x:v>
      </x:c>
      <x:c r="V979" s="1" t="n">
        <x:f>IF(I979="",0,1)</x:f>
        <x:v>1</x:v>
      </x:c>
      <x:c r="W979" s="1" t="n">
        <x:f>IF(I979&gt;=4,1,0)</x:f>
        <x:v>0</x:v>
      </x:c>
      <x:c r="X979" s="1" t="n">
        <x:f>1-O979</x:f>
        <x:v>1</x:v>
      </x:c>
      <x:c r="Y979" s="1" t="n">
        <x:f>IF(AND(O979=1,L979&gt;168),1,0)</x:f>
        <x:v>0</x:v>
      </x:c>
    </x:row>
    <x:row r="980">
      <x:c r="A980" s="1" t="str">
        <x:v>T00975</x:v>
      </x:c>
      <x:c r="B980" s="9" t="n">
        <x:v>45796.22152777778</x:v>
      </x:c>
      <x:c r="C980" s="9" t="n">
        <x:v>45796.67611111111</x:v>
      </x:c>
      <x:c r="D980" s="9" t="n">
        <x:v>45798.15027777778</x:v>
      </x:c>
      <x:c r="E980" s="1" t="str">
        <x:v>Normal</x:v>
      </x:c>
      <x:c r="F980" s="1" t="str">
        <x:v>Email</x:v>
      </x:c>
      <x:c r="G980" s="1" t="str">
        <x:v>Account access</x:v>
      </x:c>
      <x:c r="H980" s="1" t="n">
        <x:v>0</x:v>
      </x:c>
      <x:c r="I980" s="1"/>
      <x:c r="J980" s="1" t="n">
        <x:f>IF(E980="","",VLOOKUP(E980,'Guide'!$A$7:$C$10,2,FALSE))</x:f>
        <x:v>12</x:v>
      </x:c>
      <x:c r="K980" s="1" t="n">
        <x:f>IF(E980="","",VLOOKUP(E980,'Guide'!$A$7:$C$10,3,FALSE))</x:f>
        <x:v>72</x:v>
      </x:c>
      <x:c r="L980" s="10" t="n">
        <x:f>('Guide'!$B$4-B980)*24</x:f>
        <x:v>1026.6833333332906</x:v>
      </x:c>
      <x:c r="M980" s="10" t="n">
        <x:f>IF(C980="","",ROUND((C980-B980)*24,6))</x:f>
        <x:v>10.91</x:v>
      </x:c>
      <x:c r="N980" s="10" t="n">
        <x:f>IF(D980="","",ROUND((D980-B980)*24,6))</x:f>
        <x:v>46.29</x:v>
      </x:c>
      <x:c r="O980" s="1" t="n">
        <x:f>IF(D980="",1,0)</x:f>
        <x:v>0</x:v>
      </x:c>
      <x:c r="P980" s="1" t="n">
        <x:f>IF(E980="",0,IF(OR(C980&lt;&gt;"",L980&gt;=J980),1,0))</x:f>
        <x:v>1</x:v>
      </x:c>
      <x:c r="Q980" s="1" t="n">
        <x:f>IF(AND(E980&lt;&gt;"",C980&lt;&gt;"",M980&lt;=J980),1,0)</x:f>
        <x:v>1</x:v>
      </x:c>
      <x:c r="R980" s="1" t="n">
        <x:f>P980-Q980</x:f>
        <x:v>0</x:v>
      </x:c>
      <x:c r="S980" s="1" t="n">
        <x:f>IF(E980="",0,IF(OR(D980&lt;&gt;"",L980&gt;=K980),1,0))</x:f>
        <x:v>1</x:v>
      </x:c>
      <x:c r="T980" s="1" t="n">
        <x:f>IF(AND(E980&lt;&gt;"",D980&lt;&gt;"",N980&lt;=K980),1,0)</x:f>
        <x:v>1</x:v>
      </x:c>
      <x:c r="U980" s="1" t="n">
        <x:f>S980-T980</x:f>
        <x:v>0</x:v>
      </x:c>
      <x:c r="V980" s="1" t="n">
        <x:f>IF(I980="",0,1)</x:f>
        <x:v>0</x:v>
      </x:c>
      <x:c r="W980" s="1" t="n">
        <x:f>IF(I980&gt;=4,1,0)</x:f>
        <x:v>0</x:v>
      </x:c>
      <x:c r="X980" s="1" t="n">
        <x:f>1-O980</x:f>
        <x:v>1</x:v>
      </x:c>
      <x:c r="Y980" s="1" t="n">
        <x:f>IF(AND(O980=1,L980&gt;168),1,0)</x:f>
        <x:v>0</x:v>
      </x:c>
    </x:row>
    <x:row r="981">
      <x:c r="A981" s="1" t="str">
        <x:v>T00976</x:v>
      </x:c>
      <x:c r="B981" s="9" t="n">
        <x:v>45788.353472222225</x:v>
      </x:c>
      <x:c r="C981" s="9" t="n">
        <x:v>45788.759305555555</x:v>
      </x:c>
      <x:c r="D981" s="9" t="n">
        <x:v>45791.400972222225</x:v>
      </x:c>
      <x:c r="E981" s="1" t="str">
        <x:v>Normal</x:v>
      </x:c>
      <x:c r="F981" s="1" t="str">
        <x:v>WhatsApp</x:v>
      </x:c>
      <x:c r="G981" s="1" t="str">
        <x:v>Delivery</x:v>
      </x:c>
      <x:c r="H981" s="1" t="n">
        <x:v>0</x:v>
      </x:c>
      <x:c r="I981" s="1" t="n">
        <x:v>2</x:v>
      </x:c>
      <x:c r="J981" s="1" t="n">
        <x:f>IF(E981="","",VLOOKUP(E981,'Guide'!$A$7:$C$10,2,FALSE))</x:f>
        <x:v>12</x:v>
      </x:c>
      <x:c r="K981" s="1" t="n">
        <x:f>IF(E981="","",VLOOKUP(E981,'Guide'!$A$7:$C$10,3,FALSE))</x:f>
        <x:v>72</x:v>
      </x:c>
      <x:c r="L981" s="10" t="n">
        <x:f>('Guide'!$B$4-B981)*24</x:f>
        <x:v>1215.5166666666046</x:v>
      </x:c>
      <x:c r="M981" s="10" t="n">
        <x:f>IF(C981="","",ROUND((C981-B981)*24,6))</x:f>
        <x:v>9.74</x:v>
      </x:c>
      <x:c r="N981" s="10" t="n">
        <x:f>IF(D981="","",ROUND((D981-B981)*24,6))</x:f>
        <x:v>73.14</x:v>
      </x:c>
      <x:c r="O981" s="1" t="n">
        <x:f>IF(D981="",1,0)</x:f>
        <x:v>0</x:v>
      </x:c>
      <x:c r="P981" s="1" t="n">
        <x:f>IF(E981="",0,IF(OR(C981&lt;&gt;"",L981&gt;=J981),1,0))</x:f>
        <x:v>1</x:v>
      </x:c>
      <x:c r="Q981" s="1" t="n">
        <x:f>IF(AND(E981&lt;&gt;"",C981&lt;&gt;"",M981&lt;=J981),1,0)</x:f>
        <x:v>1</x:v>
      </x:c>
      <x:c r="R981" s="1" t="n">
        <x:f>P981-Q981</x:f>
        <x:v>0</x:v>
      </x:c>
      <x:c r="S981" s="1" t="n">
        <x:f>IF(E981="",0,IF(OR(D981&lt;&gt;"",L981&gt;=K981),1,0))</x:f>
        <x:v>1</x:v>
      </x:c>
      <x:c r="T981" s="1" t="n">
        <x:f>IF(AND(E981&lt;&gt;"",D981&lt;&gt;"",N981&lt;=K981),1,0)</x:f>
        <x:v>0</x:v>
      </x:c>
      <x:c r="U981" s="1" t="n">
        <x:f>S981-T981</x:f>
        <x:v>1</x:v>
      </x:c>
      <x:c r="V981" s="1" t="n">
        <x:f>IF(I981="",0,1)</x:f>
        <x:v>1</x:v>
      </x:c>
      <x:c r="W981" s="1" t="n">
        <x:f>IF(I981&gt;=4,1,0)</x:f>
        <x:v>0</x:v>
      </x:c>
      <x:c r="X981" s="1" t="n">
        <x:f>1-O981</x:f>
        <x:v>1</x:v>
      </x:c>
      <x:c r="Y981" s="1" t="n">
        <x:f>IF(AND(O981=1,L981&gt;168),1,0)</x:f>
        <x:v>0</x:v>
      </x:c>
    </x:row>
    <x:row r="982">
      <x:c r="A982" s="1" t="str">
        <x:v>T00977</x:v>
      </x:c>
      <x:c r="B982" s="9" t="n">
        <x:v>45814.11597222222</x:v>
      </x:c>
      <x:c r="C982" s="9" t="n">
        <x:v>45814.34097222222</x:v>
      </x:c>
      <x:c r="D982" s="9" t="n">
        <x:v>45817.24180555555</x:v>
      </x:c>
      <x:c r="E982" s="1" t="str">
        <x:v>Normal</x:v>
      </x:c>
      <x:c r="F982" s="1" t="str">
        <x:v>WhatsApp</x:v>
      </x:c>
      <x:c r="G982" s="1" t="str">
        <x:v>Delivery</x:v>
      </x:c>
      <x:c r="H982" s="1" t="n">
        <x:v>0</x:v>
      </x:c>
      <x:c r="I982" s="1"/>
      <x:c r="J982" s="1" t="n">
        <x:f>IF(E982="","",VLOOKUP(E982,'Guide'!$A$7:$C$10,2,FALSE))</x:f>
        <x:v>12</x:v>
      </x:c>
      <x:c r="K982" s="1" t="n">
        <x:f>IF(E982="","",VLOOKUP(E982,'Guide'!$A$7:$C$10,3,FALSE))</x:f>
        <x:v>72</x:v>
      </x:c>
      <x:c r="L982" s="10" t="n">
        <x:f>('Guide'!$B$4-B982)*24</x:f>
        <x:v>597.2166666666744</x:v>
      </x:c>
      <x:c r="M982" s="10" t="n">
        <x:f>IF(C982="","",ROUND((C982-B982)*24,6))</x:f>
        <x:v>5.4</x:v>
      </x:c>
      <x:c r="N982" s="10" t="n">
        <x:f>IF(D982="","",ROUND((D982-B982)*24,6))</x:f>
        <x:v>75.02</x:v>
      </x:c>
      <x:c r="O982" s="1" t="n">
        <x:f>IF(D982="",1,0)</x:f>
        <x:v>0</x:v>
      </x:c>
      <x:c r="P982" s="1" t="n">
        <x:f>IF(E982="",0,IF(OR(C982&lt;&gt;"",L982&gt;=J982),1,0))</x:f>
        <x:v>1</x:v>
      </x:c>
      <x:c r="Q982" s="1" t="n">
        <x:f>IF(AND(E982&lt;&gt;"",C982&lt;&gt;"",M982&lt;=J982),1,0)</x:f>
        <x:v>1</x:v>
      </x:c>
      <x:c r="R982" s="1" t="n">
        <x:f>P982-Q982</x:f>
        <x:v>0</x:v>
      </x:c>
      <x:c r="S982" s="1" t="n">
        <x:f>IF(E982="",0,IF(OR(D982&lt;&gt;"",L982&gt;=K982),1,0))</x:f>
        <x:v>1</x:v>
      </x:c>
      <x:c r="T982" s="1" t="n">
        <x:f>IF(AND(E982&lt;&gt;"",D982&lt;&gt;"",N982&lt;=K982),1,0)</x:f>
        <x:v>0</x:v>
      </x:c>
      <x:c r="U982" s="1" t="n">
        <x:f>S982-T982</x:f>
        <x:v>1</x:v>
      </x:c>
      <x:c r="V982" s="1" t="n">
        <x:f>IF(I982="",0,1)</x:f>
        <x:v>0</x:v>
      </x:c>
      <x:c r="W982" s="1" t="n">
        <x:f>IF(I982&gt;=4,1,0)</x:f>
        <x:v>0</x:v>
      </x:c>
      <x:c r="X982" s="1" t="n">
        <x:f>1-O982</x:f>
        <x:v>1</x:v>
      </x:c>
      <x:c r="Y982" s="1" t="n">
        <x:f>IF(AND(O982=1,L982&gt;168),1,0)</x:f>
        <x:v>0</x:v>
      </x:c>
    </x:row>
    <x:row r="983">
      <x:c r="A983" s="1" t="str">
        <x:v>T00978</x:v>
      </x:c>
      <x:c r="B983" s="9" t="n">
        <x:v>45689.95694444444</x:v>
      </x:c>
      <x:c r="C983" s="9" t="n">
        <x:v>45692.47486111111</x:v>
      </x:c>
      <x:c r="D983" s="9" t="n">
        <x:v>45693.63444444445</x:v>
      </x:c>
      <x:c r="E983" s="1" t="str">
        <x:v>Normal</x:v>
      </x:c>
      <x:c r="F983" s="1" t="str">
        <x:v>Email</x:v>
      </x:c>
      <x:c r="G983" s="1" t="str">
        <x:v>Account access</x:v>
      </x:c>
      <x:c r="H983" s="1" t="n">
        <x:v>1</x:v>
      </x:c>
      <x:c r="I983" s="1" t="n">
        <x:v>2</x:v>
      </x:c>
      <x:c r="J983" s="1" t="n">
        <x:f>IF(E983="","",VLOOKUP(E983,'Guide'!$A$7:$C$10,2,FALSE))</x:f>
        <x:v>12</x:v>
      </x:c>
      <x:c r="K983" s="1" t="n">
        <x:f>IF(E983="","",VLOOKUP(E983,'Guide'!$A$7:$C$10,3,FALSE))</x:f>
        <x:v>72</x:v>
      </x:c>
      <x:c r="L983" s="10" t="n">
        <x:f>('Guide'!$B$4-B983)*24</x:f>
        <x:v>3577.033333333384</x:v>
      </x:c>
      <x:c r="M983" s="10" t="n">
        <x:f>IF(C983="","",ROUND((C983-B983)*24,6))</x:f>
        <x:v>60.43</x:v>
      </x:c>
      <x:c r="N983" s="10" t="n">
        <x:f>IF(D983="","",ROUND((D983-B983)*24,6))</x:f>
        <x:v>88.26</x:v>
      </x:c>
      <x:c r="O983" s="1" t="n">
        <x:f>IF(D983="",1,0)</x:f>
        <x:v>0</x:v>
      </x:c>
      <x:c r="P983" s="1" t="n">
        <x:f>IF(E983="",0,IF(OR(C983&lt;&gt;"",L983&gt;=J983),1,0))</x:f>
        <x:v>1</x:v>
      </x:c>
      <x:c r="Q983" s="1" t="n">
        <x:f>IF(AND(E983&lt;&gt;"",C983&lt;&gt;"",M983&lt;=J983),1,0)</x:f>
        <x:v>0</x:v>
      </x:c>
      <x:c r="R983" s="1" t="n">
        <x:f>P983-Q983</x:f>
        <x:v>1</x:v>
      </x:c>
      <x:c r="S983" s="1" t="n">
        <x:f>IF(E983="",0,IF(OR(D983&lt;&gt;"",L983&gt;=K983),1,0))</x:f>
        <x:v>1</x:v>
      </x:c>
      <x:c r="T983" s="1" t="n">
        <x:f>IF(AND(E983&lt;&gt;"",D983&lt;&gt;"",N983&lt;=K983),1,0)</x:f>
        <x:v>0</x:v>
      </x:c>
      <x:c r="U983" s="1" t="n">
        <x:f>S983-T983</x:f>
        <x:v>1</x:v>
      </x:c>
      <x:c r="V983" s="1" t="n">
        <x:f>IF(I983="",0,1)</x:f>
        <x:v>1</x:v>
      </x:c>
      <x:c r="W983" s="1" t="n">
        <x:f>IF(I983&gt;=4,1,0)</x:f>
        <x:v>0</x:v>
      </x:c>
      <x:c r="X983" s="1" t="n">
        <x:f>1-O983</x:f>
        <x:v>1</x:v>
      </x:c>
      <x:c r="Y983" s="1" t="n">
        <x:f>IF(AND(O983=1,L983&gt;168),1,0)</x:f>
        <x:v>0</x:v>
      </x:c>
    </x:row>
    <x:row r="984">
      <x:c r="A984" s="1" t="str">
        <x:v>T00979</x:v>
      </x:c>
      <x:c r="B984" s="9" t="n">
        <x:v>45660.373611111114</x:v>
      </x:c>
      <x:c r="C984" s="9" t="n">
        <x:v>45660.62777777778</x:v>
      </x:c>
      <x:c r="D984" s="9" t="n">
        <x:v>45660.65861111111</x:v>
      </x:c>
      <x:c r="E984" s="1" t="str">
        <x:v>High</x:v>
      </x:c>
      <x:c r="F984" s="1" t="str">
        <x:v>Email</x:v>
      </x:c>
      <x:c r="G984" s="1" t="str">
        <x:v>Billing</x:v>
      </x:c>
      <x:c r="H984" s="1" t="n">
        <x:v>0</x:v>
      </x:c>
      <x:c r="I984" s="1"/>
      <x:c r="J984" s="1" t="n">
        <x:f>IF(E984="","",VLOOKUP(E984,'Guide'!$A$7:$C$10,2,FALSE))</x:f>
        <x:v>4</x:v>
      </x:c>
      <x:c r="K984" s="1" t="n">
        <x:f>IF(E984="","",VLOOKUP(E984,'Guide'!$A$7:$C$10,3,FALSE))</x:f>
        <x:v>24</x:v>
      </x:c>
      <x:c r="L984" s="10" t="n">
        <x:f>('Guide'!$B$4-B984)*24</x:f>
        <x:v>4287.033333333267</x:v>
      </x:c>
      <x:c r="M984" s="10" t="n">
        <x:f>IF(C984="","",ROUND((C984-B984)*24,6))</x:f>
        <x:v>6.1</x:v>
      </x:c>
      <x:c r="N984" s="10" t="n">
        <x:f>IF(D984="","",ROUND((D984-B984)*24,6))</x:f>
        <x:v>6.84</x:v>
      </x:c>
      <x:c r="O984" s="1" t="n">
        <x:f>IF(D984="",1,0)</x:f>
        <x:v>0</x:v>
      </x:c>
      <x:c r="P984" s="1" t="n">
        <x:f>IF(E984="",0,IF(OR(C984&lt;&gt;"",L984&gt;=J984),1,0))</x:f>
        <x:v>1</x:v>
      </x:c>
      <x:c r="Q984" s="1" t="n">
        <x:f>IF(AND(E984&lt;&gt;"",C984&lt;&gt;"",M984&lt;=J984),1,0)</x:f>
        <x:v>0</x:v>
      </x:c>
      <x:c r="R984" s="1" t="n">
        <x:f>P984-Q984</x:f>
        <x:v>1</x:v>
      </x:c>
      <x:c r="S984" s="1" t="n">
        <x:f>IF(E984="",0,IF(OR(D984&lt;&gt;"",L984&gt;=K984),1,0))</x:f>
        <x:v>1</x:v>
      </x:c>
      <x:c r="T984" s="1" t="n">
        <x:f>IF(AND(E984&lt;&gt;"",D984&lt;&gt;"",N984&lt;=K984),1,0)</x:f>
        <x:v>1</x:v>
      </x:c>
      <x:c r="U984" s="1" t="n">
        <x:f>S984-T984</x:f>
        <x:v>0</x:v>
      </x:c>
      <x:c r="V984" s="1" t="n">
        <x:f>IF(I984="",0,1)</x:f>
        <x:v>0</x:v>
      </x:c>
      <x:c r="W984" s="1" t="n">
        <x:f>IF(I984&gt;=4,1,0)</x:f>
        <x:v>0</x:v>
      </x:c>
      <x:c r="X984" s="1" t="n">
        <x:f>1-O984</x:f>
        <x:v>1</x:v>
      </x:c>
      <x:c r="Y984" s="1" t="n">
        <x:f>IF(AND(O984=1,L984&gt;168),1,0)</x:f>
        <x:v>0</x:v>
      </x:c>
    </x:row>
    <x:row r="985">
      <x:c r="A985" s="1" t="str">
        <x:v>T00980</x:v>
      </x:c>
      <x:c r="B985" s="9" t="n">
        <x:v>45712.84861111111</x:v>
      </x:c>
      <x:c r="C985" s="9" t="n">
        <x:v>45713.14277777778</x:v>
      </x:c>
      <x:c r="D985" s="9" t="n">
        <x:v>45716.34361111111</x:v>
      </x:c>
      <x:c r="E985" s="1" t="str">
        <x:v>Normal</x:v>
      </x:c>
      <x:c r="F985" s="1" t="str">
        <x:v>Email</x:v>
      </x:c>
      <x:c r="G985" s="1" t="str">
        <x:v>Account access</x:v>
      </x:c>
      <x:c r="H985" s="1" t="n">
        <x:v>1</x:v>
      </x:c>
      <x:c r="I985" s="1"/>
      <x:c r="J985" s="1" t="n">
        <x:f>IF(E985="","",VLOOKUP(E985,'Guide'!$A$7:$C$10,2,FALSE))</x:f>
        <x:v>12</x:v>
      </x:c>
      <x:c r="K985" s="1" t="n">
        <x:f>IF(E985="","",VLOOKUP(E985,'Guide'!$A$7:$C$10,3,FALSE))</x:f>
        <x:v>72</x:v>
      </x:c>
      <x:c r="L985" s="10" t="n">
        <x:f>('Guide'!$B$4-B985)*24</x:f>
        <x:v>3027.6333333333023</x:v>
      </x:c>
      <x:c r="M985" s="10" t="n">
        <x:f>IF(C985="","",ROUND((C985-B985)*24,6))</x:f>
        <x:v>7.06</x:v>
      </x:c>
      <x:c r="N985" s="10" t="n">
        <x:f>IF(D985="","",ROUND((D985-B985)*24,6))</x:f>
        <x:v>83.88</x:v>
      </x:c>
      <x:c r="O985" s="1" t="n">
        <x:f>IF(D985="",1,0)</x:f>
        <x:v>0</x:v>
      </x:c>
      <x:c r="P985" s="1" t="n">
        <x:f>IF(E985="",0,IF(OR(C985&lt;&gt;"",L985&gt;=J985),1,0))</x:f>
        <x:v>1</x:v>
      </x:c>
      <x:c r="Q985" s="1" t="n">
        <x:f>IF(AND(E985&lt;&gt;"",C985&lt;&gt;"",M985&lt;=J985),1,0)</x:f>
        <x:v>1</x:v>
      </x:c>
      <x:c r="R985" s="1" t="n">
        <x:f>P985-Q985</x:f>
        <x:v>0</x:v>
      </x:c>
      <x:c r="S985" s="1" t="n">
        <x:f>IF(E985="",0,IF(OR(D985&lt;&gt;"",L985&gt;=K985),1,0))</x:f>
        <x:v>1</x:v>
      </x:c>
      <x:c r="T985" s="1" t="n">
        <x:f>IF(AND(E985&lt;&gt;"",D985&lt;&gt;"",N985&lt;=K985),1,0)</x:f>
        <x:v>0</x:v>
      </x:c>
      <x:c r="U985" s="1" t="n">
        <x:f>S985-T985</x:f>
        <x:v>1</x:v>
      </x:c>
      <x:c r="V985" s="1" t="n">
        <x:f>IF(I985="",0,1)</x:f>
        <x:v>0</x:v>
      </x:c>
      <x:c r="W985" s="1" t="n">
        <x:f>IF(I985&gt;=4,1,0)</x:f>
        <x:v>0</x:v>
      </x:c>
      <x:c r="X985" s="1" t="n">
        <x:f>1-O985</x:f>
        <x:v>1</x:v>
      </x:c>
      <x:c r="Y985" s="1" t="n">
        <x:f>IF(AND(O985=1,L985&gt;168),1,0)</x:f>
        <x:v>0</x:v>
      </x:c>
    </x:row>
    <x:row r="986">
      <x:c r="A986" s="1" t="str">
        <x:v>T00981</x:v>
      </x:c>
      <x:c r="B986" s="9" t="n">
        <x:v>45680.35555555556</x:v>
      </x:c>
      <x:c r="C986" s="9" t="n">
        <x:v>45680.619305555556</x:v>
      </x:c>
      <x:c r="D986" s="9" t="n">
        <x:v>45680.90138888889</x:v>
      </x:c>
      <x:c r="E986" s="1" t="str">
        <x:v>Normal</x:v>
      </x:c>
      <x:c r="F986" s="1" t="str">
        <x:v>Web chat</x:v>
      </x:c>
      <x:c r="G986" s="1" t="str">
        <x:v>Product information</x:v>
      </x:c>
      <x:c r="H986" s="1" t="n">
        <x:v>0</x:v>
      </x:c>
      <x:c r="I986" s="1"/>
      <x:c r="J986" s="1" t="n">
        <x:f>IF(E986="","",VLOOKUP(E986,'Guide'!$A$7:$C$10,2,FALSE))</x:f>
        <x:v>12</x:v>
      </x:c>
      <x:c r="K986" s="1" t="n">
        <x:f>IF(E986="","",VLOOKUP(E986,'Guide'!$A$7:$C$10,3,FALSE))</x:f>
        <x:v>72</x:v>
      </x:c>
      <x:c r="L986" s="10" t="n">
        <x:f>('Guide'!$B$4-B986)*24</x:f>
        <x:v>3807.466666666616</x:v>
      </x:c>
      <x:c r="M986" s="10" t="n">
        <x:f>IF(C986="","",ROUND((C986-B986)*24,6))</x:f>
        <x:v>6.33</x:v>
      </x:c>
      <x:c r="N986" s="10" t="n">
        <x:f>IF(D986="","",ROUND((D986-B986)*24,6))</x:f>
        <x:v>13.1</x:v>
      </x:c>
      <x:c r="O986" s="1" t="n">
        <x:f>IF(D986="",1,0)</x:f>
        <x:v>0</x:v>
      </x:c>
      <x:c r="P986" s="1" t="n">
        <x:f>IF(E986="",0,IF(OR(C986&lt;&gt;"",L986&gt;=J986),1,0))</x:f>
        <x:v>1</x:v>
      </x:c>
      <x:c r="Q986" s="1" t="n">
        <x:f>IF(AND(E986&lt;&gt;"",C986&lt;&gt;"",M986&lt;=J986),1,0)</x:f>
        <x:v>1</x:v>
      </x:c>
      <x:c r="R986" s="1" t="n">
        <x:f>P986-Q986</x:f>
        <x:v>0</x:v>
      </x:c>
      <x:c r="S986" s="1" t="n">
        <x:f>IF(E986="",0,IF(OR(D986&lt;&gt;"",L986&gt;=K986),1,0))</x:f>
        <x:v>1</x:v>
      </x:c>
      <x:c r="T986" s="1" t="n">
        <x:f>IF(AND(E986&lt;&gt;"",D986&lt;&gt;"",N986&lt;=K986),1,0)</x:f>
        <x:v>1</x:v>
      </x:c>
      <x:c r="U986" s="1" t="n">
        <x:f>S986-T986</x:f>
        <x:v>0</x:v>
      </x:c>
      <x:c r="V986" s="1" t="n">
        <x:f>IF(I986="",0,1)</x:f>
        <x:v>0</x:v>
      </x:c>
      <x:c r="W986" s="1" t="n">
        <x:f>IF(I986&gt;=4,1,0)</x:f>
        <x:v>0</x:v>
      </x:c>
      <x:c r="X986" s="1" t="n">
        <x:f>1-O986</x:f>
        <x:v>1</x:v>
      </x:c>
      <x:c r="Y986" s="1" t="n">
        <x:f>IF(AND(O986=1,L986&gt;168),1,0)</x:f>
        <x:v>0</x:v>
      </x:c>
    </x:row>
    <x:row r="987">
      <x:c r="A987" s="1" t="str">
        <x:v>T00982</x:v>
      </x:c>
      <x:c r="B987" s="9" t="n">
        <x:v>45806.91111111111</x:v>
      </x:c>
      <x:c r="C987" s="9" t="n">
        <x:v>45807.20444444445</x:v>
      </x:c>
      <x:c r="D987" s="9"/>
      <x:c r="E987" s="1" t="str">
        <x:v>Normal</x:v>
      </x:c>
      <x:c r="F987" s="1" t="str">
        <x:v>Email</x:v>
      </x:c>
      <x:c r="G987" s="1" t="str">
        <x:v>Delivery</x:v>
      </x:c>
      <x:c r="H987" s="1" t="n">
        <x:v>0</x:v>
      </x:c>
      <x:c r="I987" s="1"/>
      <x:c r="J987" s="1" t="n">
        <x:f>IF(E987="","",VLOOKUP(E987,'Guide'!$A$7:$C$10,2,FALSE))</x:f>
        <x:v>12</x:v>
      </x:c>
      <x:c r="K987" s="1" t="n">
        <x:f>IF(E987="","",VLOOKUP(E987,'Guide'!$A$7:$C$10,3,FALSE))</x:f>
        <x:v>72</x:v>
      </x:c>
      <x:c r="L987" s="10" t="n">
        <x:f>('Guide'!$B$4-B987)*24</x:f>
        <x:v>770.1333333333023</x:v>
      </x:c>
      <x:c r="M987" s="10" t="n">
        <x:f>IF(C987="","",ROUND((C987-B987)*24,6))</x:f>
        <x:v>7.04</x:v>
      </x:c>
      <x:c r="N987" s="10" t="str">
        <x:f>IF(D987="","",ROUND((D987-B987)*24,6))</x:f>
      </x:c>
      <x:c r="O987" s="1" t="n">
        <x:f>IF(D987="",1,0)</x:f>
        <x:v>1</x:v>
      </x:c>
      <x:c r="P987" s="1" t="n">
        <x:f>IF(E987="",0,IF(OR(C987&lt;&gt;"",L987&gt;=J987),1,0))</x:f>
        <x:v>1</x:v>
      </x:c>
      <x:c r="Q987" s="1" t="n">
        <x:f>IF(AND(E987&lt;&gt;"",C987&lt;&gt;"",M987&lt;=J987),1,0)</x:f>
        <x:v>1</x:v>
      </x:c>
      <x:c r="R987" s="1" t="n">
        <x:f>P987-Q987</x:f>
        <x:v>0</x:v>
      </x:c>
      <x:c r="S987" s="1" t="n">
        <x:f>IF(E987="",0,IF(OR(D987&lt;&gt;"",L987&gt;=K987),1,0))</x:f>
        <x:v>1</x:v>
      </x:c>
      <x:c r="T987" s="1" t="n">
        <x:f>IF(AND(E987&lt;&gt;"",D987&lt;&gt;"",N987&lt;=K987),1,0)</x:f>
        <x:v>0</x:v>
      </x:c>
      <x:c r="U987" s="1" t="n">
        <x:f>S987-T987</x:f>
        <x:v>1</x:v>
      </x:c>
      <x:c r="V987" s="1" t="n">
        <x:f>IF(I987="",0,1)</x:f>
        <x:v>0</x:v>
      </x:c>
      <x:c r="W987" s="1" t="n">
        <x:f>IF(I987&gt;=4,1,0)</x:f>
        <x:v>0</x:v>
      </x:c>
      <x:c r="X987" s="1" t="n">
        <x:f>1-O987</x:f>
        <x:v>0</x:v>
      </x:c>
      <x:c r="Y987" s="1" t="n">
        <x:f>IF(AND(O987=1,L987&gt;168),1,0)</x:f>
        <x:v>1</x:v>
      </x:c>
    </x:row>
    <x:row r="988">
      <x:c r="A988" s="1" t="str">
        <x:v>T00983</x:v>
      </x:c>
      <x:c r="B988" s="9" t="n">
        <x:v>45785.28680555556</x:v>
      </x:c>
      <x:c r="C988" s="9" t="n">
        <x:v>45785.406805555554</x:v>
      </x:c>
      <x:c r="D988" s="9" t="n">
        <x:v>45785.96097222222</x:v>
      </x:c>
      <x:c r="E988" s="1" t="str">
        <x:v>Normal</x:v>
      </x:c>
      <x:c r="F988" s="1" t="str">
        <x:v>Web chat</x:v>
      </x:c>
      <x:c r="G988" s="1" t="str">
        <x:v>Account access</x:v>
      </x:c>
      <x:c r="H988" s="1" t="n">
        <x:v>0</x:v>
      </x:c>
      <x:c r="I988" s="1"/>
      <x:c r="J988" s="1" t="n">
        <x:f>IF(E988="","",VLOOKUP(E988,'Guide'!$A$7:$C$10,2,FALSE))</x:f>
        <x:v>12</x:v>
      </x:c>
      <x:c r="K988" s="1" t="n">
        <x:f>IF(E988="","",VLOOKUP(E988,'Guide'!$A$7:$C$10,3,FALSE))</x:f>
        <x:v>72</x:v>
      </x:c>
      <x:c r="L988" s="10" t="n">
        <x:f>('Guide'!$B$4-B988)*24</x:f>
        <x:v>1289.1166666665813</x:v>
      </x:c>
      <x:c r="M988" s="10" t="n">
        <x:f>IF(C988="","",ROUND((C988-B988)*24,6))</x:f>
        <x:v>2.88</x:v>
      </x:c>
      <x:c r="N988" s="10" t="n">
        <x:f>IF(D988="","",ROUND((D988-B988)*24,6))</x:f>
        <x:v>16.18</x:v>
      </x:c>
      <x:c r="O988" s="1" t="n">
        <x:f>IF(D988="",1,0)</x:f>
        <x:v>0</x:v>
      </x:c>
      <x:c r="P988" s="1" t="n">
        <x:f>IF(E988="",0,IF(OR(C988&lt;&gt;"",L988&gt;=J988),1,0))</x:f>
        <x:v>1</x:v>
      </x:c>
      <x:c r="Q988" s="1" t="n">
        <x:f>IF(AND(E988&lt;&gt;"",C988&lt;&gt;"",M988&lt;=J988),1,0)</x:f>
        <x:v>1</x:v>
      </x:c>
      <x:c r="R988" s="1" t="n">
        <x:f>P988-Q988</x:f>
        <x:v>0</x:v>
      </x:c>
      <x:c r="S988" s="1" t="n">
        <x:f>IF(E988="",0,IF(OR(D988&lt;&gt;"",L988&gt;=K988),1,0))</x:f>
        <x:v>1</x:v>
      </x:c>
      <x:c r="T988" s="1" t="n">
        <x:f>IF(AND(E988&lt;&gt;"",D988&lt;&gt;"",N988&lt;=K988),1,0)</x:f>
        <x:v>1</x:v>
      </x:c>
      <x:c r="U988" s="1" t="n">
        <x:f>S988-T988</x:f>
        <x:v>0</x:v>
      </x:c>
      <x:c r="V988" s="1" t="n">
        <x:f>IF(I988="",0,1)</x:f>
        <x:v>0</x:v>
      </x:c>
      <x:c r="W988" s="1" t="n">
        <x:f>IF(I988&gt;=4,1,0)</x:f>
        <x:v>0</x:v>
      </x:c>
      <x:c r="X988" s="1" t="n">
        <x:f>1-O988</x:f>
        <x:v>1</x:v>
      </x:c>
      <x:c r="Y988" s="1" t="n">
        <x:f>IF(AND(O988=1,L988&gt;168),1,0)</x:f>
        <x:v>0</x:v>
      </x:c>
    </x:row>
    <x:row r="989">
      <x:c r="A989" s="1" t="str">
        <x:v>T00984</x:v>
      </x:c>
      <x:c r="B989" s="9" t="n">
        <x:v>45692.62291666667</x:v>
      </x:c>
      <x:c r="C989" s="9" t="n">
        <x:v>45692.81166666667</x:v>
      </x:c>
      <x:c r="D989" s="9" t="n">
        <x:v>45695.760416666664</x:v>
      </x:c>
      <x:c r="E989" s="1" t="str">
        <x:v>Normal</x:v>
      </x:c>
      <x:c r="F989" s="1" t="str">
        <x:v>WhatsApp</x:v>
      </x:c>
      <x:c r="G989" s="1" t="str">
        <x:v>Account access</x:v>
      </x:c>
      <x:c r="H989" s="1" t="n">
        <x:v>0</x:v>
      </x:c>
      <x:c r="I989" s="1"/>
      <x:c r="J989" s="1" t="n">
        <x:f>IF(E989="","",VLOOKUP(E989,'Guide'!$A$7:$C$10,2,FALSE))</x:f>
        <x:v>12</x:v>
      </x:c>
      <x:c r="K989" s="1" t="n">
        <x:f>IF(E989="","",VLOOKUP(E989,'Guide'!$A$7:$C$10,3,FALSE))</x:f>
        <x:v>72</x:v>
      </x:c>
      <x:c r="L989" s="10" t="n">
        <x:f>('Guide'!$B$4-B989)*24</x:f>
        <x:v>3513.0499999999884</x:v>
      </x:c>
      <x:c r="M989" s="10" t="n">
        <x:f>IF(C989="","",ROUND((C989-B989)*24,6))</x:f>
        <x:v>4.53</x:v>
      </x:c>
      <x:c r="N989" s="10" t="n">
        <x:f>IF(D989="","",ROUND((D989-B989)*24,6))</x:f>
        <x:v>75.3</x:v>
      </x:c>
      <x:c r="O989" s="1" t="n">
        <x:f>IF(D989="",1,0)</x:f>
        <x:v>0</x:v>
      </x:c>
      <x:c r="P989" s="1" t="n">
        <x:f>IF(E989="",0,IF(OR(C989&lt;&gt;"",L989&gt;=J989),1,0))</x:f>
        <x:v>1</x:v>
      </x:c>
      <x:c r="Q989" s="1" t="n">
        <x:f>IF(AND(E989&lt;&gt;"",C989&lt;&gt;"",M989&lt;=J989),1,0)</x:f>
        <x:v>1</x:v>
      </x:c>
      <x:c r="R989" s="1" t="n">
        <x:f>P989-Q989</x:f>
        <x:v>0</x:v>
      </x:c>
      <x:c r="S989" s="1" t="n">
        <x:f>IF(E989="",0,IF(OR(D989&lt;&gt;"",L989&gt;=K989),1,0))</x:f>
        <x:v>1</x:v>
      </x:c>
      <x:c r="T989" s="1" t="n">
        <x:f>IF(AND(E989&lt;&gt;"",D989&lt;&gt;"",N989&lt;=K989),1,0)</x:f>
        <x:v>0</x:v>
      </x:c>
      <x:c r="U989" s="1" t="n">
        <x:f>S989-T989</x:f>
        <x:v>1</x:v>
      </x:c>
      <x:c r="V989" s="1" t="n">
        <x:f>IF(I989="",0,1)</x:f>
        <x:v>0</x:v>
      </x:c>
      <x:c r="W989" s="1" t="n">
        <x:f>IF(I989&gt;=4,1,0)</x:f>
        <x:v>0</x:v>
      </x:c>
      <x:c r="X989" s="1" t="n">
        <x:f>1-O989</x:f>
        <x:v>1</x:v>
      </x:c>
      <x:c r="Y989" s="1" t="n">
        <x:f>IF(AND(O989=1,L989&gt;168),1,0)</x:f>
        <x:v>0</x:v>
      </x:c>
    </x:row>
    <x:row r="990">
      <x:c r="A990" s="1" t="str">
        <x:v>T00985</x:v>
      </x:c>
      <x:c r="B990" s="9" t="n">
        <x:v>45801.36875</x:v>
      </x:c>
      <x:c r="C990" s="9" t="n">
        <x:v>45801.46791666667</x:v>
      </x:c>
      <x:c r="D990" s="9" t="n">
        <x:v>45802.847083333334</x:v>
      </x:c>
      <x:c r="E990" s="1" t="str">
        <x:v>Normal</x:v>
      </x:c>
      <x:c r="F990" s="1" t="str">
        <x:v>Web chat</x:v>
      </x:c>
      <x:c r="G990" s="1" t="str">
        <x:v>Account access</x:v>
      </x:c>
      <x:c r="H990" s="1" t="n">
        <x:v>1</x:v>
      </x:c>
      <x:c r="I990" s="1"/>
      <x:c r="J990" s="1" t="n">
        <x:f>IF(E990="","",VLOOKUP(E990,'Guide'!$A$7:$C$10,2,FALSE))</x:f>
        <x:v>12</x:v>
      </x:c>
      <x:c r="K990" s="1" t="n">
        <x:f>IF(E990="","",VLOOKUP(E990,'Guide'!$A$7:$C$10,3,FALSE))</x:f>
        <x:v>72</x:v>
      </x:c>
      <x:c r="L990" s="10" t="n">
        <x:f>('Guide'!$B$4-B990)*24</x:f>
        <x:v>903.1499999999651</x:v>
      </x:c>
      <x:c r="M990" s="10" t="n">
        <x:f>IF(C990="","",ROUND((C990-B990)*24,6))</x:f>
        <x:v>2.38</x:v>
      </x:c>
      <x:c r="N990" s="10" t="n">
        <x:f>IF(D990="","",ROUND((D990-B990)*24,6))</x:f>
        <x:v>35.48</x:v>
      </x:c>
      <x:c r="O990" s="1" t="n">
        <x:f>IF(D990="",1,0)</x:f>
        <x:v>0</x:v>
      </x:c>
      <x:c r="P990" s="1" t="n">
        <x:f>IF(E990="",0,IF(OR(C990&lt;&gt;"",L990&gt;=J990),1,0))</x:f>
        <x:v>1</x:v>
      </x:c>
      <x:c r="Q990" s="1" t="n">
        <x:f>IF(AND(E990&lt;&gt;"",C990&lt;&gt;"",M990&lt;=J990),1,0)</x:f>
        <x:v>1</x:v>
      </x:c>
      <x:c r="R990" s="1" t="n">
        <x:f>P990-Q990</x:f>
        <x:v>0</x:v>
      </x:c>
      <x:c r="S990" s="1" t="n">
        <x:f>IF(E990="",0,IF(OR(D990&lt;&gt;"",L990&gt;=K990),1,0))</x:f>
        <x:v>1</x:v>
      </x:c>
      <x:c r="T990" s="1" t="n">
        <x:f>IF(AND(E990&lt;&gt;"",D990&lt;&gt;"",N990&lt;=K990),1,0)</x:f>
        <x:v>1</x:v>
      </x:c>
      <x:c r="U990" s="1" t="n">
        <x:f>S990-T990</x:f>
        <x:v>0</x:v>
      </x:c>
      <x:c r="V990" s="1" t="n">
        <x:f>IF(I990="",0,1)</x:f>
        <x:v>0</x:v>
      </x:c>
      <x:c r="W990" s="1" t="n">
        <x:f>IF(I990&gt;=4,1,0)</x:f>
        <x:v>0</x:v>
      </x:c>
      <x:c r="X990" s="1" t="n">
        <x:f>1-O990</x:f>
        <x:v>1</x:v>
      </x:c>
      <x:c r="Y990" s="1" t="n">
        <x:f>IF(AND(O990=1,L990&gt;168),1,0)</x:f>
        <x:v>0</x:v>
      </x:c>
    </x:row>
    <x:row r="991">
      <x:c r="A991" s="1" t="str">
        <x:v>T00986</x:v>
      </x:c>
      <x:c r="B991" s="9" t="n">
        <x:v>45726.722916666666</x:v>
      </x:c>
      <x:c r="C991" s="9" t="n">
        <x:v>45726.801666666666</x:v>
      </x:c>
      <x:c r="D991" s="9" t="n">
        <x:v>45729.684166666666</x:v>
      </x:c>
      <x:c r="E991" s="1" t="str">
        <x:v>Low</x:v>
      </x:c>
      <x:c r="F991" s="1" t="str">
        <x:v>Web chat</x:v>
      </x:c>
      <x:c r="G991" s="1" t="str">
        <x:v>Account access</x:v>
      </x:c>
      <x:c r="H991" s="1" t="n">
        <x:v>0</x:v>
      </x:c>
      <x:c r="I991" s="1" t="n">
        <x:v>3</x:v>
      </x:c>
      <x:c r="J991" s="1" t="n">
        <x:f>IF(E991="","",VLOOKUP(E991,'Guide'!$A$7:$C$10,2,FALSE))</x:f>
        <x:v>24</x:v>
      </x:c>
      <x:c r="K991" s="1" t="n">
        <x:f>IF(E991="","",VLOOKUP(E991,'Guide'!$A$7:$C$10,3,FALSE))</x:f>
        <x:v>120</x:v>
      </x:c>
      <x:c r="L991" s="10" t="n">
        <x:f>('Guide'!$B$4-B991)*24</x:f>
        <x:v>2694.6500000000233</x:v>
      </x:c>
      <x:c r="M991" s="10" t="n">
        <x:f>IF(C991="","",ROUND((C991-B991)*24,6))</x:f>
        <x:v>1.89</x:v>
      </x:c>
      <x:c r="N991" s="10" t="n">
        <x:f>IF(D991="","",ROUND((D991-B991)*24,6))</x:f>
        <x:v>71.07</x:v>
      </x:c>
      <x:c r="O991" s="1" t="n">
        <x:f>IF(D991="",1,0)</x:f>
        <x:v>0</x:v>
      </x:c>
      <x:c r="P991" s="1" t="n">
        <x:f>IF(E991="",0,IF(OR(C991&lt;&gt;"",L991&gt;=J991),1,0))</x:f>
        <x:v>1</x:v>
      </x:c>
      <x:c r="Q991" s="1" t="n">
        <x:f>IF(AND(E991&lt;&gt;"",C991&lt;&gt;"",M991&lt;=J991),1,0)</x:f>
        <x:v>1</x:v>
      </x:c>
      <x:c r="R991" s="1" t="n">
        <x:f>P991-Q991</x:f>
        <x:v>0</x:v>
      </x:c>
      <x:c r="S991" s="1" t="n">
        <x:f>IF(E991="",0,IF(OR(D991&lt;&gt;"",L991&gt;=K991),1,0))</x:f>
        <x:v>1</x:v>
      </x:c>
      <x:c r="T991" s="1" t="n">
        <x:f>IF(AND(E991&lt;&gt;"",D991&lt;&gt;"",N991&lt;=K991),1,0)</x:f>
        <x:v>1</x:v>
      </x:c>
      <x:c r="U991" s="1" t="n">
        <x:f>S991-T991</x:f>
        <x:v>0</x:v>
      </x:c>
      <x:c r="V991" s="1" t="n">
        <x:f>IF(I991="",0,1)</x:f>
        <x:v>1</x:v>
      </x:c>
      <x:c r="W991" s="1" t="n">
        <x:f>IF(I991&gt;=4,1,0)</x:f>
        <x:v>0</x:v>
      </x:c>
      <x:c r="X991" s="1" t="n">
        <x:f>1-O991</x:f>
        <x:v>1</x:v>
      </x:c>
      <x:c r="Y991" s="1" t="n">
        <x:f>IF(AND(O991=1,L991&gt;168),1,0)</x:f>
        <x:v>0</x:v>
      </x:c>
    </x:row>
    <x:row r="992">
      <x:c r="A992" s="1" t="str">
        <x:v>T00987</x:v>
      </x:c>
      <x:c r="B992" s="9" t="n">
        <x:v>45690.70347222222</x:v>
      </x:c>
      <x:c r="C992" s="9" t="n">
        <x:v>45691.13263888889</x:v>
      </x:c>
      <x:c r="D992" s="9" t="n">
        <x:v>45691.305555555555</x:v>
      </x:c>
      <x:c r="E992" s="1" t="str">
        <x:v>Normal</x:v>
      </x:c>
      <x:c r="F992" s="1" t="str">
        <x:v>WhatsApp</x:v>
      </x:c>
      <x:c r="G992" s="1" t="str">
        <x:v>Delivery</x:v>
      </x:c>
      <x:c r="H992" s="1" t="n">
        <x:v>0</x:v>
      </x:c>
      <x:c r="I992" s="1"/>
      <x:c r="J992" s="1" t="n">
        <x:f>IF(E992="","",VLOOKUP(E992,'Guide'!$A$7:$C$10,2,FALSE))</x:f>
        <x:v>12</x:v>
      </x:c>
      <x:c r="K992" s="1" t="n">
        <x:f>IF(E992="","",VLOOKUP(E992,'Guide'!$A$7:$C$10,3,FALSE))</x:f>
        <x:v>72</x:v>
      </x:c>
      <x:c r="L992" s="10" t="n">
        <x:f>('Guide'!$B$4-B992)*24</x:f>
        <x:v>3559.1166666666395</x:v>
      </x:c>
      <x:c r="M992" s="10" t="n">
        <x:f>IF(C992="","",ROUND((C992-B992)*24,6))</x:f>
        <x:v>10.3</x:v>
      </x:c>
      <x:c r="N992" s="10" t="n">
        <x:f>IF(D992="","",ROUND((D992-B992)*24,6))</x:f>
        <x:v>14.45</x:v>
      </x:c>
      <x:c r="O992" s="1" t="n">
        <x:f>IF(D992="",1,0)</x:f>
        <x:v>0</x:v>
      </x:c>
      <x:c r="P992" s="1" t="n">
        <x:f>IF(E992="",0,IF(OR(C992&lt;&gt;"",L992&gt;=J992),1,0))</x:f>
        <x:v>1</x:v>
      </x:c>
      <x:c r="Q992" s="1" t="n">
        <x:f>IF(AND(E992&lt;&gt;"",C992&lt;&gt;"",M992&lt;=J992),1,0)</x:f>
        <x:v>1</x:v>
      </x:c>
      <x:c r="R992" s="1" t="n">
        <x:f>P992-Q992</x:f>
        <x:v>0</x:v>
      </x:c>
      <x:c r="S992" s="1" t="n">
        <x:f>IF(E992="",0,IF(OR(D992&lt;&gt;"",L992&gt;=K992),1,0))</x:f>
        <x:v>1</x:v>
      </x:c>
      <x:c r="T992" s="1" t="n">
        <x:f>IF(AND(E992&lt;&gt;"",D992&lt;&gt;"",N992&lt;=K992),1,0)</x:f>
        <x:v>1</x:v>
      </x:c>
      <x:c r="U992" s="1" t="n">
        <x:f>S992-T992</x:f>
        <x:v>0</x:v>
      </x:c>
      <x:c r="V992" s="1" t="n">
        <x:f>IF(I992="",0,1)</x:f>
        <x:v>0</x:v>
      </x:c>
      <x:c r="W992" s="1" t="n">
        <x:f>IF(I992&gt;=4,1,0)</x:f>
        <x:v>0</x:v>
      </x:c>
      <x:c r="X992" s="1" t="n">
        <x:f>1-O992</x:f>
        <x:v>1</x:v>
      </x:c>
      <x:c r="Y992" s="1" t="n">
        <x:f>IF(AND(O992=1,L992&gt;168),1,0)</x:f>
        <x:v>0</x:v>
      </x:c>
    </x:row>
    <x:row r="993">
      <x:c r="A993" s="1" t="str">
        <x:v>T00988</x:v>
      </x:c>
      <x:c r="B993" s="9" t="n">
        <x:v>45688.07708333333</x:v>
      </x:c>
      <x:c r="C993" s="9" t="n">
        <x:v>45688.0975</x:v>
      </x:c>
      <x:c r="D993" s="9" t="n">
        <x:v>45689.77875</x:v>
      </x:c>
      <x:c r="E993" s="1" t="str">
        <x:v>Urgent</x:v>
      </x:c>
      <x:c r="F993" s="1" t="str">
        <x:v>WhatsApp</x:v>
      </x:c>
      <x:c r="G993" s="1" t="str">
        <x:v>Delivery</x:v>
      </x:c>
      <x:c r="H993" s="1" t="n">
        <x:v>0</x:v>
      </x:c>
      <x:c r="I993" s="1" t="n">
        <x:v>2</x:v>
      </x:c>
      <x:c r="J993" s="1" t="n">
        <x:f>IF(E993="","",VLOOKUP(E993,'Guide'!$A$7:$C$10,2,FALSE))</x:f>
        <x:v>1</x:v>
      </x:c>
      <x:c r="K993" s="1" t="n">
        <x:f>IF(E993="","",VLOOKUP(E993,'Guide'!$A$7:$C$10,3,FALSE))</x:f>
        <x:v>8</x:v>
      </x:c>
      <x:c r="L993" s="10" t="n">
        <x:f>('Guide'!$B$4-B993)*24</x:f>
        <x:v>3622.1500000000815</x:v>
      </x:c>
      <x:c r="M993" s="10" t="n">
        <x:f>IF(C993="","",ROUND((C993-B993)*24,6))</x:f>
        <x:v>0.49</x:v>
      </x:c>
      <x:c r="N993" s="10" t="n">
        <x:f>IF(D993="","",ROUND((D993-B993)*24,6))</x:f>
        <x:v>40.84</x:v>
      </x:c>
      <x:c r="O993" s="1" t="n">
        <x:f>IF(D993="",1,0)</x:f>
        <x:v>0</x:v>
      </x:c>
      <x:c r="P993" s="1" t="n">
        <x:f>IF(E993="",0,IF(OR(C993&lt;&gt;"",L993&gt;=J993),1,0))</x:f>
        <x:v>1</x:v>
      </x:c>
      <x:c r="Q993" s="1" t="n">
        <x:f>IF(AND(E993&lt;&gt;"",C993&lt;&gt;"",M993&lt;=J993),1,0)</x:f>
        <x:v>1</x:v>
      </x:c>
      <x:c r="R993" s="1" t="n">
        <x:f>P993-Q993</x:f>
        <x:v>0</x:v>
      </x:c>
      <x:c r="S993" s="1" t="n">
        <x:f>IF(E993="",0,IF(OR(D993&lt;&gt;"",L993&gt;=K993),1,0))</x:f>
        <x:v>1</x:v>
      </x:c>
      <x:c r="T993" s="1" t="n">
        <x:f>IF(AND(E993&lt;&gt;"",D993&lt;&gt;"",N993&lt;=K993),1,0)</x:f>
        <x:v>0</x:v>
      </x:c>
      <x:c r="U993" s="1" t="n">
        <x:f>S993-T993</x:f>
        <x:v>1</x:v>
      </x:c>
      <x:c r="V993" s="1" t="n">
        <x:f>IF(I993="",0,1)</x:f>
        <x:v>1</x:v>
      </x:c>
      <x:c r="W993" s="1" t="n">
        <x:f>IF(I993&gt;=4,1,0)</x:f>
        <x:v>0</x:v>
      </x:c>
      <x:c r="X993" s="1" t="n">
        <x:f>1-O993</x:f>
        <x:v>1</x:v>
      </x:c>
      <x:c r="Y993" s="1" t="n">
        <x:f>IF(AND(O993=1,L993&gt;168),1,0)</x:f>
        <x:v>0</x:v>
      </x:c>
    </x:row>
    <x:row r="994">
      <x:c r="A994" s="1" t="str">
        <x:v>T00989</x:v>
      </x:c>
      <x:c r="B994" s="9" t="n">
        <x:v>45815.88125</x:v>
      </x:c>
      <x:c r="C994" s="9" t="n">
        <x:v>45815.973333333335</x:v>
      </x:c>
      <x:c r="D994" s="9" t="n">
        <x:v>45821.2575</x:v>
      </x:c>
      <x:c r="E994" s="1" t="str">
        <x:v>Normal</x:v>
      </x:c>
      <x:c r="F994" s="1" t="str">
        <x:v>Web chat</x:v>
      </x:c>
      <x:c r="G994" s="1" t="str">
        <x:v>Product information</x:v>
      </x:c>
      <x:c r="H994" s="1" t="n">
        <x:v>0</x:v>
      </x:c>
      <x:c r="I994" s="1" t="n">
        <x:v>3</x:v>
      </x:c>
      <x:c r="J994" s="1" t="n">
        <x:f>IF(E994="","",VLOOKUP(E994,'Guide'!$A$7:$C$10,2,FALSE))</x:f>
        <x:v>12</x:v>
      </x:c>
      <x:c r="K994" s="1" t="n">
        <x:f>IF(E994="","",VLOOKUP(E994,'Guide'!$A$7:$C$10,3,FALSE))</x:f>
        <x:v>72</x:v>
      </x:c>
      <x:c r="L994" s="10" t="n">
        <x:f>('Guide'!$B$4-B994)*24</x:f>
        <x:v>554.8500000000349</x:v>
      </x:c>
      <x:c r="M994" s="10" t="n">
        <x:f>IF(C994="","",ROUND((C994-B994)*24,6))</x:f>
        <x:v>2.21</x:v>
      </x:c>
      <x:c r="N994" s="10" t="n">
        <x:f>IF(D994="","",ROUND((D994-B994)*24,6))</x:f>
        <x:v>129.03</x:v>
      </x:c>
      <x:c r="O994" s="1" t="n">
        <x:f>IF(D994="",1,0)</x:f>
        <x:v>0</x:v>
      </x:c>
      <x:c r="P994" s="1" t="n">
        <x:f>IF(E994="",0,IF(OR(C994&lt;&gt;"",L994&gt;=J994),1,0))</x:f>
        <x:v>1</x:v>
      </x:c>
      <x:c r="Q994" s="1" t="n">
        <x:f>IF(AND(E994&lt;&gt;"",C994&lt;&gt;"",M994&lt;=J994),1,0)</x:f>
        <x:v>1</x:v>
      </x:c>
      <x:c r="R994" s="1" t="n">
        <x:f>P994-Q994</x:f>
        <x:v>0</x:v>
      </x:c>
      <x:c r="S994" s="1" t="n">
        <x:f>IF(E994="",0,IF(OR(D994&lt;&gt;"",L994&gt;=K994),1,0))</x:f>
        <x:v>1</x:v>
      </x:c>
      <x:c r="T994" s="1" t="n">
        <x:f>IF(AND(E994&lt;&gt;"",D994&lt;&gt;"",N994&lt;=K994),1,0)</x:f>
        <x:v>0</x:v>
      </x:c>
      <x:c r="U994" s="1" t="n">
        <x:f>S994-T994</x:f>
        <x:v>1</x:v>
      </x:c>
      <x:c r="V994" s="1" t="n">
        <x:f>IF(I994="",0,1)</x:f>
        <x:v>1</x:v>
      </x:c>
      <x:c r="W994" s="1" t="n">
        <x:f>IF(I994&gt;=4,1,0)</x:f>
        <x:v>0</x:v>
      </x:c>
      <x:c r="X994" s="1" t="n">
        <x:f>1-O994</x:f>
        <x:v>1</x:v>
      </x:c>
      <x:c r="Y994" s="1" t="n">
        <x:f>IF(AND(O994=1,L994&gt;168),1,0)</x:f>
        <x:v>0</x:v>
      </x:c>
    </x:row>
    <x:row r="995">
      <x:c r="A995" s="1" t="str">
        <x:v>T00990</x:v>
      </x:c>
      <x:c r="B995" s="9" t="n">
        <x:v>45692.853472222225</x:v>
      </x:c>
      <x:c r="C995" s="9" t="n">
        <x:v>45692.87472222222</x:v>
      </x:c>
      <x:c r="D995" s="9" t="n">
        <x:v>45693.29305555556</x:v>
      </x:c>
      <x:c r="E995" s="1" t="str">
        <x:v>High</x:v>
      </x:c>
      <x:c r="F995" s="1" t="str">
        <x:v>Web chat</x:v>
      </x:c>
      <x:c r="G995" s="1" t="str">
        <x:v>Account access</x:v>
      </x:c>
      <x:c r="H995" s="1" t="n">
        <x:v>0</x:v>
      </x:c>
      <x:c r="I995" s="1"/>
      <x:c r="J995" s="1" t="n">
        <x:f>IF(E995="","",VLOOKUP(E995,'Guide'!$A$7:$C$10,2,FALSE))</x:f>
        <x:v>4</x:v>
      </x:c>
      <x:c r="K995" s="1" t="n">
        <x:f>IF(E995="","",VLOOKUP(E995,'Guide'!$A$7:$C$10,3,FALSE))</x:f>
        <x:v>24</x:v>
      </x:c>
      <x:c r="L995" s="10" t="n">
        <x:f>('Guide'!$B$4-B995)*24</x:f>
        <x:v>3507.5166666666046</x:v>
      </x:c>
      <x:c r="M995" s="10" t="n">
        <x:f>IF(C995="","",ROUND((C995-B995)*24,6))</x:f>
        <x:v>0.51</x:v>
      </x:c>
      <x:c r="N995" s="10" t="n">
        <x:f>IF(D995="","",ROUND((D995-B995)*24,6))</x:f>
        <x:v>10.55</x:v>
      </x:c>
      <x:c r="O995" s="1" t="n">
        <x:f>IF(D995="",1,0)</x:f>
        <x:v>0</x:v>
      </x:c>
      <x:c r="P995" s="1" t="n">
        <x:f>IF(E995="",0,IF(OR(C995&lt;&gt;"",L995&gt;=J995),1,0))</x:f>
        <x:v>1</x:v>
      </x:c>
      <x:c r="Q995" s="1" t="n">
        <x:f>IF(AND(E995&lt;&gt;"",C995&lt;&gt;"",M995&lt;=J995),1,0)</x:f>
        <x:v>1</x:v>
      </x:c>
      <x:c r="R995" s="1" t="n">
        <x:f>P995-Q995</x:f>
        <x:v>0</x:v>
      </x:c>
      <x:c r="S995" s="1" t="n">
        <x:f>IF(E995="",0,IF(OR(D995&lt;&gt;"",L995&gt;=K995),1,0))</x:f>
        <x:v>1</x:v>
      </x:c>
      <x:c r="T995" s="1" t="n">
        <x:f>IF(AND(E995&lt;&gt;"",D995&lt;&gt;"",N995&lt;=K995),1,0)</x:f>
        <x:v>1</x:v>
      </x:c>
      <x:c r="U995" s="1" t="n">
        <x:f>S995-T995</x:f>
        <x:v>0</x:v>
      </x:c>
      <x:c r="V995" s="1" t="n">
        <x:f>IF(I995="",0,1)</x:f>
        <x:v>0</x:v>
      </x:c>
      <x:c r="W995" s="1" t="n">
        <x:f>IF(I995&gt;=4,1,0)</x:f>
        <x:v>0</x:v>
      </x:c>
      <x:c r="X995" s="1" t="n">
        <x:f>1-O995</x:f>
        <x:v>1</x:v>
      </x:c>
      <x:c r="Y995" s="1" t="n">
        <x:f>IF(AND(O995=1,L995&gt;168),1,0)</x:f>
        <x:v>0</x:v>
      </x:c>
    </x:row>
    <x:row r="996">
      <x:c r="A996" s="1" t="str">
        <x:v>T00991</x:v>
      </x:c>
      <x:c r="B996" s="9" t="n">
        <x:v>45803.56805555556</x:v>
      </x:c>
      <x:c r="C996" s="9" t="n">
        <x:v>45803.70513888889</x:v>
      </x:c>
      <x:c r="D996" s="9" t="n">
        <x:v>45804.071805555555</x:v>
      </x:c>
      <x:c r="E996" s="1" t="str">
        <x:v>High</x:v>
      </x:c>
      <x:c r="F996" s="1" t="str">
        <x:v>WhatsApp</x:v>
      </x:c>
      <x:c r="G996" s="1" t="str">
        <x:v>Delivery</x:v>
      </x:c>
      <x:c r="H996" s="1" t="n">
        <x:v>0</x:v>
      </x:c>
      <x:c r="I996" s="1"/>
      <x:c r="J996" s="1" t="n">
        <x:f>IF(E996="","",VLOOKUP(E996,'Guide'!$A$7:$C$10,2,FALSE))</x:f>
        <x:v>4</x:v>
      </x:c>
      <x:c r="K996" s="1" t="n">
        <x:f>IF(E996="","",VLOOKUP(E996,'Guide'!$A$7:$C$10,3,FALSE))</x:f>
        <x:v>24</x:v>
      </x:c>
      <x:c r="L996" s="10" t="n">
        <x:f>('Guide'!$B$4-B996)*24</x:f>
        <x:v>850.3666666665813</x:v>
      </x:c>
      <x:c r="M996" s="10" t="n">
        <x:f>IF(C996="","",ROUND((C996-B996)*24,6))</x:f>
        <x:v>3.29</x:v>
      </x:c>
      <x:c r="N996" s="10" t="n">
        <x:f>IF(D996="","",ROUND((D996-B996)*24,6))</x:f>
        <x:v>12.09</x:v>
      </x:c>
      <x:c r="O996" s="1" t="n">
        <x:f>IF(D996="",1,0)</x:f>
        <x:v>0</x:v>
      </x:c>
      <x:c r="P996" s="1" t="n">
        <x:f>IF(E996="",0,IF(OR(C996&lt;&gt;"",L996&gt;=J996),1,0))</x:f>
        <x:v>1</x:v>
      </x:c>
      <x:c r="Q996" s="1" t="n">
        <x:f>IF(AND(E996&lt;&gt;"",C996&lt;&gt;"",M996&lt;=J996),1,0)</x:f>
        <x:v>1</x:v>
      </x:c>
      <x:c r="R996" s="1" t="n">
        <x:f>P996-Q996</x:f>
        <x:v>0</x:v>
      </x:c>
      <x:c r="S996" s="1" t="n">
        <x:f>IF(E996="",0,IF(OR(D996&lt;&gt;"",L996&gt;=K996),1,0))</x:f>
        <x:v>1</x:v>
      </x:c>
      <x:c r="T996" s="1" t="n">
        <x:f>IF(AND(E996&lt;&gt;"",D996&lt;&gt;"",N996&lt;=K996),1,0)</x:f>
        <x:v>1</x:v>
      </x:c>
      <x:c r="U996" s="1" t="n">
        <x:f>S996-T996</x:f>
        <x:v>0</x:v>
      </x:c>
      <x:c r="V996" s="1" t="n">
        <x:f>IF(I996="",0,1)</x:f>
        <x:v>0</x:v>
      </x:c>
      <x:c r="W996" s="1" t="n">
        <x:f>IF(I996&gt;=4,1,0)</x:f>
        <x:v>0</x:v>
      </x:c>
      <x:c r="X996" s="1" t="n">
        <x:f>1-O996</x:f>
        <x:v>1</x:v>
      </x:c>
      <x:c r="Y996" s="1" t="n">
        <x:f>IF(AND(O996=1,L996&gt;168),1,0)</x:f>
        <x:v>0</x:v>
      </x:c>
    </x:row>
    <x:row r="997">
      <x:c r="A997" s="1" t="str">
        <x:v>T00992</x:v>
      </x:c>
      <x:c r="B997" s="9" t="n">
        <x:v>45812.43472222222</x:v>
      </x:c>
      <x:c r="C997" s="9" t="n">
        <x:v>45812.63597222222</x:v>
      </x:c>
      <x:c r="D997" s="9" t="n">
        <x:v>45814.15972222222</x:v>
      </x:c>
      <x:c r="E997" s="1" t="str">
        <x:v>High</x:v>
      </x:c>
      <x:c r="F997" s="1" t="str">
        <x:v>WhatsApp</x:v>
      </x:c>
      <x:c r="G997" s="1" t="str">
        <x:v>Account access</x:v>
      </x:c>
      <x:c r="H997" s="1" t="n">
        <x:v>0</x:v>
      </x:c>
      <x:c r="I997" s="1"/>
      <x:c r="J997" s="1" t="n">
        <x:f>IF(E997="","",VLOOKUP(E997,'Guide'!$A$7:$C$10,2,FALSE))</x:f>
        <x:v>4</x:v>
      </x:c>
      <x:c r="K997" s="1" t="n">
        <x:f>IF(E997="","",VLOOKUP(E997,'Guide'!$A$7:$C$10,3,FALSE))</x:f>
        <x:v>24</x:v>
      </x:c>
      <x:c r="L997" s="10" t="n">
        <x:f>('Guide'!$B$4-B997)*24</x:f>
        <x:v>637.5666666667094</x:v>
      </x:c>
      <x:c r="M997" s="10" t="n">
        <x:f>IF(C997="","",ROUND((C997-B997)*24,6))</x:f>
        <x:v>4.83</x:v>
      </x:c>
      <x:c r="N997" s="10" t="n">
        <x:f>IF(D997="","",ROUND((D997-B997)*24,6))</x:f>
        <x:v>41.4</x:v>
      </x:c>
      <x:c r="O997" s="1" t="n">
        <x:f>IF(D997="",1,0)</x:f>
        <x:v>0</x:v>
      </x:c>
      <x:c r="P997" s="1" t="n">
        <x:f>IF(E997="",0,IF(OR(C997&lt;&gt;"",L997&gt;=J997),1,0))</x:f>
        <x:v>1</x:v>
      </x:c>
      <x:c r="Q997" s="1" t="n">
        <x:f>IF(AND(E997&lt;&gt;"",C997&lt;&gt;"",M997&lt;=J997),1,0)</x:f>
        <x:v>0</x:v>
      </x:c>
      <x:c r="R997" s="1" t="n">
        <x:f>P997-Q997</x:f>
        <x:v>1</x:v>
      </x:c>
      <x:c r="S997" s="1" t="n">
        <x:f>IF(E997="",0,IF(OR(D997&lt;&gt;"",L997&gt;=K997),1,0))</x:f>
        <x:v>1</x:v>
      </x:c>
      <x:c r="T997" s="1" t="n">
        <x:f>IF(AND(E997&lt;&gt;"",D997&lt;&gt;"",N997&lt;=K997),1,0)</x:f>
        <x:v>0</x:v>
      </x:c>
      <x:c r="U997" s="1" t="n">
        <x:f>S997-T997</x:f>
        <x:v>1</x:v>
      </x:c>
      <x:c r="V997" s="1" t="n">
        <x:f>IF(I997="",0,1)</x:f>
        <x:v>0</x:v>
      </x:c>
      <x:c r="W997" s="1" t="n">
        <x:f>IF(I997&gt;=4,1,0)</x:f>
        <x:v>0</x:v>
      </x:c>
      <x:c r="X997" s="1" t="n">
        <x:f>1-O997</x:f>
        <x:v>1</x:v>
      </x:c>
      <x:c r="Y997" s="1" t="n">
        <x:f>IF(AND(O997=1,L997&gt;168),1,0)</x:f>
        <x:v>0</x:v>
      </x:c>
    </x:row>
    <x:row r="998">
      <x:c r="A998" s="1" t="str">
        <x:v>T00993</x:v>
      </x:c>
      <x:c r="B998" s="9" t="n">
        <x:v>45772.729166666664</x:v>
      </x:c>
      <x:c r="C998" s="9" t="n">
        <x:v>45772.77625</x:v>
      </x:c>
      <x:c r="D998" s="9" t="n">
        <x:v>45774.247083333335</x:v>
      </x:c>
      <x:c r="E998" s="1" t="str">
        <x:v>High</x:v>
      </x:c>
      <x:c r="F998" s="1" t="str">
        <x:v>Web chat</x:v>
      </x:c>
      <x:c r="G998" s="1" t="str">
        <x:v>Account access</x:v>
      </x:c>
      <x:c r="H998" s="1" t="n">
        <x:v>0</x:v>
      </x:c>
      <x:c r="I998" s="1" t="n">
        <x:v>3</x:v>
      </x:c>
      <x:c r="J998" s="1" t="n">
        <x:f>IF(E998="","",VLOOKUP(E998,'Guide'!$A$7:$C$10,2,FALSE))</x:f>
        <x:v>4</x:v>
      </x:c>
      <x:c r="K998" s="1" t="n">
        <x:f>IF(E998="","",VLOOKUP(E998,'Guide'!$A$7:$C$10,3,FALSE))</x:f>
        <x:v>24</x:v>
      </x:c>
      <x:c r="L998" s="10" t="n">
        <x:f>('Guide'!$B$4-B998)*24</x:f>
        <x:v>1590.5000000000582</x:v>
      </x:c>
      <x:c r="M998" s="10" t="n">
        <x:f>IF(C998="","",ROUND((C998-B998)*24,6))</x:f>
        <x:v>1.13</x:v>
      </x:c>
      <x:c r="N998" s="10" t="n">
        <x:f>IF(D998="","",ROUND((D998-B998)*24,6))</x:f>
        <x:v>36.43</x:v>
      </x:c>
      <x:c r="O998" s="1" t="n">
        <x:f>IF(D998="",1,0)</x:f>
        <x:v>0</x:v>
      </x:c>
      <x:c r="P998" s="1" t="n">
        <x:f>IF(E998="",0,IF(OR(C998&lt;&gt;"",L998&gt;=J998),1,0))</x:f>
        <x:v>1</x:v>
      </x:c>
      <x:c r="Q998" s="1" t="n">
        <x:f>IF(AND(E998&lt;&gt;"",C998&lt;&gt;"",M998&lt;=J998),1,0)</x:f>
        <x:v>1</x:v>
      </x:c>
      <x:c r="R998" s="1" t="n">
        <x:f>P998-Q998</x:f>
        <x:v>0</x:v>
      </x:c>
      <x:c r="S998" s="1" t="n">
        <x:f>IF(E998="",0,IF(OR(D998&lt;&gt;"",L998&gt;=K998),1,0))</x:f>
        <x:v>1</x:v>
      </x:c>
      <x:c r="T998" s="1" t="n">
        <x:f>IF(AND(E998&lt;&gt;"",D998&lt;&gt;"",N998&lt;=K998),1,0)</x:f>
        <x:v>0</x:v>
      </x:c>
      <x:c r="U998" s="1" t="n">
        <x:f>S998-T998</x:f>
        <x:v>1</x:v>
      </x:c>
      <x:c r="V998" s="1" t="n">
        <x:f>IF(I998="",0,1)</x:f>
        <x:v>1</x:v>
      </x:c>
      <x:c r="W998" s="1" t="n">
        <x:f>IF(I998&gt;=4,1,0)</x:f>
        <x:v>0</x:v>
      </x:c>
      <x:c r="X998" s="1" t="n">
        <x:f>1-O998</x:f>
        <x:v>1</x:v>
      </x:c>
      <x:c r="Y998" s="1" t="n">
        <x:f>IF(AND(O998=1,L998&gt;168),1,0)</x:f>
        <x:v>0</x:v>
      </x:c>
    </x:row>
    <x:row r="999">
      <x:c r="A999" s="1" t="str">
        <x:v>T00994</x:v>
      </x:c>
      <x:c r="B999" s="9" t="n">
        <x:v>45663.13888888889</x:v>
      </x:c>
      <x:c r="C999" s="9" t="n">
        <x:v>45663.74388888889</x:v>
      </x:c>
      <x:c r="D999" s="9" t="n">
        <x:v>45680.43513888889</x:v>
      </x:c>
      <x:c r="E999" s="1" t="str">
        <x:v>Normal</x:v>
      </x:c>
      <x:c r="F999" s="1" t="str">
        <x:v>WhatsApp</x:v>
      </x:c>
      <x:c r="G999" s="1" t="str">
        <x:v>Billing</x:v>
      </x:c>
      <x:c r="H999" s="1" t="n">
        <x:v>0</x:v>
      </x:c>
      <x:c r="I999" s="1"/>
      <x:c r="J999" s="1" t="n">
        <x:f>IF(E999="","",VLOOKUP(E999,'Guide'!$A$7:$C$10,2,FALSE))</x:f>
        <x:v>12</x:v>
      </x:c>
      <x:c r="K999" s="1" t="n">
        <x:f>IF(E999="","",VLOOKUP(E999,'Guide'!$A$7:$C$10,3,FALSE))</x:f>
        <x:v>72</x:v>
      </x:c>
      <x:c r="L999" s="10" t="n">
        <x:f>('Guide'!$B$4-B999)*24</x:f>
        <x:v>4220.666666666628</x:v>
      </x:c>
      <x:c r="M999" s="10" t="n">
        <x:f>IF(C999="","",ROUND((C999-B999)*24,6))</x:f>
        <x:v>14.52</x:v>
      </x:c>
      <x:c r="N999" s="10" t="n">
        <x:f>IF(D999="","",ROUND((D999-B999)*24,6))</x:f>
        <x:v>415.11</x:v>
      </x:c>
      <x:c r="O999" s="1" t="n">
        <x:f>IF(D999="",1,0)</x:f>
        <x:v>0</x:v>
      </x:c>
      <x:c r="P999" s="1" t="n">
        <x:f>IF(E999="",0,IF(OR(C999&lt;&gt;"",L999&gt;=J999),1,0))</x:f>
        <x:v>1</x:v>
      </x:c>
      <x:c r="Q999" s="1" t="n">
        <x:f>IF(AND(E999&lt;&gt;"",C999&lt;&gt;"",M999&lt;=J999),1,0)</x:f>
        <x:v>0</x:v>
      </x:c>
      <x:c r="R999" s="1" t="n">
        <x:f>P999-Q999</x:f>
        <x:v>1</x:v>
      </x:c>
      <x:c r="S999" s="1" t="n">
        <x:f>IF(E999="",0,IF(OR(D999&lt;&gt;"",L999&gt;=K999),1,0))</x:f>
        <x:v>1</x:v>
      </x:c>
      <x:c r="T999" s="1" t="n">
        <x:f>IF(AND(E999&lt;&gt;"",D999&lt;&gt;"",N999&lt;=K999),1,0)</x:f>
        <x:v>0</x:v>
      </x:c>
      <x:c r="U999" s="1" t="n">
        <x:f>S999-T999</x:f>
        <x:v>1</x:v>
      </x:c>
      <x:c r="V999" s="1" t="n">
        <x:f>IF(I999="",0,1)</x:f>
        <x:v>0</x:v>
      </x:c>
      <x:c r="W999" s="1" t="n">
        <x:f>IF(I999&gt;=4,1,0)</x:f>
        <x:v>0</x:v>
      </x:c>
      <x:c r="X999" s="1" t="n">
        <x:f>1-O999</x:f>
        <x:v>1</x:v>
      </x:c>
      <x:c r="Y999" s="1" t="n">
        <x:f>IF(AND(O999=1,L999&gt;168),1,0)</x:f>
        <x:v>0</x:v>
      </x:c>
    </x:row>
    <x:row r="1000">
      <x:c r="A1000" s="1" t="str">
        <x:v>T00995</x:v>
      </x:c>
      <x:c r="B1000" s="9" t="n">
        <x:v>45820.961805555555</x:v>
      </x:c>
      <x:c r="C1000" s="9" t="n">
        <x:v>45821.09888888889</x:v>
      </x:c>
      <x:c r="D1000" s="9" t="n">
        <x:v>45825.10972222222</x:v>
      </x:c>
      <x:c r="E1000" s="1" t="str">
        <x:v>High</x:v>
      </x:c>
      <x:c r="F1000" s="1" t="str">
        <x:v>WhatsApp</x:v>
      </x:c>
      <x:c r="G1000" s="1" t="str">
        <x:v>Product information</x:v>
      </x:c>
      <x:c r="H1000" s="1" t="n">
        <x:v>0</x:v>
      </x:c>
      <x:c r="I1000" s="1"/>
      <x:c r="J1000" s="1" t="n">
        <x:f>IF(E1000="","",VLOOKUP(E1000,'Guide'!$A$7:$C$10,2,FALSE))</x:f>
        <x:v>4</x:v>
      </x:c>
      <x:c r="K1000" s="1" t="n">
        <x:f>IF(E1000="","",VLOOKUP(E1000,'Guide'!$A$7:$C$10,3,FALSE))</x:f>
        <x:v>24</x:v>
      </x:c>
      <x:c r="L1000" s="10" t="n">
        <x:f>('Guide'!$B$4-B1000)*24</x:f>
        <x:v>432.91666666668607</x:v>
      </x:c>
      <x:c r="M1000" s="10" t="n">
        <x:f>IF(C1000="","",ROUND((C1000-B1000)*24,6))</x:f>
        <x:v>3.29</x:v>
      </x:c>
      <x:c r="N1000" s="10" t="n">
        <x:f>IF(D1000="","",ROUND((D1000-B1000)*24,6))</x:f>
        <x:v>99.55</x:v>
      </x:c>
      <x:c r="O1000" s="1" t="n">
        <x:f>IF(D1000="",1,0)</x:f>
        <x:v>0</x:v>
      </x:c>
      <x:c r="P1000" s="1" t="n">
        <x:f>IF(E1000="",0,IF(OR(C1000&lt;&gt;"",L1000&gt;=J1000),1,0))</x:f>
        <x:v>1</x:v>
      </x:c>
      <x:c r="Q1000" s="1" t="n">
        <x:f>IF(AND(E1000&lt;&gt;"",C1000&lt;&gt;"",M1000&lt;=J1000),1,0)</x:f>
        <x:v>1</x:v>
      </x:c>
      <x:c r="R1000" s="1" t="n">
        <x:f>P1000-Q1000</x:f>
        <x:v>0</x:v>
      </x:c>
      <x:c r="S1000" s="1" t="n">
        <x:f>IF(E1000="",0,IF(OR(D1000&lt;&gt;"",L1000&gt;=K1000),1,0))</x:f>
        <x:v>1</x:v>
      </x:c>
      <x:c r="T1000" s="1" t="n">
        <x:f>IF(AND(E1000&lt;&gt;"",D1000&lt;&gt;"",N1000&lt;=K1000),1,0)</x:f>
        <x:v>0</x:v>
      </x:c>
      <x:c r="U1000" s="1" t="n">
        <x:f>S1000-T1000</x:f>
        <x:v>1</x:v>
      </x:c>
      <x:c r="V1000" s="1" t="n">
        <x:f>IF(I1000="",0,1)</x:f>
        <x:v>0</x:v>
      </x:c>
      <x:c r="W1000" s="1" t="n">
        <x:f>IF(I1000&gt;=4,1,0)</x:f>
        <x:v>0</x:v>
      </x:c>
      <x:c r="X1000" s="1" t="n">
        <x:f>1-O1000</x:f>
        <x:v>1</x:v>
      </x:c>
      <x:c r="Y1000" s="1" t="n">
        <x:f>IF(AND(O1000=1,L1000&gt;168),1,0)</x:f>
        <x:v>0</x:v>
      </x:c>
    </x:row>
    <x:row r="1001">
      <x:c r="A1001" s="1" t="str">
        <x:v>T00996</x:v>
      </x:c>
      <x:c r="B1001" s="9" t="n">
        <x:v>45727.200694444444</x:v>
      </x:c>
      <x:c r="C1001" s="9" t="n">
        <x:v>45727.31402777778</x:v>
      </x:c>
      <x:c r="D1001" s="9" t="n">
        <x:v>45727.624444444446</x:v>
      </x:c>
      <x:c r="E1001" s="1" t="str">
        <x:v>Urgent</x:v>
      </x:c>
      <x:c r="F1001" s="1" t="str">
        <x:v>WhatsApp</x:v>
      </x:c>
      <x:c r="G1001" s="1" t="str">
        <x:v>Refund</x:v>
      </x:c>
      <x:c r="H1001" s="1" t="n">
        <x:v>0</x:v>
      </x:c>
      <x:c r="I1001" s="1"/>
      <x:c r="J1001" s="1" t="n">
        <x:f>IF(E1001="","",VLOOKUP(E1001,'Guide'!$A$7:$C$10,2,FALSE))</x:f>
        <x:v>1</x:v>
      </x:c>
      <x:c r="K1001" s="1" t="n">
        <x:f>IF(E1001="","",VLOOKUP(E1001,'Guide'!$A$7:$C$10,3,FALSE))</x:f>
        <x:v>8</x:v>
      </x:c>
      <x:c r="L1001" s="10" t="n">
        <x:f>('Guide'!$B$4-B1001)*24</x:f>
        <x:v>2683.183333333349</x:v>
      </x:c>
      <x:c r="M1001" s="10" t="n">
        <x:f>IF(C1001="","",ROUND((C1001-B1001)*24,6))</x:f>
        <x:v>2.72</x:v>
      </x:c>
      <x:c r="N1001" s="10" t="n">
        <x:f>IF(D1001="","",ROUND((D1001-B1001)*24,6))</x:f>
        <x:v>10.17</x:v>
      </x:c>
      <x:c r="O1001" s="1" t="n">
        <x:f>IF(D1001="",1,0)</x:f>
        <x:v>0</x:v>
      </x:c>
      <x:c r="P1001" s="1" t="n">
        <x:f>IF(E1001="",0,IF(OR(C1001&lt;&gt;"",L1001&gt;=J1001),1,0))</x:f>
        <x:v>1</x:v>
      </x:c>
      <x:c r="Q1001" s="1" t="n">
        <x:f>IF(AND(E1001&lt;&gt;"",C1001&lt;&gt;"",M1001&lt;=J1001),1,0)</x:f>
        <x:v>0</x:v>
      </x:c>
      <x:c r="R1001" s="1" t="n">
        <x:f>P1001-Q1001</x:f>
        <x:v>1</x:v>
      </x:c>
      <x:c r="S1001" s="1" t="n">
        <x:f>IF(E1001="",0,IF(OR(D1001&lt;&gt;"",L1001&gt;=K1001),1,0))</x:f>
        <x:v>1</x:v>
      </x:c>
      <x:c r="T1001" s="1" t="n">
        <x:f>IF(AND(E1001&lt;&gt;"",D1001&lt;&gt;"",N1001&lt;=K1001),1,0)</x:f>
        <x:v>0</x:v>
      </x:c>
      <x:c r="U1001" s="1" t="n">
        <x:f>S1001-T1001</x:f>
        <x:v>1</x:v>
      </x:c>
      <x:c r="V1001" s="1" t="n">
        <x:f>IF(I1001="",0,1)</x:f>
        <x:v>0</x:v>
      </x:c>
      <x:c r="W1001" s="1" t="n">
        <x:f>IF(I1001&gt;=4,1,0)</x:f>
        <x:v>0</x:v>
      </x:c>
      <x:c r="X1001" s="1" t="n">
        <x:f>1-O1001</x:f>
        <x:v>1</x:v>
      </x:c>
      <x:c r="Y1001" s="1" t="n">
        <x:f>IF(AND(O1001=1,L1001&gt;168),1,0)</x:f>
        <x:v>0</x:v>
      </x:c>
    </x:row>
    <x:row r="1002">
      <x:c r="A1002" s="1" t="str">
        <x:v>T00997</x:v>
      </x:c>
      <x:c r="B1002" s="9" t="n">
        <x:v>45726.90069444444</x:v>
      </x:c>
      <x:c r="C1002" s="9" t="n">
        <x:v>45727.678194444445</x:v>
      </x:c>
      <x:c r="D1002" s="9" t="n">
        <x:v>45730.64944444445</x:v>
      </x:c>
      <x:c r="E1002" s="1" t="str">
        <x:v>Normal</x:v>
      </x:c>
      <x:c r="F1002" s="1" t="str">
        <x:v>Web chat</x:v>
      </x:c>
      <x:c r="G1002" s="1" t="str">
        <x:v>Account access</x:v>
      </x:c>
      <x:c r="H1002" s="1" t="n">
        <x:v>0</x:v>
      </x:c>
      <x:c r="I1002" s="1" t="n">
        <x:v>1</x:v>
      </x:c>
      <x:c r="J1002" s="1" t="n">
        <x:f>IF(E1002="","",VLOOKUP(E1002,'Guide'!$A$7:$C$10,2,FALSE))</x:f>
        <x:v>12</x:v>
      </x:c>
      <x:c r="K1002" s="1" t="n">
        <x:f>IF(E1002="","",VLOOKUP(E1002,'Guide'!$A$7:$C$10,3,FALSE))</x:f>
        <x:v>72</x:v>
      </x:c>
      <x:c r="L1002" s="10" t="n">
        <x:f>('Guide'!$B$4-B1002)*24</x:f>
        <x:v>2690.3833333334187</x:v>
      </x:c>
      <x:c r="M1002" s="10" t="n">
        <x:f>IF(C1002="","",ROUND((C1002-B1002)*24,6))</x:f>
        <x:v>18.66</x:v>
      </x:c>
      <x:c r="N1002" s="10" t="n">
        <x:f>IF(D1002="","",ROUND((D1002-B1002)*24,6))</x:f>
        <x:v>89.97</x:v>
      </x:c>
      <x:c r="O1002" s="1" t="n">
        <x:f>IF(D1002="",1,0)</x:f>
        <x:v>0</x:v>
      </x:c>
      <x:c r="P1002" s="1" t="n">
        <x:f>IF(E1002="",0,IF(OR(C1002&lt;&gt;"",L1002&gt;=J1002),1,0))</x:f>
        <x:v>1</x:v>
      </x:c>
      <x:c r="Q1002" s="1" t="n">
        <x:f>IF(AND(E1002&lt;&gt;"",C1002&lt;&gt;"",M1002&lt;=J1002),1,0)</x:f>
        <x:v>0</x:v>
      </x:c>
      <x:c r="R1002" s="1" t="n">
        <x:f>P1002-Q1002</x:f>
        <x:v>1</x:v>
      </x:c>
      <x:c r="S1002" s="1" t="n">
        <x:f>IF(E1002="",0,IF(OR(D1002&lt;&gt;"",L1002&gt;=K1002),1,0))</x:f>
        <x:v>1</x:v>
      </x:c>
      <x:c r="T1002" s="1" t="n">
        <x:f>IF(AND(E1002&lt;&gt;"",D1002&lt;&gt;"",N1002&lt;=K1002),1,0)</x:f>
        <x:v>0</x:v>
      </x:c>
      <x:c r="U1002" s="1" t="n">
        <x:f>S1002-T1002</x:f>
        <x:v>1</x:v>
      </x:c>
      <x:c r="V1002" s="1" t="n">
        <x:f>IF(I1002="",0,1)</x:f>
        <x:v>1</x:v>
      </x:c>
      <x:c r="W1002" s="1" t="n">
        <x:f>IF(I1002&gt;=4,1,0)</x:f>
        <x:v>0</x:v>
      </x:c>
      <x:c r="X1002" s="1" t="n">
        <x:f>1-O1002</x:f>
        <x:v>1</x:v>
      </x:c>
      <x:c r="Y1002" s="1" t="n">
        <x:f>IF(AND(O1002=1,L1002&gt;168),1,0)</x:f>
        <x:v>0</x:v>
      </x:c>
    </x:row>
    <x:row r="1003">
      <x:c r="A1003" s="1" t="str">
        <x:v>T00998</x:v>
      </x:c>
      <x:c r="B1003" s="9" t="n">
        <x:v>45704.11944444444</x:v>
      </x:c>
      <x:c r="C1003" s="9" t="n">
        <x:v>45704.45527777778</x:v>
      </x:c>
      <x:c r="D1003" s="9" t="n">
        <x:v>45704.459444444445</x:v>
      </x:c>
      <x:c r="E1003" s="1" t="str">
        <x:v>High</x:v>
      </x:c>
      <x:c r="F1003" s="1" t="str">
        <x:v>Email</x:v>
      </x:c>
      <x:c r="G1003" s="1" t="str">
        <x:v>Product information</x:v>
      </x:c>
      <x:c r="H1003" s="1" t="n">
        <x:v>0</x:v>
      </x:c>
      <x:c r="I1003" s="1"/>
      <x:c r="J1003" s="1" t="n">
        <x:f>IF(E1003="","",VLOOKUP(E1003,'Guide'!$A$7:$C$10,2,FALSE))</x:f>
        <x:v>4</x:v>
      </x:c>
      <x:c r="K1003" s="1" t="n">
        <x:f>IF(E1003="","",VLOOKUP(E1003,'Guide'!$A$7:$C$10,3,FALSE))</x:f>
        <x:v>24</x:v>
      </x:c>
      <x:c r="L1003" s="10" t="n">
        <x:f>('Guide'!$B$4-B1003)*24</x:f>
        <x:v>3237.1333333334187</x:v>
      </x:c>
      <x:c r="M1003" s="10" t="n">
        <x:f>IF(C1003="","",ROUND((C1003-B1003)*24,6))</x:f>
        <x:v>8.06</x:v>
      </x:c>
      <x:c r="N1003" s="10" t="n">
        <x:f>IF(D1003="","",ROUND((D1003-B1003)*24,6))</x:f>
        <x:v>8.16</x:v>
      </x:c>
      <x:c r="O1003" s="1" t="n">
        <x:f>IF(D1003="",1,0)</x:f>
        <x:v>0</x:v>
      </x:c>
      <x:c r="P1003" s="1" t="n">
        <x:f>IF(E1003="",0,IF(OR(C1003&lt;&gt;"",L1003&gt;=J1003),1,0))</x:f>
        <x:v>1</x:v>
      </x:c>
      <x:c r="Q1003" s="1" t="n">
        <x:f>IF(AND(E1003&lt;&gt;"",C1003&lt;&gt;"",M1003&lt;=J1003),1,0)</x:f>
        <x:v>0</x:v>
      </x:c>
      <x:c r="R1003" s="1" t="n">
        <x:f>P1003-Q1003</x:f>
        <x:v>1</x:v>
      </x:c>
      <x:c r="S1003" s="1" t="n">
        <x:f>IF(E1003="",0,IF(OR(D1003&lt;&gt;"",L1003&gt;=K1003),1,0))</x:f>
        <x:v>1</x:v>
      </x:c>
      <x:c r="T1003" s="1" t="n">
        <x:f>IF(AND(E1003&lt;&gt;"",D1003&lt;&gt;"",N1003&lt;=K1003),1,0)</x:f>
        <x:v>1</x:v>
      </x:c>
      <x:c r="U1003" s="1" t="n">
        <x:f>S1003-T1003</x:f>
        <x:v>0</x:v>
      </x:c>
      <x:c r="V1003" s="1" t="n">
        <x:f>IF(I1003="",0,1)</x:f>
        <x:v>0</x:v>
      </x:c>
      <x:c r="W1003" s="1" t="n">
        <x:f>IF(I1003&gt;=4,1,0)</x:f>
        <x:v>0</x:v>
      </x:c>
      <x:c r="X1003" s="1" t="n">
        <x:f>1-O1003</x:f>
        <x:v>1</x:v>
      </x:c>
      <x:c r="Y1003" s="1" t="n">
        <x:f>IF(AND(O1003=1,L1003&gt;168),1,0)</x:f>
        <x:v>0</x:v>
      </x:c>
    </x:row>
    <x:row r="1004">
      <x:c r="A1004" s="1" t="str">
        <x:v>T00999</x:v>
      </x:c>
      <x:c r="B1004" s="9" t="n">
        <x:v>45807.20138888889</x:v>
      </x:c>
      <x:c r="C1004" s="9" t="n">
        <x:v>45808.81222222222</x:v>
      </x:c>
      <x:c r="D1004" s="9" t="n">
        <x:v>45812.65555555555</x:v>
      </x:c>
      <x:c r="E1004" s="1" t="str">
        <x:v>Normal</x:v>
      </x:c>
      <x:c r="F1004" s="1" t="str">
        <x:v>Email</x:v>
      </x:c>
      <x:c r="G1004" s="1" t="str">
        <x:v>Product information</x:v>
      </x:c>
      <x:c r="H1004" s="1" t="n">
        <x:v>0</x:v>
      </x:c>
      <x:c r="I1004" s="1" t="n">
        <x:v>3</x:v>
      </x:c>
      <x:c r="J1004" s="1" t="n">
        <x:f>IF(E1004="","",VLOOKUP(E1004,'Guide'!$A$7:$C$10,2,FALSE))</x:f>
        <x:v>12</x:v>
      </x:c>
      <x:c r="K1004" s="1" t="n">
        <x:f>IF(E1004="","",VLOOKUP(E1004,'Guide'!$A$7:$C$10,3,FALSE))</x:f>
        <x:v>72</x:v>
      </x:c>
      <x:c r="L1004" s="10" t="n">
        <x:f>('Guide'!$B$4-B1004)*24</x:f>
        <x:v>763.1666666666279</x:v>
      </x:c>
      <x:c r="M1004" s="10" t="n">
        <x:f>IF(C1004="","",ROUND((C1004-B1004)*24,6))</x:f>
        <x:v>38.66</x:v>
      </x:c>
      <x:c r="N1004" s="10" t="n">
        <x:f>IF(D1004="","",ROUND((D1004-B1004)*24,6))</x:f>
        <x:v>130.9</x:v>
      </x:c>
      <x:c r="O1004" s="1" t="n">
        <x:f>IF(D1004="",1,0)</x:f>
        <x:v>0</x:v>
      </x:c>
      <x:c r="P1004" s="1" t="n">
        <x:f>IF(E1004="",0,IF(OR(C1004&lt;&gt;"",L1004&gt;=J1004),1,0))</x:f>
        <x:v>1</x:v>
      </x:c>
      <x:c r="Q1004" s="1" t="n">
        <x:f>IF(AND(E1004&lt;&gt;"",C1004&lt;&gt;"",M1004&lt;=J1004),1,0)</x:f>
        <x:v>0</x:v>
      </x:c>
      <x:c r="R1004" s="1" t="n">
        <x:f>P1004-Q1004</x:f>
        <x:v>1</x:v>
      </x:c>
      <x:c r="S1004" s="1" t="n">
        <x:f>IF(E1004="",0,IF(OR(D1004&lt;&gt;"",L1004&gt;=K1004),1,0))</x:f>
        <x:v>1</x:v>
      </x:c>
      <x:c r="T1004" s="1" t="n">
        <x:f>IF(AND(E1004&lt;&gt;"",D1004&lt;&gt;"",N1004&lt;=K1004),1,0)</x:f>
        <x:v>0</x:v>
      </x:c>
      <x:c r="U1004" s="1" t="n">
        <x:f>S1004-T1004</x:f>
        <x:v>1</x:v>
      </x:c>
      <x:c r="V1004" s="1" t="n">
        <x:f>IF(I1004="",0,1)</x:f>
        <x:v>1</x:v>
      </x:c>
      <x:c r="W1004" s="1" t="n">
        <x:f>IF(I1004&gt;=4,1,0)</x:f>
        <x:v>0</x:v>
      </x:c>
      <x:c r="X1004" s="1" t="n">
        <x:f>1-O1004</x:f>
        <x:v>1</x:v>
      </x:c>
      <x:c r="Y1004" s="1" t="n">
        <x:f>IF(AND(O1004=1,L1004&gt;168),1,0)</x:f>
        <x:v>0</x:v>
      </x:c>
    </x:row>
    <x:row r="1005">
      <x:c r="A1005" s="1" t="str">
        <x:v>T01000</x:v>
      </x:c>
      <x:c r="B1005" s="9" t="n">
        <x:v>45700.075694444444</x:v>
      </x:c>
      <x:c r="C1005" s="9" t="n">
        <x:v>45700.11736111111</x:v>
      </x:c>
      <x:c r="D1005" s="9" t="n">
        <x:v>45703.843194444446</x:v>
      </x:c>
      <x:c r="E1005" s="1" t="str">
        <x:v>High</x:v>
      </x:c>
      <x:c r="F1005" s="1" t="str">
        <x:v>Email</x:v>
      </x:c>
      <x:c r="G1005" s="1" t="str">
        <x:v>Billing</x:v>
      </x:c>
      <x:c r="H1005" s="1" t="n">
        <x:v>0</x:v>
      </x:c>
      <x:c r="I1005" s="1"/>
      <x:c r="J1005" s="1" t="n">
        <x:f>IF(E1005="","",VLOOKUP(E1005,'Guide'!$A$7:$C$10,2,FALSE))</x:f>
        <x:v>4</x:v>
      </x:c>
      <x:c r="K1005" s="1" t="n">
        <x:f>IF(E1005="","",VLOOKUP(E1005,'Guide'!$A$7:$C$10,3,FALSE))</x:f>
        <x:v>24</x:v>
      </x:c>
      <x:c r="L1005" s="10" t="n">
        <x:f>('Guide'!$B$4-B1005)*24</x:f>
        <x:v>3334.183333333349</x:v>
      </x:c>
      <x:c r="M1005" s="10" t="n">
        <x:f>IF(C1005="","",ROUND((C1005-B1005)*24,6))</x:f>
        <x:v>1</x:v>
      </x:c>
      <x:c r="N1005" s="10" t="n">
        <x:f>IF(D1005="","",ROUND((D1005-B1005)*24,6))</x:f>
        <x:v>90.42</x:v>
      </x:c>
      <x:c r="O1005" s="1" t="n">
        <x:f>IF(D1005="",1,0)</x:f>
        <x:v>0</x:v>
      </x:c>
      <x:c r="P1005" s="1" t="n">
        <x:f>IF(E1005="",0,IF(OR(C1005&lt;&gt;"",L1005&gt;=J1005),1,0))</x:f>
        <x:v>1</x:v>
      </x:c>
      <x:c r="Q1005" s="1" t="n">
        <x:f>IF(AND(E1005&lt;&gt;"",C1005&lt;&gt;"",M1005&lt;=J1005),1,0)</x:f>
        <x:v>1</x:v>
      </x:c>
      <x:c r="R1005" s="1" t="n">
        <x:f>P1005-Q1005</x:f>
        <x:v>0</x:v>
      </x:c>
      <x:c r="S1005" s="1" t="n">
        <x:f>IF(E1005="",0,IF(OR(D1005&lt;&gt;"",L1005&gt;=K1005),1,0))</x:f>
        <x:v>1</x:v>
      </x:c>
      <x:c r="T1005" s="1" t="n">
        <x:f>IF(AND(E1005&lt;&gt;"",D1005&lt;&gt;"",N1005&lt;=K1005),1,0)</x:f>
        <x:v>0</x:v>
      </x:c>
      <x:c r="U1005" s="1" t="n">
        <x:f>S1005-T1005</x:f>
        <x:v>1</x:v>
      </x:c>
      <x:c r="V1005" s="1" t="n">
        <x:f>IF(I1005="",0,1)</x:f>
        <x:v>0</x:v>
      </x:c>
      <x:c r="W1005" s="1" t="n">
        <x:f>IF(I1005&gt;=4,1,0)</x:f>
        <x:v>0</x:v>
      </x:c>
      <x:c r="X1005" s="1" t="n">
        <x:f>1-O1005</x:f>
        <x:v>1</x:v>
      </x:c>
      <x:c r="Y1005" s="1" t="n">
        <x:f>IF(AND(O1005=1,L1005&gt;168),1,0)</x:f>
        <x:v>0</x:v>
      </x:c>
    </x:row>
    <x:row r="1006">
      <x:c r="A1006" s="1" t="str">
        <x:v>T01001</x:v>
      </x:c>
      <x:c r="B1006" s="9" t="n">
        <x:v>45742.819444444445</x:v>
      </x:c>
      <x:c r="C1006" s="9" t="n">
        <x:v>45743.411527777775</x:v>
      </x:c>
      <x:c r="D1006" s="9" t="n">
        <x:v>45744.07277777778</x:v>
      </x:c>
      <x:c r="E1006" s="1" t="str">
        <x:v>Low</x:v>
      </x:c>
      <x:c r="F1006" s="1" t="str">
        <x:v>Email</x:v>
      </x:c>
      <x:c r="G1006" s="1" t="str">
        <x:v>Billing</x:v>
      </x:c>
      <x:c r="H1006" s="1" t="n">
        <x:v>0</x:v>
      </x:c>
      <x:c r="I1006" s="1"/>
      <x:c r="J1006" s="1" t="n">
        <x:f>IF(E1006="","",VLOOKUP(E1006,'Guide'!$A$7:$C$10,2,FALSE))</x:f>
        <x:v>24</x:v>
      </x:c>
      <x:c r="K1006" s="1" t="n">
        <x:f>IF(E1006="","",VLOOKUP(E1006,'Guide'!$A$7:$C$10,3,FALSE))</x:f>
        <x:v>120</x:v>
      </x:c>
      <x:c r="L1006" s="10" t="n">
        <x:f>('Guide'!$B$4-B1006)*24</x:f>
        <x:v>2308.333333333314</x:v>
      </x:c>
      <x:c r="M1006" s="10" t="n">
        <x:f>IF(C1006="","",ROUND((C1006-B1006)*24,6))</x:f>
        <x:v>14.21</x:v>
      </x:c>
      <x:c r="N1006" s="10" t="n">
        <x:f>IF(D1006="","",ROUND((D1006-B1006)*24,6))</x:f>
        <x:v>30.08</x:v>
      </x:c>
      <x:c r="O1006" s="1" t="n">
        <x:f>IF(D1006="",1,0)</x:f>
        <x:v>0</x:v>
      </x:c>
      <x:c r="P1006" s="1" t="n">
        <x:f>IF(E1006="",0,IF(OR(C1006&lt;&gt;"",L1006&gt;=J1006),1,0))</x:f>
        <x:v>1</x:v>
      </x:c>
      <x:c r="Q1006" s="1" t="n">
        <x:f>IF(AND(E1006&lt;&gt;"",C1006&lt;&gt;"",M1006&lt;=J1006),1,0)</x:f>
        <x:v>1</x:v>
      </x:c>
      <x:c r="R1006" s="1" t="n">
        <x:f>P1006-Q1006</x:f>
        <x:v>0</x:v>
      </x:c>
      <x:c r="S1006" s="1" t="n">
        <x:f>IF(E1006="",0,IF(OR(D1006&lt;&gt;"",L1006&gt;=K1006),1,0))</x:f>
        <x:v>1</x:v>
      </x:c>
      <x:c r="T1006" s="1" t="n">
        <x:f>IF(AND(E1006&lt;&gt;"",D1006&lt;&gt;"",N1006&lt;=K1006),1,0)</x:f>
        <x:v>1</x:v>
      </x:c>
      <x:c r="U1006" s="1" t="n">
        <x:f>S1006-T1006</x:f>
        <x:v>0</x:v>
      </x:c>
      <x:c r="V1006" s="1" t="n">
        <x:f>IF(I1006="",0,1)</x:f>
        <x:v>0</x:v>
      </x:c>
      <x:c r="W1006" s="1" t="n">
        <x:f>IF(I1006&gt;=4,1,0)</x:f>
        <x:v>0</x:v>
      </x:c>
      <x:c r="X1006" s="1" t="n">
        <x:f>1-O1006</x:f>
        <x:v>1</x:v>
      </x:c>
      <x:c r="Y1006" s="1" t="n">
        <x:f>IF(AND(O1006=1,L1006&gt;168),1,0)</x:f>
        <x:v>0</x:v>
      </x:c>
    </x:row>
    <x:row r="1007">
      <x:c r="A1007" s="1" t="str">
        <x:v>T01002</x:v>
      </x:c>
      <x:c r="B1007" s="9" t="n">
        <x:v>45796.51597222222</x:v>
      </x:c>
      <x:c r="C1007" s="9" t="n">
        <x:v>45796.84888888889</x:v>
      </x:c>
      <x:c r="D1007" s="9" t="n">
        <x:v>45798.23055555556</x:v>
      </x:c>
      <x:c r="E1007" s="1" t="str">
        <x:v>Low</x:v>
      </x:c>
      <x:c r="F1007" s="1" t="str">
        <x:v>WhatsApp</x:v>
      </x:c>
      <x:c r="G1007" s="1" t="str">
        <x:v>Delivery</x:v>
      </x:c>
      <x:c r="H1007" s="1" t="n">
        <x:v>0</x:v>
      </x:c>
      <x:c r="I1007" s="1"/>
      <x:c r="J1007" s="1" t="n">
        <x:f>IF(E1007="","",VLOOKUP(E1007,'Guide'!$A$7:$C$10,2,FALSE))</x:f>
        <x:v>24</x:v>
      </x:c>
      <x:c r="K1007" s="1" t="n">
        <x:f>IF(E1007="","",VLOOKUP(E1007,'Guide'!$A$7:$C$10,3,FALSE))</x:f>
        <x:v>120</x:v>
      </x:c>
      <x:c r="L1007" s="10" t="n">
        <x:f>('Guide'!$B$4-B1007)*24</x:f>
        <x:v>1019.6166666666395</x:v>
      </x:c>
      <x:c r="M1007" s="10" t="n">
        <x:f>IF(C1007="","",ROUND((C1007-B1007)*24,6))</x:f>
        <x:v>7.99</x:v>
      </x:c>
      <x:c r="N1007" s="10" t="n">
        <x:f>IF(D1007="","",ROUND((D1007-B1007)*24,6))</x:f>
        <x:v>41.15</x:v>
      </x:c>
      <x:c r="O1007" s="1" t="n">
        <x:f>IF(D1007="",1,0)</x:f>
        <x:v>0</x:v>
      </x:c>
      <x:c r="P1007" s="1" t="n">
        <x:f>IF(E1007="",0,IF(OR(C1007&lt;&gt;"",L1007&gt;=J1007),1,0))</x:f>
        <x:v>1</x:v>
      </x:c>
      <x:c r="Q1007" s="1" t="n">
        <x:f>IF(AND(E1007&lt;&gt;"",C1007&lt;&gt;"",M1007&lt;=J1007),1,0)</x:f>
        <x:v>1</x:v>
      </x:c>
      <x:c r="R1007" s="1" t="n">
        <x:f>P1007-Q1007</x:f>
        <x:v>0</x:v>
      </x:c>
      <x:c r="S1007" s="1" t="n">
        <x:f>IF(E1007="",0,IF(OR(D1007&lt;&gt;"",L1007&gt;=K1007),1,0))</x:f>
        <x:v>1</x:v>
      </x:c>
      <x:c r="T1007" s="1" t="n">
        <x:f>IF(AND(E1007&lt;&gt;"",D1007&lt;&gt;"",N1007&lt;=K1007),1,0)</x:f>
        <x:v>1</x:v>
      </x:c>
      <x:c r="U1007" s="1" t="n">
        <x:f>S1007-T1007</x:f>
        <x:v>0</x:v>
      </x:c>
      <x:c r="V1007" s="1" t="n">
        <x:f>IF(I1007="",0,1)</x:f>
        <x:v>0</x:v>
      </x:c>
      <x:c r="W1007" s="1" t="n">
        <x:f>IF(I1007&gt;=4,1,0)</x:f>
        <x:v>0</x:v>
      </x:c>
      <x:c r="X1007" s="1" t="n">
        <x:f>1-O1007</x:f>
        <x:v>1</x:v>
      </x:c>
      <x:c r="Y1007" s="1" t="n">
        <x:f>IF(AND(O1007=1,L1007&gt;168),1,0)</x:f>
        <x:v>0</x:v>
      </x:c>
    </x:row>
    <x:row r="1008">
      <x:c r="A1008" s="1" t="str">
        <x:v>T01003</x:v>
      </x:c>
      <x:c r="B1008" s="9" t="n">
        <x:v>45808.322222222225</x:v>
      </x:c>
      <x:c r="C1008" s="9" t="n">
        <x:v>45809.118472222224</x:v>
      </x:c>
      <x:c r="D1008" s="9" t="n">
        <x:v>45810.45513888889</x:v>
      </x:c>
      <x:c r="E1008" s="1" t="str">
        <x:v>Normal</x:v>
      </x:c>
      <x:c r="F1008" s="1" t="str">
        <x:v>WhatsApp</x:v>
      </x:c>
      <x:c r="G1008" s="1" t="str">
        <x:v>Refund</x:v>
      </x:c>
      <x:c r="H1008" s="1" t="n">
        <x:v>0</x:v>
      </x:c>
      <x:c r="I1008" s="1"/>
      <x:c r="J1008" s="1" t="n">
        <x:f>IF(E1008="","",VLOOKUP(E1008,'Guide'!$A$7:$C$10,2,FALSE))</x:f>
        <x:v>12</x:v>
      </x:c>
      <x:c r="K1008" s="1" t="n">
        <x:f>IF(E1008="","",VLOOKUP(E1008,'Guide'!$A$7:$C$10,3,FALSE))</x:f>
        <x:v>72</x:v>
      </x:c>
      <x:c r="L1008" s="10" t="n">
        <x:f>('Guide'!$B$4-B1008)*24</x:f>
        <x:v>736.2666666666046</x:v>
      </x:c>
      <x:c r="M1008" s="10" t="n">
        <x:f>IF(C1008="","",ROUND((C1008-B1008)*24,6))</x:f>
        <x:v>19.11</x:v>
      </x:c>
      <x:c r="N1008" s="10" t="n">
        <x:f>IF(D1008="","",ROUND((D1008-B1008)*24,6))</x:f>
        <x:v>51.19</x:v>
      </x:c>
      <x:c r="O1008" s="1" t="n">
        <x:f>IF(D1008="",1,0)</x:f>
        <x:v>0</x:v>
      </x:c>
      <x:c r="P1008" s="1" t="n">
        <x:f>IF(E1008="",0,IF(OR(C1008&lt;&gt;"",L1008&gt;=J1008),1,0))</x:f>
        <x:v>1</x:v>
      </x:c>
      <x:c r="Q1008" s="1" t="n">
        <x:f>IF(AND(E1008&lt;&gt;"",C1008&lt;&gt;"",M1008&lt;=J1008),1,0)</x:f>
        <x:v>0</x:v>
      </x:c>
      <x:c r="R1008" s="1" t="n">
        <x:f>P1008-Q1008</x:f>
        <x:v>1</x:v>
      </x:c>
      <x:c r="S1008" s="1" t="n">
        <x:f>IF(E1008="",0,IF(OR(D1008&lt;&gt;"",L1008&gt;=K1008),1,0))</x:f>
        <x:v>1</x:v>
      </x:c>
      <x:c r="T1008" s="1" t="n">
        <x:f>IF(AND(E1008&lt;&gt;"",D1008&lt;&gt;"",N1008&lt;=K1008),1,0)</x:f>
        <x:v>1</x:v>
      </x:c>
      <x:c r="U1008" s="1" t="n">
        <x:f>S1008-T1008</x:f>
        <x:v>0</x:v>
      </x:c>
      <x:c r="V1008" s="1" t="n">
        <x:f>IF(I1008="",0,1)</x:f>
        <x:v>0</x:v>
      </x:c>
      <x:c r="W1008" s="1" t="n">
        <x:f>IF(I1008&gt;=4,1,0)</x:f>
        <x:v>0</x:v>
      </x:c>
      <x:c r="X1008" s="1" t="n">
        <x:f>1-O1008</x:f>
        <x:v>1</x:v>
      </x:c>
      <x:c r="Y1008" s="1" t="n">
        <x:f>IF(AND(O1008=1,L1008&gt;168),1,0)</x:f>
        <x:v>0</x:v>
      </x:c>
    </x:row>
    <x:row r="1009">
      <x:c r="A1009" s="1" t="str">
        <x:v>T01004</x:v>
      </x:c>
      <x:c r="B1009" s="9" t="n">
        <x:v>45750.864583333336</x:v>
      </x:c>
      <x:c r="C1009" s="9" t="n">
        <x:v>45752.14625</x:v>
      </x:c>
      <x:c r="D1009" s="9" t="n">
        <x:v>45753.77916666667</x:v>
      </x:c>
      <x:c r="E1009" s="1" t="str">
        <x:v>Normal</x:v>
      </x:c>
      <x:c r="F1009" s="1" t="str">
        <x:v>Email</x:v>
      </x:c>
      <x:c r="G1009" s="1" t="str">
        <x:v>Delivery</x:v>
      </x:c>
      <x:c r="H1009" s="1" t="n">
        <x:v>0</x:v>
      </x:c>
      <x:c r="I1009" s="1"/>
      <x:c r="J1009" s="1" t="n">
        <x:f>IF(E1009="","",VLOOKUP(E1009,'Guide'!$A$7:$C$10,2,FALSE))</x:f>
        <x:v>12</x:v>
      </x:c>
      <x:c r="K1009" s="1" t="n">
        <x:f>IF(E1009="","",VLOOKUP(E1009,'Guide'!$A$7:$C$10,3,FALSE))</x:f>
        <x:v>72</x:v>
      </x:c>
      <x:c r="L1009" s="10" t="n">
        <x:f>('Guide'!$B$4-B1009)*24</x:f>
        <x:v>2115.249999999942</x:v>
      </x:c>
      <x:c r="M1009" s="10" t="n">
        <x:f>IF(C1009="","",ROUND((C1009-B1009)*24,6))</x:f>
        <x:v>30.76</x:v>
      </x:c>
      <x:c r="N1009" s="10" t="n">
        <x:f>IF(D1009="","",ROUND((D1009-B1009)*24,6))</x:f>
        <x:v>69.95</x:v>
      </x:c>
      <x:c r="O1009" s="1" t="n">
        <x:f>IF(D1009="",1,0)</x:f>
        <x:v>0</x:v>
      </x:c>
      <x:c r="P1009" s="1" t="n">
        <x:f>IF(E1009="",0,IF(OR(C1009&lt;&gt;"",L1009&gt;=J1009),1,0))</x:f>
        <x:v>1</x:v>
      </x:c>
      <x:c r="Q1009" s="1" t="n">
        <x:f>IF(AND(E1009&lt;&gt;"",C1009&lt;&gt;"",M1009&lt;=J1009),1,0)</x:f>
        <x:v>0</x:v>
      </x:c>
      <x:c r="R1009" s="1" t="n">
        <x:f>P1009-Q1009</x:f>
        <x:v>1</x:v>
      </x:c>
      <x:c r="S1009" s="1" t="n">
        <x:f>IF(E1009="",0,IF(OR(D1009&lt;&gt;"",L1009&gt;=K1009),1,0))</x:f>
        <x:v>1</x:v>
      </x:c>
      <x:c r="T1009" s="1" t="n">
        <x:f>IF(AND(E1009&lt;&gt;"",D1009&lt;&gt;"",N1009&lt;=K1009),1,0)</x:f>
        <x:v>1</x:v>
      </x:c>
      <x:c r="U1009" s="1" t="n">
        <x:f>S1009-T1009</x:f>
        <x:v>0</x:v>
      </x:c>
      <x:c r="V1009" s="1" t="n">
        <x:f>IF(I1009="",0,1)</x:f>
        <x:v>0</x:v>
      </x:c>
      <x:c r="W1009" s="1" t="n">
        <x:f>IF(I1009&gt;=4,1,0)</x:f>
        <x:v>0</x:v>
      </x:c>
      <x:c r="X1009" s="1" t="n">
        <x:f>1-O1009</x:f>
        <x:v>1</x:v>
      </x:c>
      <x:c r="Y1009" s="1" t="n">
        <x:f>IF(AND(O1009=1,L1009&gt;168),1,0)</x:f>
        <x:v>0</x:v>
      </x:c>
    </x:row>
    <x:row r="1010">
      <x:c r="A1010" s="1" t="str">
        <x:v>T01005</x:v>
      </x:c>
      <x:c r="B1010" s="9" t="n">
        <x:v>45697.26597222222</x:v>
      </x:c>
      <x:c r="C1010" s="9" t="n">
        <x:v>45697.30472222222</x:v>
      </x:c>
      <x:c r="D1010" s="9" t="n">
        <x:v>45697.92972222222</x:v>
      </x:c>
      <x:c r="E1010" s="1" t="str">
        <x:v>Urgent</x:v>
      </x:c>
      <x:c r="F1010" s="1" t="str">
        <x:v>WhatsApp</x:v>
      </x:c>
      <x:c r="G1010" s="1" t="str">
        <x:v>Delivery</x:v>
      </x:c>
      <x:c r="H1010" s="1" t="n">
        <x:v>0</x:v>
      </x:c>
      <x:c r="I1010" s="1"/>
      <x:c r="J1010" s="1" t="n">
        <x:f>IF(E1010="","",VLOOKUP(E1010,'Guide'!$A$7:$C$10,2,FALSE))</x:f>
        <x:v>1</x:v>
      </x:c>
      <x:c r="K1010" s="1" t="n">
        <x:f>IF(E1010="","",VLOOKUP(E1010,'Guide'!$A$7:$C$10,3,FALSE))</x:f>
        <x:v>8</x:v>
      </x:c>
      <x:c r="L1010" s="10" t="n">
        <x:f>('Guide'!$B$4-B1010)*24</x:f>
        <x:v>3401.6166666666395</x:v>
      </x:c>
      <x:c r="M1010" s="10" t="n">
        <x:f>IF(C1010="","",ROUND((C1010-B1010)*24,6))</x:f>
        <x:v>0.93</x:v>
      </x:c>
      <x:c r="N1010" s="10" t="n">
        <x:f>IF(D1010="","",ROUND((D1010-B1010)*24,6))</x:f>
        <x:v>15.93</x:v>
      </x:c>
      <x:c r="O1010" s="1" t="n">
        <x:f>IF(D1010="",1,0)</x:f>
        <x:v>0</x:v>
      </x:c>
      <x:c r="P1010" s="1" t="n">
        <x:f>IF(E1010="",0,IF(OR(C1010&lt;&gt;"",L1010&gt;=J1010),1,0))</x:f>
        <x:v>1</x:v>
      </x:c>
      <x:c r="Q1010" s="1" t="n">
        <x:f>IF(AND(E1010&lt;&gt;"",C1010&lt;&gt;"",M1010&lt;=J1010),1,0)</x:f>
        <x:v>1</x:v>
      </x:c>
      <x:c r="R1010" s="1" t="n">
        <x:f>P1010-Q1010</x:f>
        <x:v>0</x:v>
      </x:c>
      <x:c r="S1010" s="1" t="n">
        <x:f>IF(E1010="",0,IF(OR(D1010&lt;&gt;"",L1010&gt;=K1010),1,0))</x:f>
        <x:v>1</x:v>
      </x:c>
      <x:c r="T1010" s="1" t="n">
        <x:f>IF(AND(E1010&lt;&gt;"",D1010&lt;&gt;"",N1010&lt;=K1010),1,0)</x:f>
        <x:v>0</x:v>
      </x:c>
      <x:c r="U1010" s="1" t="n">
        <x:f>S1010-T1010</x:f>
        <x:v>1</x:v>
      </x:c>
      <x:c r="V1010" s="1" t="n">
        <x:f>IF(I1010="",0,1)</x:f>
        <x:v>0</x:v>
      </x:c>
      <x:c r="W1010" s="1" t="n">
        <x:f>IF(I1010&gt;=4,1,0)</x:f>
        <x:v>0</x:v>
      </x:c>
      <x:c r="X1010" s="1" t="n">
        <x:f>1-O1010</x:f>
        <x:v>1</x:v>
      </x:c>
      <x:c r="Y1010" s="1" t="n">
        <x:f>IF(AND(O1010=1,L1010&gt;168),1,0)</x:f>
        <x:v>0</x:v>
      </x:c>
    </x:row>
    <x:row r="1011">
      <x:c r="A1011" s="1" t="str">
        <x:v>T01006</x:v>
      </x:c>
      <x:c r="B1011" s="9" t="n">
        <x:v>45792.69861111111</x:v>
      </x:c>
      <x:c r="C1011" s="9" t="n">
        <x:v>45792.87152777778</x:v>
      </x:c>
      <x:c r="D1011" s="9" t="n">
        <x:v>45793.56486111111</x:v>
      </x:c>
      <x:c r="E1011" s="1" t="str">
        <x:v>Low</x:v>
      </x:c>
      <x:c r="F1011" s="1" t="str">
        <x:v>Web chat</x:v>
      </x:c>
      <x:c r="G1011" s="1" t="str">
        <x:v>Delivery</x:v>
      </x:c>
      <x:c r="H1011" s="1" t="n">
        <x:v>0</x:v>
      </x:c>
      <x:c r="I1011" s="1"/>
      <x:c r="J1011" s="1" t="n">
        <x:f>IF(E1011="","",VLOOKUP(E1011,'Guide'!$A$7:$C$10,2,FALSE))</x:f>
        <x:v>24</x:v>
      </x:c>
      <x:c r="K1011" s="1" t="n">
        <x:f>IF(E1011="","",VLOOKUP(E1011,'Guide'!$A$7:$C$10,3,FALSE))</x:f>
        <x:v>120</x:v>
      </x:c>
      <x:c r="L1011" s="10" t="n">
        <x:f>('Guide'!$B$4-B1011)*24</x:f>
        <x:v>1111.2333333333372</x:v>
      </x:c>
      <x:c r="M1011" s="10" t="n">
        <x:f>IF(C1011="","",ROUND((C1011-B1011)*24,6))</x:f>
        <x:v>4.15</x:v>
      </x:c>
      <x:c r="N1011" s="10" t="n">
        <x:f>IF(D1011="","",ROUND((D1011-B1011)*24,6))</x:f>
        <x:v>20.79</x:v>
      </x:c>
      <x:c r="O1011" s="1" t="n">
        <x:f>IF(D1011="",1,0)</x:f>
        <x:v>0</x:v>
      </x:c>
      <x:c r="P1011" s="1" t="n">
        <x:f>IF(E1011="",0,IF(OR(C1011&lt;&gt;"",L1011&gt;=J1011),1,0))</x:f>
        <x:v>1</x:v>
      </x:c>
      <x:c r="Q1011" s="1" t="n">
        <x:f>IF(AND(E1011&lt;&gt;"",C1011&lt;&gt;"",M1011&lt;=J1011),1,0)</x:f>
        <x:v>1</x:v>
      </x:c>
      <x:c r="R1011" s="1" t="n">
        <x:f>P1011-Q1011</x:f>
        <x:v>0</x:v>
      </x:c>
      <x:c r="S1011" s="1" t="n">
        <x:f>IF(E1011="",0,IF(OR(D1011&lt;&gt;"",L1011&gt;=K1011),1,0))</x:f>
        <x:v>1</x:v>
      </x:c>
      <x:c r="T1011" s="1" t="n">
        <x:f>IF(AND(E1011&lt;&gt;"",D1011&lt;&gt;"",N1011&lt;=K1011),1,0)</x:f>
        <x:v>1</x:v>
      </x:c>
      <x:c r="U1011" s="1" t="n">
        <x:f>S1011-T1011</x:f>
        <x:v>0</x:v>
      </x:c>
      <x:c r="V1011" s="1" t="n">
        <x:f>IF(I1011="",0,1)</x:f>
        <x:v>0</x:v>
      </x:c>
      <x:c r="W1011" s="1" t="n">
        <x:f>IF(I1011&gt;=4,1,0)</x:f>
        <x:v>0</x:v>
      </x:c>
      <x:c r="X1011" s="1" t="n">
        <x:f>1-O1011</x:f>
        <x:v>1</x:v>
      </x:c>
      <x:c r="Y1011" s="1" t="n">
        <x:f>IF(AND(O1011=1,L1011&gt;168),1,0)</x:f>
        <x:v>0</x:v>
      </x:c>
    </x:row>
    <x:row r="1012">
      <x:c r="A1012" s="1" t="str">
        <x:v>T01007</x:v>
      </x:c>
      <x:c r="B1012" s="9" t="n">
        <x:v>45809.93958333333</x:v>
      </x:c>
      <x:c r="C1012" s="9" t="n">
        <x:v>45810.465</x:v>
      </x:c>
      <x:c r="D1012" s="9" t="n">
        <x:v>45814.224583333336</x:v>
      </x:c>
      <x:c r="E1012" s="1" t="str">
        <x:v>Normal</x:v>
      </x:c>
      <x:c r="F1012" s="1" t="str">
        <x:v>Email</x:v>
      </x:c>
      <x:c r="G1012" s="1" t="str">
        <x:v>Product information</x:v>
      </x:c>
      <x:c r="H1012" s="1" t="n">
        <x:v>1</x:v>
      </x:c>
      <x:c r="I1012" s="1"/>
      <x:c r="J1012" s="1" t="n">
        <x:f>IF(E1012="","",VLOOKUP(E1012,'Guide'!$A$7:$C$10,2,FALSE))</x:f>
        <x:v>12</x:v>
      </x:c>
      <x:c r="K1012" s="1" t="n">
        <x:f>IF(E1012="","",VLOOKUP(E1012,'Guide'!$A$7:$C$10,3,FALSE))</x:f>
        <x:v>72</x:v>
      </x:c>
      <x:c r="L1012" s="10" t="n">
        <x:f>('Guide'!$B$4-B1012)*24</x:f>
        <x:v>697.4500000000116</x:v>
      </x:c>
      <x:c r="M1012" s="10" t="n">
        <x:f>IF(C1012="","",ROUND((C1012-B1012)*24,6))</x:f>
        <x:v>12.61</x:v>
      </x:c>
      <x:c r="N1012" s="10" t="n">
        <x:f>IF(D1012="","",ROUND((D1012-B1012)*24,6))</x:f>
        <x:v>102.84</x:v>
      </x:c>
      <x:c r="O1012" s="1" t="n">
        <x:f>IF(D1012="",1,0)</x:f>
        <x:v>0</x:v>
      </x:c>
      <x:c r="P1012" s="1" t="n">
        <x:f>IF(E1012="",0,IF(OR(C1012&lt;&gt;"",L1012&gt;=J1012),1,0))</x:f>
        <x:v>1</x:v>
      </x:c>
      <x:c r="Q1012" s="1" t="n">
        <x:f>IF(AND(E1012&lt;&gt;"",C1012&lt;&gt;"",M1012&lt;=J1012),1,0)</x:f>
        <x:v>0</x:v>
      </x:c>
      <x:c r="R1012" s="1" t="n">
        <x:f>P1012-Q1012</x:f>
        <x:v>1</x:v>
      </x:c>
      <x:c r="S1012" s="1" t="n">
        <x:f>IF(E1012="",0,IF(OR(D1012&lt;&gt;"",L1012&gt;=K1012),1,0))</x:f>
        <x:v>1</x:v>
      </x:c>
      <x:c r="T1012" s="1" t="n">
        <x:f>IF(AND(E1012&lt;&gt;"",D1012&lt;&gt;"",N1012&lt;=K1012),1,0)</x:f>
        <x:v>0</x:v>
      </x:c>
      <x:c r="U1012" s="1" t="n">
        <x:f>S1012-T1012</x:f>
        <x:v>1</x:v>
      </x:c>
      <x:c r="V1012" s="1" t="n">
        <x:f>IF(I1012="",0,1)</x:f>
        <x:v>0</x:v>
      </x:c>
      <x:c r="W1012" s="1" t="n">
        <x:f>IF(I1012&gt;=4,1,0)</x:f>
        <x:v>0</x:v>
      </x:c>
      <x:c r="X1012" s="1" t="n">
        <x:f>1-O1012</x:f>
        <x:v>1</x:v>
      </x:c>
      <x:c r="Y1012" s="1" t="n">
        <x:f>IF(AND(O1012=1,L1012&gt;168),1,0)</x:f>
        <x:v>0</x:v>
      </x:c>
    </x:row>
    <x:row r="1013">
      <x:c r="A1013" s="1" t="str">
        <x:v>T01008</x:v>
      </x:c>
      <x:c r="B1013" s="9" t="n">
        <x:v>45667.18194444444</x:v>
      </x:c>
      <x:c r="C1013" s="9" t="n">
        <x:v>45667.31277777778</x:v>
      </x:c>
      <x:c r="D1013" s="9" t="n">
        <x:v>45672.87027777778</x:v>
      </x:c>
      <x:c r="E1013" s="1" t="str">
        <x:v>Normal</x:v>
      </x:c>
      <x:c r="F1013" s="1" t="str">
        <x:v>Web chat</x:v>
      </x:c>
      <x:c r="G1013" s="1" t="str">
        <x:v>Product information</x:v>
      </x:c>
      <x:c r="H1013" s="1" t="n">
        <x:v>0</x:v>
      </x:c>
      <x:c r="I1013" s="1" t="n">
        <x:v>3</x:v>
      </x:c>
      <x:c r="J1013" s="1" t="n">
        <x:f>IF(E1013="","",VLOOKUP(E1013,'Guide'!$A$7:$C$10,2,FALSE))</x:f>
        <x:v>12</x:v>
      </x:c>
      <x:c r="K1013" s="1" t="n">
        <x:f>IF(E1013="","",VLOOKUP(E1013,'Guide'!$A$7:$C$10,3,FALSE))</x:f>
        <x:v>72</x:v>
      </x:c>
      <x:c r="L1013" s="10" t="n">
        <x:f>('Guide'!$B$4-B1013)*24</x:f>
        <x:v>4123.633333333419</x:v>
      </x:c>
      <x:c r="M1013" s="10" t="n">
        <x:f>IF(C1013="","",ROUND((C1013-B1013)*24,6))</x:f>
        <x:v>3.14</x:v>
      </x:c>
      <x:c r="N1013" s="10" t="n">
        <x:f>IF(D1013="","",ROUND((D1013-B1013)*24,6))</x:f>
        <x:v>136.52</x:v>
      </x:c>
      <x:c r="O1013" s="1" t="n">
        <x:f>IF(D1013="",1,0)</x:f>
        <x:v>0</x:v>
      </x:c>
      <x:c r="P1013" s="1" t="n">
        <x:f>IF(E1013="",0,IF(OR(C1013&lt;&gt;"",L1013&gt;=J1013),1,0))</x:f>
        <x:v>1</x:v>
      </x:c>
      <x:c r="Q1013" s="1" t="n">
        <x:f>IF(AND(E1013&lt;&gt;"",C1013&lt;&gt;"",M1013&lt;=J1013),1,0)</x:f>
        <x:v>1</x:v>
      </x:c>
      <x:c r="R1013" s="1" t="n">
        <x:f>P1013-Q1013</x:f>
        <x:v>0</x:v>
      </x:c>
      <x:c r="S1013" s="1" t="n">
        <x:f>IF(E1013="",0,IF(OR(D1013&lt;&gt;"",L1013&gt;=K1013),1,0))</x:f>
        <x:v>1</x:v>
      </x:c>
      <x:c r="T1013" s="1" t="n">
        <x:f>IF(AND(E1013&lt;&gt;"",D1013&lt;&gt;"",N1013&lt;=K1013),1,0)</x:f>
        <x:v>0</x:v>
      </x:c>
      <x:c r="U1013" s="1" t="n">
        <x:f>S1013-T1013</x:f>
        <x:v>1</x:v>
      </x:c>
      <x:c r="V1013" s="1" t="n">
        <x:f>IF(I1013="",0,1)</x:f>
        <x:v>1</x:v>
      </x:c>
      <x:c r="W1013" s="1" t="n">
        <x:f>IF(I1013&gt;=4,1,0)</x:f>
        <x:v>0</x:v>
      </x:c>
      <x:c r="X1013" s="1" t="n">
        <x:f>1-O1013</x:f>
        <x:v>1</x:v>
      </x:c>
      <x:c r="Y1013" s="1" t="n">
        <x:f>IF(AND(O1013=1,L1013&gt;168),1,0)</x:f>
        <x:v>0</x:v>
      </x:c>
    </x:row>
    <x:row r="1014">
      <x:c r="A1014" s="1" t="str">
        <x:v>T01009</x:v>
      </x:c>
      <x:c r="B1014" s="9" t="n">
        <x:v>45825.18194444444</x:v>
      </x:c>
      <x:c r="C1014" s="9" t="n">
        <x:v>45825.217777777776</x:v>
      </x:c>
      <x:c r="D1014" s="9" t="n">
        <x:v>45825.80652777778</x:v>
      </x:c>
      <x:c r="E1014" s="1" t="str">
        <x:v>High</x:v>
      </x:c>
      <x:c r="F1014" s="1" t="str">
        <x:v>Web chat</x:v>
      </x:c>
      <x:c r="G1014" s="1" t="str">
        <x:v>Refund</x:v>
      </x:c>
      <x:c r="H1014" s="1" t="n">
        <x:v>0</x:v>
      </x:c>
      <x:c r="I1014" s="1" t="n">
        <x:v>5</x:v>
      </x:c>
      <x:c r="J1014" s="1" t="n">
        <x:f>IF(E1014="","",VLOOKUP(E1014,'Guide'!$A$7:$C$10,2,FALSE))</x:f>
        <x:v>4</x:v>
      </x:c>
      <x:c r="K1014" s="1" t="n">
        <x:f>IF(E1014="","",VLOOKUP(E1014,'Guide'!$A$7:$C$10,3,FALSE))</x:f>
        <x:v>24</x:v>
      </x:c>
      <x:c r="L1014" s="10" t="n">
        <x:f>('Guide'!$B$4-B1014)*24</x:f>
        <x:v>331.6333333334187</x:v>
      </x:c>
      <x:c r="M1014" s="10" t="n">
        <x:f>IF(C1014="","",ROUND((C1014-B1014)*24,6))</x:f>
        <x:v>0.86</x:v>
      </x:c>
      <x:c r="N1014" s="10" t="n">
        <x:f>IF(D1014="","",ROUND((D1014-B1014)*24,6))</x:f>
        <x:v>14.99</x:v>
      </x:c>
      <x:c r="O1014" s="1" t="n">
        <x:f>IF(D1014="",1,0)</x:f>
        <x:v>0</x:v>
      </x:c>
      <x:c r="P1014" s="1" t="n">
        <x:f>IF(E1014="",0,IF(OR(C1014&lt;&gt;"",L1014&gt;=J1014),1,0))</x:f>
        <x:v>1</x:v>
      </x:c>
      <x:c r="Q1014" s="1" t="n">
        <x:f>IF(AND(E1014&lt;&gt;"",C1014&lt;&gt;"",M1014&lt;=J1014),1,0)</x:f>
        <x:v>1</x:v>
      </x:c>
      <x:c r="R1014" s="1" t="n">
        <x:f>P1014-Q1014</x:f>
        <x:v>0</x:v>
      </x:c>
      <x:c r="S1014" s="1" t="n">
        <x:f>IF(E1014="",0,IF(OR(D1014&lt;&gt;"",L1014&gt;=K1014),1,0))</x:f>
        <x:v>1</x:v>
      </x:c>
      <x:c r="T1014" s="1" t="n">
        <x:f>IF(AND(E1014&lt;&gt;"",D1014&lt;&gt;"",N1014&lt;=K1014),1,0)</x:f>
        <x:v>1</x:v>
      </x:c>
      <x:c r="U1014" s="1" t="n">
        <x:f>S1014-T1014</x:f>
        <x:v>0</x:v>
      </x:c>
      <x:c r="V1014" s="1" t="n">
        <x:f>IF(I1014="",0,1)</x:f>
        <x:v>1</x:v>
      </x:c>
      <x:c r="W1014" s="1" t="n">
        <x:f>IF(I1014&gt;=4,1,0)</x:f>
        <x:v>1</x:v>
      </x:c>
      <x:c r="X1014" s="1" t="n">
        <x:f>1-O1014</x:f>
        <x:v>1</x:v>
      </x:c>
      <x:c r="Y1014" s="1" t="n">
        <x:f>IF(AND(O1014=1,L1014&gt;168),1,0)</x:f>
        <x:v>0</x:v>
      </x:c>
    </x:row>
    <x:row r="1015">
      <x:c r="A1015" s="1" t="str">
        <x:v>T01010</x:v>
      </x:c>
      <x:c r="B1015" s="9" t="n">
        <x:v>45725.17916666667</x:v>
      </x:c>
      <x:c r="C1015" s="9" t="n">
        <x:v>45725.21208333333</x:v>
      </x:c>
      <x:c r="D1015" s="9" t="n">
        <x:v>45726.41375</x:v>
      </x:c>
      <x:c r="E1015" s="1" t="str">
        <x:v>Low</x:v>
      </x:c>
      <x:c r="F1015" s="1" t="str">
        <x:v>Web chat</x:v>
      </x:c>
      <x:c r="G1015" s="1" t="str">
        <x:v>Billing</x:v>
      </x:c>
      <x:c r="H1015" s="1" t="n">
        <x:v>0</x:v>
      </x:c>
      <x:c r="I1015" s="1"/>
      <x:c r="J1015" s="1" t="n">
        <x:f>IF(E1015="","",VLOOKUP(E1015,'Guide'!$A$7:$C$10,2,FALSE))</x:f>
        <x:v>24</x:v>
      </x:c>
      <x:c r="K1015" s="1" t="n">
        <x:f>IF(E1015="","",VLOOKUP(E1015,'Guide'!$A$7:$C$10,3,FALSE))</x:f>
        <x:v>120</x:v>
      </x:c>
      <x:c r="L1015" s="10" t="n">
        <x:f>('Guide'!$B$4-B1015)*24</x:f>
        <x:v>2731.6999999999534</x:v>
      </x:c>
      <x:c r="M1015" s="10" t="n">
        <x:f>IF(C1015="","",ROUND((C1015-B1015)*24,6))</x:f>
        <x:v>0.79</x:v>
      </x:c>
      <x:c r="N1015" s="10" t="n">
        <x:f>IF(D1015="","",ROUND((D1015-B1015)*24,6))</x:f>
        <x:v>29.63</x:v>
      </x:c>
      <x:c r="O1015" s="1" t="n">
        <x:f>IF(D1015="",1,0)</x:f>
        <x:v>0</x:v>
      </x:c>
      <x:c r="P1015" s="1" t="n">
        <x:f>IF(E1015="",0,IF(OR(C1015&lt;&gt;"",L1015&gt;=J1015),1,0))</x:f>
        <x:v>1</x:v>
      </x:c>
      <x:c r="Q1015" s="1" t="n">
        <x:f>IF(AND(E1015&lt;&gt;"",C1015&lt;&gt;"",M1015&lt;=J1015),1,0)</x:f>
        <x:v>1</x:v>
      </x:c>
      <x:c r="R1015" s="1" t="n">
        <x:f>P1015-Q1015</x:f>
        <x:v>0</x:v>
      </x:c>
      <x:c r="S1015" s="1" t="n">
        <x:f>IF(E1015="",0,IF(OR(D1015&lt;&gt;"",L1015&gt;=K1015),1,0))</x:f>
        <x:v>1</x:v>
      </x:c>
      <x:c r="T1015" s="1" t="n">
        <x:f>IF(AND(E1015&lt;&gt;"",D1015&lt;&gt;"",N1015&lt;=K1015),1,0)</x:f>
        <x:v>1</x:v>
      </x:c>
      <x:c r="U1015" s="1" t="n">
        <x:f>S1015-T1015</x:f>
        <x:v>0</x:v>
      </x:c>
      <x:c r="V1015" s="1" t="n">
        <x:f>IF(I1015="",0,1)</x:f>
        <x:v>0</x:v>
      </x:c>
      <x:c r="W1015" s="1" t="n">
        <x:f>IF(I1015&gt;=4,1,0)</x:f>
        <x:v>0</x:v>
      </x:c>
      <x:c r="X1015" s="1" t="n">
        <x:f>1-O1015</x:f>
        <x:v>1</x:v>
      </x:c>
      <x:c r="Y1015" s="1" t="n">
        <x:f>IF(AND(O1015=1,L1015&gt;168),1,0)</x:f>
        <x:v>0</x:v>
      </x:c>
    </x:row>
    <x:row r="1016">
      <x:c r="A1016" s="1" t="str">
        <x:v>T01011</x:v>
      </x:c>
      <x:c r="B1016" s="9" t="n">
        <x:v>45817.62430555555</x:v>
      </x:c>
      <x:c r="C1016" s="9" t="n">
        <x:v>45818.45722222222</x:v>
      </x:c>
      <x:c r="D1016" s="9"/>
      <x:c r="E1016" s="1" t="str">
        <x:v>High</x:v>
      </x:c>
      <x:c r="F1016" s="1" t="str">
        <x:v>Email</x:v>
      </x:c>
      <x:c r="G1016" s="1" t="str">
        <x:v>Billing</x:v>
      </x:c>
      <x:c r="H1016" s="1" t="n">
        <x:v>0</x:v>
      </x:c>
      <x:c r="I1016" s="1"/>
      <x:c r="J1016" s="1" t="n">
        <x:f>IF(E1016="","",VLOOKUP(E1016,'Guide'!$A$7:$C$10,2,FALSE))</x:f>
        <x:v>4</x:v>
      </x:c>
      <x:c r="K1016" s="1" t="n">
        <x:f>IF(E1016="","",VLOOKUP(E1016,'Guide'!$A$7:$C$10,3,FALSE))</x:f>
        <x:v>24</x:v>
      </x:c>
      <x:c r="L1016" s="10" t="n">
        <x:f>('Guide'!$B$4-B1016)*24</x:f>
        <x:v>513.016666666721</x:v>
      </x:c>
      <x:c r="M1016" s="10" t="n">
        <x:f>IF(C1016="","",ROUND((C1016-B1016)*24,6))</x:f>
        <x:v>19.99</x:v>
      </x:c>
      <x:c r="N1016" s="10" t="str">
        <x:f>IF(D1016="","",ROUND((D1016-B1016)*24,6))</x:f>
      </x:c>
      <x:c r="O1016" s="1" t="n">
        <x:f>IF(D1016="",1,0)</x:f>
        <x:v>1</x:v>
      </x:c>
      <x:c r="P1016" s="1" t="n">
        <x:f>IF(E1016="",0,IF(OR(C1016&lt;&gt;"",L1016&gt;=J1016),1,0))</x:f>
        <x:v>1</x:v>
      </x:c>
      <x:c r="Q1016" s="1" t="n">
        <x:f>IF(AND(E1016&lt;&gt;"",C1016&lt;&gt;"",M1016&lt;=J1016),1,0)</x:f>
        <x:v>0</x:v>
      </x:c>
      <x:c r="R1016" s="1" t="n">
        <x:f>P1016-Q1016</x:f>
        <x:v>1</x:v>
      </x:c>
      <x:c r="S1016" s="1" t="n">
        <x:f>IF(E1016="",0,IF(OR(D1016&lt;&gt;"",L1016&gt;=K1016),1,0))</x:f>
        <x:v>1</x:v>
      </x:c>
      <x:c r="T1016" s="1" t="n">
        <x:f>IF(AND(E1016&lt;&gt;"",D1016&lt;&gt;"",N1016&lt;=K1016),1,0)</x:f>
        <x:v>0</x:v>
      </x:c>
      <x:c r="U1016" s="1" t="n">
        <x:f>S1016-T1016</x:f>
        <x:v>1</x:v>
      </x:c>
      <x:c r="V1016" s="1" t="n">
        <x:f>IF(I1016="",0,1)</x:f>
        <x:v>0</x:v>
      </x:c>
      <x:c r="W1016" s="1" t="n">
        <x:f>IF(I1016&gt;=4,1,0)</x:f>
        <x:v>0</x:v>
      </x:c>
      <x:c r="X1016" s="1" t="n">
        <x:f>1-O1016</x:f>
        <x:v>0</x:v>
      </x:c>
      <x:c r="Y1016" s="1" t="n">
        <x:f>IF(AND(O1016=1,L1016&gt;168),1,0)</x:f>
        <x:v>1</x:v>
      </x:c>
    </x:row>
    <x:row r="1017">
      <x:c r="A1017" s="1" t="str">
        <x:v>T01012</x:v>
      </x:c>
      <x:c r="B1017" s="9" t="n">
        <x:v>45670.07708333333</x:v>
      </x:c>
      <x:c r="C1017" s="9" t="n">
        <x:v>45670.371666666666</x:v>
      </x:c>
      <x:c r="D1017" s="9" t="n">
        <x:v>45671.120833333334</x:v>
      </x:c>
      <x:c r="E1017" s="1" t="str">
        <x:v>High</x:v>
      </x:c>
      <x:c r="F1017" s="1" t="str">
        <x:v>WhatsApp</x:v>
      </x:c>
      <x:c r="G1017" s="1" t="str">
        <x:v>Account access</x:v>
      </x:c>
      <x:c r="H1017" s="1" t="n">
        <x:v>0</x:v>
      </x:c>
      <x:c r="I1017" s="1"/>
      <x:c r="J1017" s="1" t="n">
        <x:f>IF(E1017="","",VLOOKUP(E1017,'Guide'!$A$7:$C$10,2,FALSE))</x:f>
        <x:v>4</x:v>
      </x:c>
      <x:c r="K1017" s="1" t="n">
        <x:f>IF(E1017="","",VLOOKUP(E1017,'Guide'!$A$7:$C$10,3,FALSE))</x:f>
        <x:v>24</x:v>
      </x:c>
      <x:c r="L1017" s="10" t="n">
        <x:f>('Guide'!$B$4-B1017)*24</x:f>
        <x:v>4054.1500000000815</x:v>
      </x:c>
      <x:c r="M1017" s="10" t="n">
        <x:f>IF(C1017="","",ROUND((C1017-B1017)*24,6))</x:f>
        <x:v>7.07</x:v>
      </x:c>
      <x:c r="N1017" s="10" t="n">
        <x:f>IF(D1017="","",ROUND((D1017-B1017)*24,6))</x:f>
        <x:v>25.05</x:v>
      </x:c>
      <x:c r="O1017" s="1" t="n">
        <x:f>IF(D1017="",1,0)</x:f>
        <x:v>0</x:v>
      </x:c>
      <x:c r="P1017" s="1" t="n">
        <x:f>IF(E1017="",0,IF(OR(C1017&lt;&gt;"",L1017&gt;=J1017),1,0))</x:f>
        <x:v>1</x:v>
      </x:c>
      <x:c r="Q1017" s="1" t="n">
        <x:f>IF(AND(E1017&lt;&gt;"",C1017&lt;&gt;"",M1017&lt;=J1017),1,0)</x:f>
        <x:v>0</x:v>
      </x:c>
      <x:c r="R1017" s="1" t="n">
        <x:f>P1017-Q1017</x:f>
        <x:v>1</x:v>
      </x:c>
      <x:c r="S1017" s="1" t="n">
        <x:f>IF(E1017="",0,IF(OR(D1017&lt;&gt;"",L1017&gt;=K1017),1,0))</x:f>
        <x:v>1</x:v>
      </x:c>
      <x:c r="T1017" s="1" t="n">
        <x:f>IF(AND(E1017&lt;&gt;"",D1017&lt;&gt;"",N1017&lt;=K1017),1,0)</x:f>
        <x:v>0</x:v>
      </x:c>
      <x:c r="U1017" s="1" t="n">
        <x:f>S1017-T1017</x:f>
        <x:v>1</x:v>
      </x:c>
      <x:c r="V1017" s="1" t="n">
        <x:f>IF(I1017="",0,1)</x:f>
        <x:v>0</x:v>
      </x:c>
      <x:c r="W1017" s="1" t="n">
        <x:f>IF(I1017&gt;=4,1,0)</x:f>
        <x:v>0</x:v>
      </x:c>
      <x:c r="X1017" s="1" t="n">
        <x:f>1-O1017</x:f>
        <x:v>1</x:v>
      </x:c>
      <x:c r="Y1017" s="1" t="n">
        <x:f>IF(AND(O1017=1,L1017&gt;168),1,0)</x:f>
        <x:v>0</x:v>
      </x:c>
    </x:row>
    <x:row r="1018">
      <x:c r="A1018" s="1" t="str">
        <x:v>T01013</x:v>
      </x:c>
      <x:c r="B1018" s="9" t="n">
        <x:v>45716.59375</x:v>
      </x:c>
      <x:c r="C1018" s="9" t="n">
        <x:v>45716.62666666666</x:v>
      </x:c>
      <x:c r="D1018" s="9" t="n">
        <x:v>45716.9925</x:v>
      </x:c>
      <x:c r="E1018" s="1" t="str">
        <x:v>High</x:v>
      </x:c>
      <x:c r="F1018" s="1" t="str">
        <x:v>Web chat</x:v>
      </x:c>
      <x:c r="G1018" s="1" t="str">
        <x:v>Product information</x:v>
      </x:c>
      <x:c r="H1018" s="1" t="n">
        <x:v>0</x:v>
      </x:c>
      <x:c r="I1018" s="1" t="n">
        <x:v>5</x:v>
      </x:c>
      <x:c r="J1018" s="1" t="n">
        <x:f>IF(E1018="","",VLOOKUP(E1018,'Guide'!$A$7:$C$10,2,FALSE))</x:f>
        <x:v>4</x:v>
      </x:c>
      <x:c r="K1018" s="1" t="n">
        <x:f>IF(E1018="","",VLOOKUP(E1018,'Guide'!$A$7:$C$10,3,FALSE))</x:f>
        <x:v>24</x:v>
      </x:c>
      <x:c r="L1018" s="10" t="n">
        <x:f>('Guide'!$B$4-B1018)*24</x:f>
        <x:v>2937.75</x:v>
      </x:c>
      <x:c r="M1018" s="10" t="n">
        <x:f>IF(C1018="","",ROUND((C1018-B1018)*24,6))</x:f>
        <x:v>0.79</x:v>
      </x:c>
      <x:c r="N1018" s="10" t="n">
        <x:f>IF(D1018="","",ROUND((D1018-B1018)*24,6))</x:f>
        <x:v>9.57</x:v>
      </x:c>
      <x:c r="O1018" s="1" t="n">
        <x:f>IF(D1018="",1,0)</x:f>
        <x:v>0</x:v>
      </x:c>
      <x:c r="P1018" s="1" t="n">
        <x:f>IF(E1018="",0,IF(OR(C1018&lt;&gt;"",L1018&gt;=J1018),1,0))</x:f>
        <x:v>1</x:v>
      </x:c>
      <x:c r="Q1018" s="1" t="n">
        <x:f>IF(AND(E1018&lt;&gt;"",C1018&lt;&gt;"",M1018&lt;=J1018),1,0)</x:f>
        <x:v>1</x:v>
      </x:c>
      <x:c r="R1018" s="1" t="n">
        <x:f>P1018-Q1018</x:f>
        <x:v>0</x:v>
      </x:c>
      <x:c r="S1018" s="1" t="n">
        <x:f>IF(E1018="",0,IF(OR(D1018&lt;&gt;"",L1018&gt;=K1018),1,0))</x:f>
        <x:v>1</x:v>
      </x:c>
      <x:c r="T1018" s="1" t="n">
        <x:f>IF(AND(E1018&lt;&gt;"",D1018&lt;&gt;"",N1018&lt;=K1018),1,0)</x:f>
        <x:v>1</x:v>
      </x:c>
      <x:c r="U1018" s="1" t="n">
        <x:f>S1018-T1018</x:f>
        <x:v>0</x:v>
      </x:c>
      <x:c r="V1018" s="1" t="n">
        <x:f>IF(I1018="",0,1)</x:f>
        <x:v>1</x:v>
      </x:c>
      <x:c r="W1018" s="1" t="n">
        <x:f>IF(I1018&gt;=4,1,0)</x:f>
        <x:v>1</x:v>
      </x:c>
      <x:c r="X1018" s="1" t="n">
        <x:f>1-O1018</x:f>
        <x:v>1</x:v>
      </x:c>
      <x:c r="Y1018" s="1" t="n">
        <x:f>IF(AND(O1018=1,L1018&gt;168),1,0)</x:f>
        <x:v>0</x:v>
      </x:c>
    </x:row>
    <x:row r="1019">
      <x:c r="A1019" s="1" t="str">
        <x:v>T01014</x:v>
      </x:c>
      <x:c r="B1019" s="9" t="n">
        <x:v>45685.93194444444</x:v>
      </x:c>
      <x:c r="C1019" s="9" t="n">
        <x:v>45686.28402777778</x:v>
      </x:c>
      <x:c r="D1019" s="9" t="n">
        <x:v>45686.288194444445</x:v>
      </x:c>
      <x:c r="E1019" s="1" t="str">
        <x:v>High</x:v>
      </x:c>
      <x:c r="F1019" s="1" t="str">
        <x:v>Email</x:v>
      </x:c>
      <x:c r="G1019" s="1" t="str">
        <x:v>Product information</x:v>
      </x:c>
      <x:c r="H1019" s="1" t="n">
        <x:v>0</x:v>
      </x:c>
      <x:c r="I1019" s="1"/>
      <x:c r="J1019" s="1" t="n">
        <x:f>IF(E1019="","",VLOOKUP(E1019,'Guide'!$A$7:$C$10,2,FALSE))</x:f>
        <x:v>4</x:v>
      </x:c>
      <x:c r="K1019" s="1" t="n">
        <x:f>IF(E1019="","",VLOOKUP(E1019,'Guide'!$A$7:$C$10,3,FALSE))</x:f>
        <x:v>24</x:v>
      </x:c>
      <x:c r="L1019" s="10" t="n">
        <x:f>('Guide'!$B$4-B1019)*24</x:f>
        <x:v>3673.6333333334187</x:v>
      </x:c>
      <x:c r="M1019" s="10" t="n">
        <x:f>IF(C1019="","",ROUND((C1019-B1019)*24,6))</x:f>
        <x:v>8.45</x:v>
      </x:c>
      <x:c r="N1019" s="10" t="n">
        <x:f>IF(D1019="","",ROUND((D1019-B1019)*24,6))</x:f>
        <x:v>8.55</x:v>
      </x:c>
      <x:c r="O1019" s="1" t="n">
        <x:f>IF(D1019="",1,0)</x:f>
        <x:v>0</x:v>
      </x:c>
      <x:c r="P1019" s="1" t="n">
        <x:f>IF(E1019="",0,IF(OR(C1019&lt;&gt;"",L1019&gt;=J1019),1,0))</x:f>
        <x:v>1</x:v>
      </x:c>
      <x:c r="Q1019" s="1" t="n">
        <x:f>IF(AND(E1019&lt;&gt;"",C1019&lt;&gt;"",M1019&lt;=J1019),1,0)</x:f>
        <x:v>0</x:v>
      </x:c>
      <x:c r="R1019" s="1" t="n">
        <x:f>P1019-Q1019</x:f>
        <x:v>1</x:v>
      </x:c>
      <x:c r="S1019" s="1" t="n">
        <x:f>IF(E1019="",0,IF(OR(D1019&lt;&gt;"",L1019&gt;=K1019),1,0))</x:f>
        <x:v>1</x:v>
      </x:c>
      <x:c r="T1019" s="1" t="n">
        <x:f>IF(AND(E1019&lt;&gt;"",D1019&lt;&gt;"",N1019&lt;=K1019),1,0)</x:f>
        <x:v>1</x:v>
      </x:c>
      <x:c r="U1019" s="1" t="n">
        <x:f>S1019-T1019</x:f>
        <x:v>0</x:v>
      </x:c>
      <x:c r="V1019" s="1" t="n">
        <x:f>IF(I1019="",0,1)</x:f>
        <x:v>0</x:v>
      </x:c>
      <x:c r="W1019" s="1" t="n">
        <x:f>IF(I1019&gt;=4,1,0)</x:f>
        <x:v>0</x:v>
      </x:c>
      <x:c r="X1019" s="1" t="n">
        <x:f>1-O1019</x:f>
        <x:v>1</x:v>
      </x:c>
      <x:c r="Y1019" s="1" t="n">
        <x:f>IF(AND(O1019=1,L1019&gt;168),1,0)</x:f>
        <x:v>0</x:v>
      </x:c>
    </x:row>
    <x:row r="1020">
      <x:c r="A1020" s="1" t="str">
        <x:v>T01015</x:v>
      </x:c>
      <x:c r="B1020" s="9" t="n">
        <x:v>45780.63055555556</x:v>
      </x:c>
      <x:c r="C1020" s="9" t="n">
        <x:v>45780.80138888889</x:v>
      </x:c>
      <x:c r="D1020" s="9" t="n">
        <x:v>45785.52305555555</x:v>
      </x:c>
      <x:c r="E1020" s="1" t="str">
        <x:v>Low</x:v>
      </x:c>
      <x:c r="F1020" s="1" t="str">
        <x:v>WhatsApp</x:v>
      </x:c>
      <x:c r="G1020" s="1" t="str">
        <x:v>Refund</x:v>
      </x:c>
      <x:c r="H1020" s="1" t="n">
        <x:v>0</x:v>
      </x:c>
      <x:c r="I1020" s="1" t="n">
        <x:v>4</x:v>
      </x:c>
      <x:c r="J1020" s="1" t="n">
        <x:f>IF(E1020="","",VLOOKUP(E1020,'Guide'!$A$7:$C$10,2,FALSE))</x:f>
        <x:v>24</x:v>
      </x:c>
      <x:c r="K1020" s="1" t="n">
        <x:f>IF(E1020="","",VLOOKUP(E1020,'Guide'!$A$7:$C$10,3,FALSE))</x:f>
        <x:v>120</x:v>
      </x:c>
      <x:c r="L1020" s="10" t="n">
        <x:f>('Guide'!$B$4-B1020)*24</x:f>
        <x:v>1400.8666666665813</x:v>
      </x:c>
      <x:c r="M1020" s="10" t="n">
        <x:f>IF(C1020="","",ROUND((C1020-B1020)*24,6))</x:f>
        <x:v>4.1</x:v>
      </x:c>
      <x:c r="N1020" s="10" t="n">
        <x:f>IF(D1020="","",ROUND((D1020-B1020)*24,6))</x:f>
        <x:v>117.42</x:v>
      </x:c>
      <x:c r="O1020" s="1" t="n">
        <x:f>IF(D1020="",1,0)</x:f>
        <x:v>0</x:v>
      </x:c>
      <x:c r="P1020" s="1" t="n">
        <x:f>IF(E1020="",0,IF(OR(C1020&lt;&gt;"",L1020&gt;=J1020),1,0))</x:f>
        <x:v>1</x:v>
      </x:c>
      <x:c r="Q1020" s="1" t="n">
        <x:f>IF(AND(E1020&lt;&gt;"",C1020&lt;&gt;"",M1020&lt;=J1020),1,0)</x:f>
        <x:v>1</x:v>
      </x:c>
      <x:c r="R1020" s="1" t="n">
        <x:f>P1020-Q1020</x:f>
        <x:v>0</x:v>
      </x:c>
      <x:c r="S1020" s="1" t="n">
        <x:f>IF(E1020="",0,IF(OR(D1020&lt;&gt;"",L1020&gt;=K1020),1,0))</x:f>
        <x:v>1</x:v>
      </x:c>
      <x:c r="T1020" s="1" t="n">
        <x:f>IF(AND(E1020&lt;&gt;"",D1020&lt;&gt;"",N1020&lt;=K1020),1,0)</x:f>
        <x:v>1</x:v>
      </x:c>
      <x:c r="U1020" s="1" t="n">
        <x:f>S1020-T1020</x:f>
        <x:v>0</x:v>
      </x:c>
      <x:c r="V1020" s="1" t="n">
        <x:f>IF(I1020="",0,1)</x:f>
        <x:v>1</x:v>
      </x:c>
      <x:c r="W1020" s="1" t="n">
        <x:f>IF(I1020&gt;=4,1,0)</x:f>
        <x:v>1</x:v>
      </x:c>
      <x:c r="X1020" s="1" t="n">
        <x:f>1-O1020</x:f>
        <x:v>1</x:v>
      </x:c>
      <x:c r="Y1020" s="1" t="n">
        <x:f>IF(AND(O1020=1,L1020&gt;168),1,0)</x:f>
        <x:v>0</x:v>
      </x:c>
    </x:row>
    <x:row r="1021">
      <x:c r="A1021" s="1" t="str">
        <x:v>T01016</x:v>
      </x:c>
      <x:c r="B1021" s="9" t="n">
        <x:v>45823.282638888886</x:v>
      </x:c>
      <x:c r="C1021" s="9" t="n">
        <x:v>45823.344722222224</x:v>
      </x:c>
      <x:c r="D1021" s="9" t="n">
        <x:v>45824.92805555555</x:v>
      </x:c>
      <x:c r="E1021" s="1" t="str">
        <x:v>High</x:v>
      </x:c>
      <x:c r="F1021" s="1" t="str">
        <x:v>WhatsApp</x:v>
      </x:c>
      <x:c r="G1021" s="1" t="str">
        <x:v>Account access</x:v>
      </x:c>
      <x:c r="H1021" s="1" t="n">
        <x:v>0</x:v>
      </x:c>
      <x:c r="I1021" s="1"/>
      <x:c r="J1021" s="1" t="n">
        <x:f>IF(E1021="","",VLOOKUP(E1021,'Guide'!$A$7:$C$10,2,FALSE))</x:f>
        <x:v>4</x:v>
      </x:c>
      <x:c r="K1021" s="1" t="n">
        <x:f>IF(E1021="","",VLOOKUP(E1021,'Guide'!$A$7:$C$10,3,FALSE))</x:f>
        <x:v>24</x:v>
      </x:c>
      <x:c r="L1021" s="10" t="n">
        <x:f>('Guide'!$B$4-B1021)*24</x:f>
        <x:v>377.21666666673264</x:v>
      </x:c>
      <x:c r="M1021" s="10" t="n">
        <x:f>IF(C1021="","",ROUND((C1021-B1021)*24,6))</x:f>
        <x:v>1.49</x:v>
      </x:c>
      <x:c r="N1021" s="10" t="n">
        <x:f>IF(D1021="","",ROUND((D1021-B1021)*24,6))</x:f>
        <x:v>39.49</x:v>
      </x:c>
      <x:c r="O1021" s="1" t="n">
        <x:f>IF(D1021="",1,0)</x:f>
        <x:v>0</x:v>
      </x:c>
      <x:c r="P1021" s="1" t="n">
        <x:f>IF(E1021="",0,IF(OR(C1021&lt;&gt;"",L1021&gt;=J1021),1,0))</x:f>
        <x:v>1</x:v>
      </x:c>
      <x:c r="Q1021" s="1" t="n">
        <x:f>IF(AND(E1021&lt;&gt;"",C1021&lt;&gt;"",M1021&lt;=J1021),1,0)</x:f>
        <x:v>1</x:v>
      </x:c>
      <x:c r="R1021" s="1" t="n">
        <x:f>P1021-Q1021</x:f>
        <x:v>0</x:v>
      </x:c>
      <x:c r="S1021" s="1" t="n">
        <x:f>IF(E1021="",0,IF(OR(D1021&lt;&gt;"",L1021&gt;=K1021),1,0))</x:f>
        <x:v>1</x:v>
      </x:c>
      <x:c r="T1021" s="1" t="n">
        <x:f>IF(AND(E1021&lt;&gt;"",D1021&lt;&gt;"",N1021&lt;=K1021),1,0)</x:f>
        <x:v>0</x:v>
      </x:c>
      <x:c r="U1021" s="1" t="n">
        <x:f>S1021-T1021</x:f>
        <x:v>1</x:v>
      </x:c>
      <x:c r="V1021" s="1" t="n">
        <x:f>IF(I1021="",0,1)</x:f>
        <x:v>0</x:v>
      </x:c>
      <x:c r="W1021" s="1" t="n">
        <x:f>IF(I1021&gt;=4,1,0)</x:f>
        <x:v>0</x:v>
      </x:c>
      <x:c r="X1021" s="1" t="n">
        <x:f>1-O1021</x:f>
        <x:v>1</x:v>
      </x:c>
      <x:c r="Y1021" s="1" t="n">
        <x:f>IF(AND(O1021=1,L1021&gt;168),1,0)</x:f>
        <x:v>0</x:v>
      </x:c>
    </x:row>
    <x:row r="1022">
      <x:c r="A1022" s="1" t="str">
        <x:v>T01017</x:v>
      </x:c>
      <x:c r="B1022" s="9" t="n">
        <x:v>45714.97152777778</x:v>
      </x:c>
      <x:c r="C1022" s="9" t="n">
        <x:v>45715.591527777775</x:v>
      </x:c>
      <x:c r="D1022" s="9" t="n">
        <x:v>45716.72277777778</x:v>
      </x:c>
      <x:c r="E1022" s="1" t="str">
        <x:v>Normal</x:v>
      </x:c>
      <x:c r="F1022" s="1" t="str">
        <x:v>Email</x:v>
      </x:c>
      <x:c r="G1022" s="1" t="str">
        <x:v>Product information</x:v>
      </x:c>
      <x:c r="H1022" s="1" t="n">
        <x:v>0</x:v>
      </x:c>
      <x:c r="I1022" s="1" t="n">
        <x:v>4</x:v>
      </x:c>
      <x:c r="J1022" s="1" t="n">
        <x:f>IF(E1022="","",VLOOKUP(E1022,'Guide'!$A$7:$C$10,2,FALSE))</x:f>
        <x:v>12</x:v>
      </x:c>
      <x:c r="K1022" s="1" t="n">
        <x:f>IF(E1022="","",VLOOKUP(E1022,'Guide'!$A$7:$C$10,3,FALSE))</x:f>
        <x:v>72</x:v>
      </x:c>
      <x:c r="L1022" s="10" t="n">
        <x:f>('Guide'!$B$4-B1022)*24</x:f>
        <x:v>2976.6833333332906</x:v>
      </x:c>
      <x:c r="M1022" s="10" t="n">
        <x:f>IF(C1022="","",ROUND((C1022-B1022)*24,6))</x:f>
        <x:v>14.88</x:v>
      </x:c>
      <x:c r="N1022" s="10" t="n">
        <x:f>IF(D1022="","",ROUND((D1022-B1022)*24,6))</x:f>
        <x:v>42.03</x:v>
      </x:c>
      <x:c r="O1022" s="1" t="n">
        <x:f>IF(D1022="",1,0)</x:f>
        <x:v>0</x:v>
      </x:c>
      <x:c r="P1022" s="1" t="n">
        <x:f>IF(E1022="",0,IF(OR(C1022&lt;&gt;"",L1022&gt;=J1022),1,0))</x:f>
        <x:v>1</x:v>
      </x:c>
      <x:c r="Q1022" s="1" t="n">
        <x:f>IF(AND(E1022&lt;&gt;"",C1022&lt;&gt;"",M1022&lt;=J1022),1,0)</x:f>
        <x:v>0</x:v>
      </x:c>
      <x:c r="R1022" s="1" t="n">
        <x:f>P1022-Q1022</x:f>
        <x:v>1</x:v>
      </x:c>
      <x:c r="S1022" s="1" t="n">
        <x:f>IF(E1022="",0,IF(OR(D1022&lt;&gt;"",L1022&gt;=K1022),1,0))</x:f>
        <x:v>1</x:v>
      </x:c>
      <x:c r="T1022" s="1" t="n">
        <x:f>IF(AND(E1022&lt;&gt;"",D1022&lt;&gt;"",N1022&lt;=K1022),1,0)</x:f>
        <x:v>1</x:v>
      </x:c>
      <x:c r="U1022" s="1" t="n">
        <x:f>S1022-T1022</x:f>
        <x:v>0</x:v>
      </x:c>
      <x:c r="V1022" s="1" t="n">
        <x:f>IF(I1022="",0,1)</x:f>
        <x:v>1</x:v>
      </x:c>
      <x:c r="W1022" s="1" t="n">
        <x:f>IF(I1022&gt;=4,1,0)</x:f>
        <x:v>1</x:v>
      </x:c>
      <x:c r="X1022" s="1" t="n">
        <x:f>1-O1022</x:f>
        <x:v>1</x:v>
      </x:c>
      <x:c r="Y1022" s="1" t="n">
        <x:f>IF(AND(O1022=1,L1022&gt;168),1,0)</x:f>
        <x:v>0</x:v>
      </x:c>
    </x:row>
    <x:row r="1023">
      <x:c r="A1023" s="1" t="str">
        <x:v>T01018</x:v>
      </x:c>
      <x:c r="B1023" s="9" t="n">
        <x:v>45757.27777777778</x:v>
      </x:c>
      <x:c r="C1023" s="9" t="n">
        <x:v>45758.13861111111</x:v>
      </x:c>
      <x:c r="D1023" s="9" t="n">
        <x:v>45761.804444444446</x:v>
      </x:c>
      <x:c r="E1023" s="1" t="str">
        <x:v>Normal</x:v>
      </x:c>
      <x:c r="F1023" s="1" t="str">
        <x:v>Email</x:v>
      </x:c>
      <x:c r="G1023" s="1" t="str">
        <x:v>Delivery</x:v>
      </x:c>
      <x:c r="H1023" s="1" t="n">
        <x:v>0</x:v>
      </x:c>
      <x:c r="I1023" s="1"/>
      <x:c r="J1023" s="1" t="n">
        <x:f>IF(E1023="","",VLOOKUP(E1023,'Guide'!$A$7:$C$10,2,FALSE))</x:f>
        <x:v>12</x:v>
      </x:c>
      <x:c r="K1023" s="1" t="n">
        <x:f>IF(E1023="","",VLOOKUP(E1023,'Guide'!$A$7:$C$10,3,FALSE))</x:f>
        <x:v>72</x:v>
      </x:c>
      <x:c r="L1023" s="10" t="n">
        <x:f>('Guide'!$B$4-B1023)*24</x:f>
        <x:v>1961.3333333332557</x:v>
      </x:c>
      <x:c r="M1023" s="10" t="n">
        <x:f>IF(C1023="","",ROUND((C1023-B1023)*24,6))</x:f>
        <x:v>20.66</x:v>
      </x:c>
      <x:c r="N1023" s="10" t="n">
        <x:f>IF(D1023="","",ROUND((D1023-B1023)*24,6))</x:f>
        <x:v>108.64</x:v>
      </x:c>
      <x:c r="O1023" s="1" t="n">
        <x:f>IF(D1023="",1,0)</x:f>
        <x:v>0</x:v>
      </x:c>
      <x:c r="P1023" s="1" t="n">
        <x:f>IF(E1023="",0,IF(OR(C1023&lt;&gt;"",L1023&gt;=J1023),1,0))</x:f>
        <x:v>1</x:v>
      </x:c>
      <x:c r="Q1023" s="1" t="n">
        <x:f>IF(AND(E1023&lt;&gt;"",C1023&lt;&gt;"",M1023&lt;=J1023),1,0)</x:f>
        <x:v>0</x:v>
      </x:c>
      <x:c r="R1023" s="1" t="n">
        <x:f>P1023-Q1023</x:f>
        <x:v>1</x:v>
      </x:c>
      <x:c r="S1023" s="1" t="n">
        <x:f>IF(E1023="",0,IF(OR(D1023&lt;&gt;"",L1023&gt;=K1023),1,0))</x:f>
        <x:v>1</x:v>
      </x:c>
      <x:c r="T1023" s="1" t="n">
        <x:f>IF(AND(E1023&lt;&gt;"",D1023&lt;&gt;"",N1023&lt;=K1023),1,0)</x:f>
        <x:v>0</x:v>
      </x:c>
      <x:c r="U1023" s="1" t="n">
        <x:f>S1023-T1023</x:f>
        <x:v>1</x:v>
      </x:c>
      <x:c r="V1023" s="1" t="n">
        <x:f>IF(I1023="",0,1)</x:f>
        <x:v>0</x:v>
      </x:c>
      <x:c r="W1023" s="1" t="n">
        <x:f>IF(I1023&gt;=4,1,0)</x:f>
        <x:v>0</x:v>
      </x:c>
      <x:c r="X1023" s="1" t="n">
        <x:f>1-O1023</x:f>
        <x:v>1</x:v>
      </x:c>
      <x:c r="Y1023" s="1" t="n">
        <x:f>IF(AND(O1023=1,L1023&gt;168),1,0)</x:f>
        <x:v>0</x:v>
      </x:c>
    </x:row>
    <x:row r="1024">
      <x:c r="A1024" s="1" t="str">
        <x:v>T01019</x:v>
      </x:c>
      <x:c r="B1024" s="9" t="n">
        <x:v>45796.46805555555</x:v>
      </x:c>
      <x:c r="C1024" s="9" t="n">
        <x:v>45796.97388888889</x:v>
      </x:c>
      <x:c r="D1024" s="9" t="n">
        <x:v>45796.978055555555</x:v>
      </x:c>
      <x:c r="E1024" s="1" t="str">
        <x:v>High</x:v>
      </x:c>
      <x:c r="F1024" s="1" t="str">
        <x:v>Email</x:v>
      </x:c>
      <x:c r="G1024" s="1" t="str">
        <x:v>Account access</x:v>
      </x:c>
      <x:c r="H1024" s="1" t="n">
        <x:v>0</x:v>
      </x:c>
      <x:c r="I1024" s="1"/>
      <x:c r="J1024" s="1" t="n">
        <x:f>IF(E1024="","",VLOOKUP(E1024,'Guide'!$A$7:$C$10,2,FALSE))</x:f>
        <x:v>4</x:v>
      </x:c>
      <x:c r="K1024" s="1" t="n">
        <x:f>IF(E1024="","",VLOOKUP(E1024,'Guide'!$A$7:$C$10,3,FALSE))</x:f>
        <x:v>24</x:v>
      </x:c>
      <x:c r="L1024" s="10" t="n">
        <x:f>('Guide'!$B$4-B1024)*24</x:f>
        <x:v>1020.766666666721</x:v>
      </x:c>
      <x:c r="M1024" s="10" t="n">
        <x:f>IF(C1024="","",ROUND((C1024-B1024)*24,6))</x:f>
        <x:v>12.14</x:v>
      </x:c>
      <x:c r="N1024" s="10" t="n">
        <x:f>IF(D1024="","",ROUND((D1024-B1024)*24,6))</x:f>
        <x:v>12.24</x:v>
      </x:c>
      <x:c r="O1024" s="1" t="n">
        <x:f>IF(D1024="",1,0)</x:f>
        <x:v>0</x:v>
      </x:c>
      <x:c r="P1024" s="1" t="n">
        <x:f>IF(E1024="",0,IF(OR(C1024&lt;&gt;"",L1024&gt;=J1024),1,0))</x:f>
        <x:v>1</x:v>
      </x:c>
      <x:c r="Q1024" s="1" t="n">
        <x:f>IF(AND(E1024&lt;&gt;"",C1024&lt;&gt;"",M1024&lt;=J1024),1,0)</x:f>
        <x:v>0</x:v>
      </x:c>
      <x:c r="R1024" s="1" t="n">
        <x:f>P1024-Q1024</x:f>
        <x:v>1</x:v>
      </x:c>
      <x:c r="S1024" s="1" t="n">
        <x:f>IF(E1024="",0,IF(OR(D1024&lt;&gt;"",L1024&gt;=K1024),1,0))</x:f>
        <x:v>1</x:v>
      </x:c>
      <x:c r="T1024" s="1" t="n">
        <x:f>IF(AND(E1024&lt;&gt;"",D1024&lt;&gt;"",N1024&lt;=K1024),1,0)</x:f>
        <x:v>1</x:v>
      </x:c>
      <x:c r="U1024" s="1" t="n">
        <x:f>S1024-T1024</x:f>
        <x:v>0</x:v>
      </x:c>
      <x:c r="V1024" s="1" t="n">
        <x:f>IF(I1024="",0,1)</x:f>
        <x:v>0</x:v>
      </x:c>
      <x:c r="W1024" s="1" t="n">
        <x:f>IF(I1024&gt;=4,1,0)</x:f>
        <x:v>0</x:v>
      </x:c>
      <x:c r="X1024" s="1" t="n">
        <x:f>1-O1024</x:f>
        <x:v>1</x:v>
      </x:c>
      <x:c r="Y1024" s="1" t="n">
        <x:f>IF(AND(O1024=1,L1024&gt;168),1,0)</x:f>
        <x:v>0</x:v>
      </x:c>
    </x:row>
    <x:row r="1025">
      <x:c r="A1025" s="1" t="str">
        <x:v>T01020</x:v>
      </x:c>
      <x:c r="B1025" s="9" t="n">
        <x:v>45713.06180555555</x:v>
      </x:c>
      <x:c r="C1025" s="9" t="n">
        <x:v>45713.08972222222</x:v>
      </x:c>
      <x:c r="D1025" s="9" t="n">
        <x:v>45713.73097222222</x:v>
      </x:c>
      <x:c r="E1025" s="1" t="str">
        <x:v>Urgent</x:v>
      </x:c>
      <x:c r="F1025" s="1" t="str">
        <x:v>Email</x:v>
      </x:c>
      <x:c r="G1025" s="1" t="str">
        <x:v>Account access</x:v>
      </x:c>
      <x:c r="H1025" s="1" t="n">
        <x:v>1</x:v>
      </x:c>
      <x:c r="I1025" s="1" t="n">
        <x:v>3</x:v>
      </x:c>
      <x:c r="J1025" s="1" t="n">
        <x:f>IF(E1025="","",VLOOKUP(E1025,'Guide'!$A$7:$C$10,2,FALSE))</x:f>
        <x:v>1</x:v>
      </x:c>
      <x:c r="K1025" s="1" t="n">
        <x:f>IF(E1025="","",VLOOKUP(E1025,'Guide'!$A$7:$C$10,3,FALSE))</x:f>
        <x:v>8</x:v>
      </x:c>
      <x:c r="L1025" s="10" t="n">
        <x:f>('Guide'!$B$4-B1025)*24</x:f>
        <x:v>3022.516666666721</x:v>
      </x:c>
      <x:c r="M1025" s="10" t="n">
        <x:f>IF(C1025="","",ROUND((C1025-B1025)*24,6))</x:f>
        <x:v>0.67</x:v>
      </x:c>
      <x:c r="N1025" s="10" t="n">
        <x:f>IF(D1025="","",ROUND((D1025-B1025)*24,6))</x:f>
        <x:v>16.06</x:v>
      </x:c>
      <x:c r="O1025" s="1" t="n">
        <x:f>IF(D1025="",1,0)</x:f>
        <x:v>0</x:v>
      </x:c>
      <x:c r="P1025" s="1" t="n">
        <x:f>IF(E1025="",0,IF(OR(C1025&lt;&gt;"",L1025&gt;=J1025),1,0))</x:f>
        <x:v>1</x:v>
      </x:c>
      <x:c r="Q1025" s="1" t="n">
        <x:f>IF(AND(E1025&lt;&gt;"",C1025&lt;&gt;"",M1025&lt;=J1025),1,0)</x:f>
        <x:v>1</x:v>
      </x:c>
      <x:c r="R1025" s="1" t="n">
        <x:f>P1025-Q1025</x:f>
        <x:v>0</x:v>
      </x:c>
      <x:c r="S1025" s="1" t="n">
        <x:f>IF(E1025="",0,IF(OR(D1025&lt;&gt;"",L1025&gt;=K1025),1,0))</x:f>
        <x:v>1</x:v>
      </x:c>
      <x:c r="T1025" s="1" t="n">
        <x:f>IF(AND(E1025&lt;&gt;"",D1025&lt;&gt;"",N1025&lt;=K1025),1,0)</x:f>
        <x:v>0</x:v>
      </x:c>
      <x:c r="U1025" s="1" t="n">
        <x:f>S1025-T1025</x:f>
        <x:v>1</x:v>
      </x:c>
      <x:c r="V1025" s="1" t="n">
        <x:f>IF(I1025="",0,1)</x:f>
        <x:v>1</x:v>
      </x:c>
      <x:c r="W1025" s="1" t="n">
        <x:f>IF(I1025&gt;=4,1,0)</x:f>
        <x:v>0</x:v>
      </x:c>
      <x:c r="X1025" s="1" t="n">
        <x:f>1-O1025</x:f>
        <x:v>1</x:v>
      </x:c>
      <x:c r="Y1025" s="1" t="n">
        <x:f>IF(AND(O1025=1,L1025&gt;168),1,0)</x:f>
        <x:v>0</x:v>
      </x:c>
    </x:row>
    <x:row r="1026">
      <x:c r="A1026" s="1" t="str">
        <x:v>T01021</x:v>
      </x:c>
      <x:c r="B1026" s="9" t="n">
        <x:v>45825.95347222222</x:v>
      </x:c>
      <x:c r="C1026" s="9" t="n">
        <x:v>45826.13763888889</x:v>
      </x:c>
      <x:c r="D1026" s="9" t="n">
        <x:v>45827.00513888889</x:v>
      </x:c>
      <x:c r="E1026" s="1" t="str">
        <x:v>Low</x:v>
      </x:c>
      <x:c r="F1026" s="1" t="str">
        <x:v>Web chat</x:v>
      </x:c>
      <x:c r="G1026" s="1" t="str">
        <x:v>Billing</x:v>
      </x:c>
      <x:c r="H1026" s="1" t="n">
        <x:v>0</x:v>
      </x:c>
      <x:c r="I1026" s="1"/>
      <x:c r="J1026" s="1" t="n">
        <x:f>IF(E1026="","",VLOOKUP(E1026,'Guide'!$A$7:$C$10,2,FALSE))</x:f>
        <x:v>24</x:v>
      </x:c>
      <x:c r="K1026" s="1" t="n">
        <x:f>IF(E1026="","",VLOOKUP(E1026,'Guide'!$A$7:$C$10,3,FALSE))</x:f>
        <x:v>120</x:v>
      </x:c>
      <x:c r="L1026" s="10" t="n">
        <x:f>('Guide'!$B$4-B1026)*24</x:f>
        <x:v>313.1166666666395</x:v>
      </x:c>
      <x:c r="M1026" s="10" t="n">
        <x:f>IF(C1026="","",ROUND((C1026-B1026)*24,6))</x:f>
        <x:v>4.42</x:v>
      </x:c>
      <x:c r="N1026" s="10" t="n">
        <x:f>IF(D1026="","",ROUND((D1026-B1026)*24,6))</x:f>
        <x:v>25.24</x:v>
      </x:c>
      <x:c r="O1026" s="1" t="n">
        <x:f>IF(D1026="",1,0)</x:f>
        <x:v>0</x:v>
      </x:c>
      <x:c r="P1026" s="1" t="n">
        <x:f>IF(E1026="",0,IF(OR(C1026&lt;&gt;"",L1026&gt;=J1026),1,0))</x:f>
        <x:v>1</x:v>
      </x:c>
      <x:c r="Q1026" s="1" t="n">
        <x:f>IF(AND(E1026&lt;&gt;"",C1026&lt;&gt;"",M1026&lt;=J1026),1,0)</x:f>
        <x:v>1</x:v>
      </x:c>
      <x:c r="R1026" s="1" t="n">
        <x:f>P1026-Q1026</x:f>
        <x:v>0</x:v>
      </x:c>
      <x:c r="S1026" s="1" t="n">
        <x:f>IF(E1026="",0,IF(OR(D1026&lt;&gt;"",L1026&gt;=K1026),1,0))</x:f>
        <x:v>1</x:v>
      </x:c>
      <x:c r="T1026" s="1" t="n">
        <x:f>IF(AND(E1026&lt;&gt;"",D1026&lt;&gt;"",N1026&lt;=K1026),1,0)</x:f>
        <x:v>1</x:v>
      </x:c>
      <x:c r="U1026" s="1" t="n">
        <x:f>S1026-T1026</x:f>
        <x:v>0</x:v>
      </x:c>
      <x:c r="V1026" s="1" t="n">
        <x:f>IF(I1026="",0,1)</x:f>
        <x:v>0</x:v>
      </x:c>
      <x:c r="W1026" s="1" t="n">
        <x:f>IF(I1026&gt;=4,1,0)</x:f>
        <x:v>0</x:v>
      </x:c>
      <x:c r="X1026" s="1" t="n">
        <x:f>1-O1026</x:f>
        <x:v>1</x:v>
      </x:c>
      <x:c r="Y1026" s="1" t="n">
        <x:f>IF(AND(O1026=1,L1026&gt;168),1,0)</x:f>
        <x:v>0</x:v>
      </x:c>
    </x:row>
    <x:row r="1027">
      <x:c r="A1027" s="1" t="str">
        <x:v>T01022</x:v>
      </x:c>
      <x:c r="B1027" s="9" t="n">
        <x:v>45701.01388888889</x:v>
      </x:c>
      <x:c r="C1027" s="9" t="n">
        <x:v>45701.11513888889</x:v>
      </x:c>
      <x:c r="D1027" s="9" t="n">
        <x:v>45702.44305555556</x:v>
      </x:c>
      <x:c r="E1027" s="1" t="str">
        <x:v>High</x:v>
      </x:c>
      <x:c r="F1027" s="1" t="str">
        <x:v>Web chat</x:v>
      </x:c>
      <x:c r="G1027" s="1" t="str">
        <x:v>Refund</x:v>
      </x:c>
      <x:c r="H1027" s="1" t="n">
        <x:v>0</x:v>
      </x:c>
      <x:c r="I1027" s="1" t="n">
        <x:v>1</x:v>
      </x:c>
      <x:c r="J1027" s="1" t="n">
        <x:f>IF(E1027="","",VLOOKUP(E1027,'Guide'!$A$7:$C$10,2,FALSE))</x:f>
        <x:v>4</x:v>
      </x:c>
      <x:c r="K1027" s="1" t="n">
        <x:f>IF(E1027="","",VLOOKUP(E1027,'Guide'!$A$7:$C$10,3,FALSE))</x:f>
        <x:v>24</x:v>
      </x:c>
      <x:c r="L1027" s="10" t="n">
        <x:f>('Guide'!$B$4-B1027)*24</x:f>
        <x:v>3311.666666666628</x:v>
      </x:c>
      <x:c r="M1027" s="10" t="n">
        <x:f>IF(C1027="","",ROUND((C1027-B1027)*24,6))</x:f>
        <x:v>2.43</x:v>
      </x:c>
      <x:c r="N1027" s="10" t="n">
        <x:f>IF(D1027="","",ROUND((D1027-B1027)*24,6))</x:f>
        <x:v>34.3</x:v>
      </x:c>
      <x:c r="O1027" s="1" t="n">
        <x:f>IF(D1027="",1,0)</x:f>
        <x:v>0</x:v>
      </x:c>
      <x:c r="P1027" s="1" t="n">
        <x:f>IF(E1027="",0,IF(OR(C1027&lt;&gt;"",L1027&gt;=J1027),1,0))</x:f>
        <x:v>1</x:v>
      </x:c>
      <x:c r="Q1027" s="1" t="n">
        <x:f>IF(AND(E1027&lt;&gt;"",C1027&lt;&gt;"",M1027&lt;=J1027),1,0)</x:f>
        <x:v>1</x:v>
      </x:c>
      <x:c r="R1027" s="1" t="n">
        <x:f>P1027-Q1027</x:f>
        <x:v>0</x:v>
      </x:c>
      <x:c r="S1027" s="1" t="n">
        <x:f>IF(E1027="",0,IF(OR(D1027&lt;&gt;"",L1027&gt;=K1027),1,0))</x:f>
        <x:v>1</x:v>
      </x:c>
      <x:c r="T1027" s="1" t="n">
        <x:f>IF(AND(E1027&lt;&gt;"",D1027&lt;&gt;"",N1027&lt;=K1027),1,0)</x:f>
        <x:v>0</x:v>
      </x:c>
      <x:c r="U1027" s="1" t="n">
        <x:f>S1027-T1027</x:f>
        <x:v>1</x:v>
      </x:c>
      <x:c r="V1027" s="1" t="n">
        <x:f>IF(I1027="",0,1)</x:f>
        <x:v>1</x:v>
      </x:c>
      <x:c r="W1027" s="1" t="n">
        <x:f>IF(I1027&gt;=4,1,0)</x:f>
        <x:v>0</x:v>
      </x:c>
      <x:c r="X1027" s="1" t="n">
        <x:f>1-O1027</x:f>
        <x:v>1</x:v>
      </x:c>
      <x:c r="Y1027" s="1" t="n">
        <x:f>IF(AND(O1027=1,L1027&gt;168),1,0)</x:f>
        <x:v>0</x:v>
      </x:c>
    </x:row>
    <x:row r="1028">
      <x:c r="A1028" s="1" t="str">
        <x:v>T01023</x:v>
      </x:c>
      <x:c r="B1028" s="9" t="n">
        <x:v>45756.106944444444</x:v>
      </x:c>
      <x:c r="C1028" s="9" t="n">
        <x:v>45756.34069444444</x:v>
      </x:c>
      <x:c r="D1028" s="9" t="n">
        <x:v>45759.256944444445</x:v>
      </x:c>
      <x:c r="E1028" s="1" t="str">
        <x:v>Normal</x:v>
      </x:c>
      <x:c r="F1028" s="1" t="str">
        <x:v>WhatsApp</x:v>
      </x:c>
      <x:c r="G1028" s="1" t="str">
        <x:v>Delivery</x:v>
      </x:c>
      <x:c r="H1028" s="1" t="n">
        <x:v>0</x:v>
      </x:c>
      <x:c r="I1028" s="1"/>
      <x:c r="J1028" s="1" t="n">
        <x:f>IF(E1028="","",VLOOKUP(E1028,'Guide'!$A$7:$C$10,2,FALSE))</x:f>
        <x:v>12</x:v>
      </x:c>
      <x:c r="K1028" s="1" t="n">
        <x:f>IF(E1028="","",VLOOKUP(E1028,'Guide'!$A$7:$C$10,3,FALSE))</x:f>
        <x:v>72</x:v>
      </x:c>
      <x:c r="L1028" s="10" t="n">
        <x:f>('Guide'!$B$4-B1028)*24</x:f>
        <x:v>1989.4333333333489</x:v>
      </x:c>
      <x:c r="M1028" s="10" t="n">
        <x:f>IF(C1028="","",ROUND((C1028-B1028)*24,6))</x:f>
        <x:v>5.61</x:v>
      </x:c>
      <x:c r="N1028" s="10" t="n">
        <x:f>IF(D1028="","",ROUND((D1028-B1028)*24,6))</x:f>
        <x:v>75.6</x:v>
      </x:c>
      <x:c r="O1028" s="1" t="n">
        <x:f>IF(D1028="",1,0)</x:f>
        <x:v>0</x:v>
      </x:c>
      <x:c r="P1028" s="1" t="n">
        <x:f>IF(E1028="",0,IF(OR(C1028&lt;&gt;"",L1028&gt;=J1028),1,0))</x:f>
        <x:v>1</x:v>
      </x:c>
      <x:c r="Q1028" s="1" t="n">
        <x:f>IF(AND(E1028&lt;&gt;"",C1028&lt;&gt;"",M1028&lt;=J1028),1,0)</x:f>
        <x:v>1</x:v>
      </x:c>
      <x:c r="R1028" s="1" t="n">
        <x:f>P1028-Q1028</x:f>
        <x:v>0</x:v>
      </x:c>
      <x:c r="S1028" s="1" t="n">
        <x:f>IF(E1028="",0,IF(OR(D1028&lt;&gt;"",L1028&gt;=K1028),1,0))</x:f>
        <x:v>1</x:v>
      </x:c>
      <x:c r="T1028" s="1" t="n">
        <x:f>IF(AND(E1028&lt;&gt;"",D1028&lt;&gt;"",N1028&lt;=K1028),1,0)</x:f>
        <x:v>0</x:v>
      </x:c>
      <x:c r="U1028" s="1" t="n">
        <x:f>S1028-T1028</x:f>
        <x:v>1</x:v>
      </x:c>
      <x:c r="V1028" s="1" t="n">
        <x:f>IF(I1028="",0,1)</x:f>
        <x:v>0</x:v>
      </x:c>
      <x:c r="W1028" s="1" t="n">
        <x:f>IF(I1028&gt;=4,1,0)</x:f>
        <x:v>0</x:v>
      </x:c>
      <x:c r="X1028" s="1" t="n">
        <x:f>1-O1028</x:f>
        <x:v>1</x:v>
      </x:c>
      <x:c r="Y1028" s="1" t="n">
        <x:f>IF(AND(O1028=1,L1028&gt;168),1,0)</x:f>
        <x:v>0</x:v>
      </x:c>
    </x:row>
    <x:row r="1029">
      <x:c r="A1029" s="1" t="str">
        <x:v>T01024</x:v>
      </x:c>
      <x:c r="B1029" s="9" t="n">
        <x:v>45679.96944444445</x:v>
      </x:c>
      <x:c r="C1029" s="9" t="n">
        <x:v>45680.90361111111</x:v>
      </x:c>
      <x:c r="D1029" s="9" t="n">
        <x:v>45683.95611111111</x:v>
      </x:c>
      <x:c r="E1029" s="1" t="str">
        <x:v>Normal</x:v>
      </x:c>
      <x:c r="F1029" s="1" t="str">
        <x:v>Email</x:v>
      </x:c>
      <x:c r="G1029" s="1" t="str">
        <x:v>Billing</x:v>
      </x:c>
      <x:c r="H1029" s="1" t="n">
        <x:v>0</x:v>
      </x:c>
      <x:c r="I1029" s="1"/>
      <x:c r="J1029" s="1" t="n">
        <x:f>IF(E1029="","",VLOOKUP(E1029,'Guide'!$A$7:$C$10,2,FALSE))</x:f>
        <x:v>12</x:v>
      </x:c>
      <x:c r="K1029" s="1" t="n">
        <x:f>IF(E1029="","",VLOOKUP(E1029,'Guide'!$A$7:$C$10,3,FALSE))</x:f>
        <x:v>72</x:v>
      </x:c>
      <x:c r="L1029" s="10" t="n">
        <x:f>('Guide'!$B$4-B1029)*24</x:f>
        <x:v>3816.733333333279</x:v>
      </x:c>
      <x:c r="M1029" s="10" t="n">
        <x:f>IF(C1029="","",ROUND((C1029-B1029)*24,6))</x:f>
        <x:v>22.42</x:v>
      </x:c>
      <x:c r="N1029" s="10" t="n">
        <x:f>IF(D1029="","",ROUND((D1029-B1029)*24,6))</x:f>
        <x:v>95.68</x:v>
      </x:c>
      <x:c r="O1029" s="1" t="n">
        <x:f>IF(D1029="",1,0)</x:f>
        <x:v>0</x:v>
      </x:c>
      <x:c r="P1029" s="1" t="n">
        <x:f>IF(E1029="",0,IF(OR(C1029&lt;&gt;"",L1029&gt;=J1029),1,0))</x:f>
        <x:v>1</x:v>
      </x:c>
      <x:c r="Q1029" s="1" t="n">
        <x:f>IF(AND(E1029&lt;&gt;"",C1029&lt;&gt;"",M1029&lt;=J1029),1,0)</x:f>
        <x:v>0</x:v>
      </x:c>
      <x:c r="R1029" s="1" t="n">
        <x:f>P1029-Q1029</x:f>
        <x:v>1</x:v>
      </x:c>
      <x:c r="S1029" s="1" t="n">
        <x:f>IF(E1029="",0,IF(OR(D1029&lt;&gt;"",L1029&gt;=K1029),1,0))</x:f>
        <x:v>1</x:v>
      </x:c>
      <x:c r="T1029" s="1" t="n">
        <x:f>IF(AND(E1029&lt;&gt;"",D1029&lt;&gt;"",N1029&lt;=K1029),1,0)</x:f>
        <x:v>0</x:v>
      </x:c>
      <x:c r="U1029" s="1" t="n">
        <x:f>S1029-T1029</x:f>
        <x:v>1</x:v>
      </x:c>
      <x:c r="V1029" s="1" t="n">
        <x:f>IF(I1029="",0,1)</x:f>
        <x:v>0</x:v>
      </x:c>
      <x:c r="W1029" s="1" t="n">
        <x:f>IF(I1029&gt;=4,1,0)</x:f>
        <x:v>0</x:v>
      </x:c>
      <x:c r="X1029" s="1" t="n">
        <x:f>1-O1029</x:f>
        <x:v>1</x:v>
      </x:c>
      <x:c r="Y1029" s="1" t="n">
        <x:f>IF(AND(O1029=1,L1029&gt;168),1,0)</x:f>
        <x:v>0</x:v>
      </x:c>
    </x:row>
    <x:row r="1030">
      <x:c r="A1030" s="1" t="str">
        <x:v>T01025</x:v>
      </x:c>
      <x:c r="B1030" s="9" t="n">
        <x:v>45735.85138888889</x:v>
      </x:c>
      <x:c r="C1030" s="9" t="n">
        <x:v>45735.92597222222</x:v>
      </x:c>
      <x:c r="D1030" s="9" t="n">
        <x:v>45735.95888888889</x:v>
      </x:c>
      <x:c r="E1030" s="1" t="str">
        <x:v>Urgent</x:v>
      </x:c>
      <x:c r="F1030" s="1" t="str">
        <x:v>Email</x:v>
      </x:c>
      <x:c r="G1030" s="1" t="str">
        <x:v>Account access</x:v>
      </x:c>
      <x:c r="H1030" s="1" t="n">
        <x:v>0</x:v>
      </x:c>
      <x:c r="I1030" s="1"/>
      <x:c r="J1030" s="1" t="n">
        <x:f>IF(E1030="","",VLOOKUP(E1030,'Guide'!$A$7:$C$10,2,FALSE))</x:f>
        <x:v>1</x:v>
      </x:c>
      <x:c r="K1030" s="1" t="n">
        <x:f>IF(E1030="","",VLOOKUP(E1030,'Guide'!$A$7:$C$10,3,FALSE))</x:f>
        <x:v>8</x:v>
      </x:c>
      <x:c r="L1030" s="10" t="n">
        <x:f>('Guide'!$B$4-B1030)*24</x:f>
        <x:v>2475.566666666593</x:v>
      </x:c>
      <x:c r="M1030" s="10" t="n">
        <x:f>IF(C1030="","",ROUND((C1030-B1030)*24,6))</x:f>
        <x:v>1.79</x:v>
      </x:c>
      <x:c r="N1030" s="10" t="n">
        <x:f>IF(D1030="","",ROUND((D1030-B1030)*24,6))</x:f>
        <x:v>2.58</x:v>
      </x:c>
      <x:c r="O1030" s="1" t="n">
        <x:f>IF(D1030="",1,0)</x:f>
        <x:v>0</x:v>
      </x:c>
      <x:c r="P1030" s="1" t="n">
        <x:f>IF(E1030="",0,IF(OR(C1030&lt;&gt;"",L1030&gt;=J1030),1,0))</x:f>
        <x:v>1</x:v>
      </x:c>
      <x:c r="Q1030" s="1" t="n">
        <x:f>IF(AND(E1030&lt;&gt;"",C1030&lt;&gt;"",M1030&lt;=J1030),1,0)</x:f>
        <x:v>0</x:v>
      </x:c>
      <x:c r="R1030" s="1" t="n">
        <x:f>P1030-Q1030</x:f>
        <x:v>1</x:v>
      </x:c>
      <x:c r="S1030" s="1" t="n">
        <x:f>IF(E1030="",0,IF(OR(D1030&lt;&gt;"",L1030&gt;=K1030),1,0))</x:f>
        <x:v>1</x:v>
      </x:c>
      <x:c r="T1030" s="1" t="n">
        <x:f>IF(AND(E1030&lt;&gt;"",D1030&lt;&gt;"",N1030&lt;=K1030),1,0)</x:f>
        <x:v>1</x:v>
      </x:c>
      <x:c r="U1030" s="1" t="n">
        <x:f>S1030-T1030</x:f>
        <x:v>0</x:v>
      </x:c>
      <x:c r="V1030" s="1" t="n">
        <x:f>IF(I1030="",0,1)</x:f>
        <x:v>0</x:v>
      </x:c>
      <x:c r="W1030" s="1" t="n">
        <x:f>IF(I1030&gt;=4,1,0)</x:f>
        <x:v>0</x:v>
      </x:c>
      <x:c r="X1030" s="1" t="n">
        <x:f>1-O1030</x:f>
        <x:v>1</x:v>
      </x:c>
      <x:c r="Y1030" s="1" t="n">
        <x:f>IF(AND(O1030=1,L1030&gt;168),1,0)</x:f>
        <x:v>0</x:v>
      </x:c>
    </x:row>
    <x:row r="1031">
      <x:c r="A1031" s="1" t="str">
        <x:v>T01026</x:v>
      </x:c>
      <x:c r="B1031" s="9" t="n">
        <x:v>45724.18402777778</x:v>
      </x:c>
      <x:c r="C1031" s="9" t="n">
        <x:v>45724.43402777778</x:v>
      </x:c>
      <x:c r="D1031" s="9" t="n">
        <x:v>45726.247777777775</x:v>
      </x:c>
      <x:c r="E1031" s="1" t="str">
        <x:v>Normal</x:v>
      </x:c>
      <x:c r="F1031" s="1" t="str">
        <x:v>Web chat</x:v>
      </x:c>
      <x:c r="G1031" s="1" t="str">
        <x:v>Product information</x:v>
      </x:c>
      <x:c r="H1031" s="1" t="n">
        <x:v>0</x:v>
      </x:c>
      <x:c r="I1031" s="1"/>
      <x:c r="J1031" s="1" t="n">
        <x:f>IF(E1031="","",VLOOKUP(E1031,'Guide'!$A$7:$C$10,2,FALSE))</x:f>
        <x:v>12</x:v>
      </x:c>
      <x:c r="K1031" s="1" t="n">
        <x:f>IF(E1031="","",VLOOKUP(E1031,'Guide'!$A$7:$C$10,3,FALSE))</x:f>
        <x:v>72</x:v>
      </x:c>
      <x:c r="L1031" s="10" t="n">
        <x:f>('Guide'!$B$4-B1031)*24</x:f>
        <x:v>2755.5833333332557</x:v>
      </x:c>
      <x:c r="M1031" s="10" t="n">
        <x:f>IF(C1031="","",ROUND((C1031-B1031)*24,6))</x:f>
        <x:v>6</x:v>
      </x:c>
      <x:c r="N1031" s="10" t="n">
        <x:f>IF(D1031="","",ROUND((D1031-B1031)*24,6))</x:f>
        <x:v>49.53</x:v>
      </x:c>
      <x:c r="O1031" s="1" t="n">
        <x:f>IF(D1031="",1,0)</x:f>
        <x:v>0</x:v>
      </x:c>
      <x:c r="P1031" s="1" t="n">
        <x:f>IF(E1031="",0,IF(OR(C1031&lt;&gt;"",L1031&gt;=J1031),1,0))</x:f>
        <x:v>1</x:v>
      </x:c>
      <x:c r="Q1031" s="1" t="n">
        <x:f>IF(AND(E1031&lt;&gt;"",C1031&lt;&gt;"",M1031&lt;=J1031),1,0)</x:f>
        <x:v>1</x:v>
      </x:c>
      <x:c r="R1031" s="1" t="n">
        <x:f>P1031-Q1031</x:f>
        <x:v>0</x:v>
      </x:c>
      <x:c r="S1031" s="1" t="n">
        <x:f>IF(E1031="",0,IF(OR(D1031&lt;&gt;"",L1031&gt;=K1031),1,0))</x:f>
        <x:v>1</x:v>
      </x:c>
      <x:c r="T1031" s="1" t="n">
        <x:f>IF(AND(E1031&lt;&gt;"",D1031&lt;&gt;"",N1031&lt;=K1031),1,0)</x:f>
        <x:v>1</x:v>
      </x:c>
      <x:c r="U1031" s="1" t="n">
        <x:f>S1031-T1031</x:f>
        <x:v>0</x:v>
      </x:c>
      <x:c r="V1031" s="1" t="n">
        <x:f>IF(I1031="",0,1)</x:f>
        <x:v>0</x:v>
      </x:c>
      <x:c r="W1031" s="1" t="n">
        <x:f>IF(I1031&gt;=4,1,0)</x:f>
        <x:v>0</x:v>
      </x:c>
      <x:c r="X1031" s="1" t="n">
        <x:f>1-O1031</x:f>
        <x:v>1</x:v>
      </x:c>
      <x:c r="Y1031" s="1" t="n">
        <x:f>IF(AND(O1031=1,L1031&gt;168),1,0)</x:f>
        <x:v>0</x:v>
      </x:c>
    </x:row>
    <x:row r="1032">
      <x:c r="A1032" s="1" t="str">
        <x:v>T01027</x:v>
      </x:c>
      <x:c r="B1032" s="9" t="n">
        <x:v>45664.822222222225</x:v>
      </x:c>
      <x:c r="C1032" s="9" t="n">
        <x:v>45665.08472222222</x:v>
      </x:c>
      <x:c r="D1032" s="9" t="n">
        <x:v>45669.321388888886</x:v>
      </x:c>
      <x:c r="E1032" s="1" t="str">
        <x:v>Normal</x:v>
      </x:c>
      <x:c r="F1032" s="1" t="str">
        <x:v>Web chat</x:v>
      </x:c>
      <x:c r="G1032" s="1" t="str">
        <x:v>Delivery</x:v>
      </x:c>
      <x:c r="H1032" s="1" t="n">
        <x:v>0</x:v>
      </x:c>
      <x:c r="I1032" s="1" t="n">
        <x:v>4</x:v>
      </x:c>
      <x:c r="J1032" s="1" t="n">
        <x:f>IF(E1032="","",VLOOKUP(E1032,'Guide'!$A$7:$C$10,2,FALSE))</x:f>
        <x:v>12</x:v>
      </x:c>
      <x:c r="K1032" s="1" t="n">
        <x:f>IF(E1032="","",VLOOKUP(E1032,'Guide'!$A$7:$C$10,3,FALSE))</x:f>
        <x:v>72</x:v>
      </x:c>
      <x:c r="L1032" s="10" t="n">
        <x:f>('Guide'!$B$4-B1032)*24</x:f>
        <x:v>4180.266666666605</x:v>
      </x:c>
      <x:c r="M1032" s="10" t="n">
        <x:f>IF(C1032="","",ROUND((C1032-B1032)*24,6))</x:f>
        <x:v>6.3</x:v>
      </x:c>
      <x:c r="N1032" s="10" t="n">
        <x:f>IF(D1032="","",ROUND((D1032-B1032)*24,6))</x:f>
        <x:v>107.98</x:v>
      </x:c>
      <x:c r="O1032" s="1" t="n">
        <x:f>IF(D1032="",1,0)</x:f>
        <x:v>0</x:v>
      </x:c>
      <x:c r="P1032" s="1" t="n">
        <x:f>IF(E1032="",0,IF(OR(C1032&lt;&gt;"",L1032&gt;=J1032),1,0))</x:f>
        <x:v>1</x:v>
      </x:c>
      <x:c r="Q1032" s="1" t="n">
        <x:f>IF(AND(E1032&lt;&gt;"",C1032&lt;&gt;"",M1032&lt;=J1032),1,0)</x:f>
        <x:v>1</x:v>
      </x:c>
      <x:c r="R1032" s="1" t="n">
        <x:f>P1032-Q1032</x:f>
        <x:v>0</x:v>
      </x:c>
      <x:c r="S1032" s="1" t="n">
        <x:f>IF(E1032="",0,IF(OR(D1032&lt;&gt;"",L1032&gt;=K1032),1,0))</x:f>
        <x:v>1</x:v>
      </x:c>
      <x:c r="T1032" s="1" t="n">
        <x:f>IF(AND(E1032&lt;&gt;"",D1032&lt;&gt;"",N1032&lt;=K1032),1,0)</x:f>
        <x:v>0</x:v>
      </x:c>
      <x:c r="U1032" s="1" t="n">
        <x:f>S1032-T1032</x:f>
        <x:v>1</x:v>
      </x:c>
      <x:c r="V1032" s="1" t="n">
        <x:f>IF(I1032="",0,1)</x:f>
        <x:v>1</x:v>
      </x:c>
      <x:c r="W1032" s="1" t="n">
        <x:f>IF(I1032&gt;=4,1,0)</x:f>
        <x:v>1</x:v>
      </x:c>
      <x:c r="X1032" s="1" t="n">
        <x:f>1-O1032</x:f>
        <x:v>1</x:v>
      </x:c>
      <x:c r="Y1032" s="1" t="n">
        <x:f>IF(AND(O1032=1,L1032&gt;168),1,0)</x:f>
        <x:v>0</x:v>
      </x:c>
    </x:row>
    <x:row r="1033">
      <x:c r="A1033" s="1" t="str">
        <x:v>T01028</x:v>
      </x:c>
      <x:c r="B1033" s="9" t="n">
        <x:v>45763.80625</x:v>
      </x:c>
      <x:c r="C1033" s="9" t="n">
        <x:v>45763.82541666667</x:v>
      </x:c>
      <x:c r="D1033" s="9" t="n">
        <x:v>45764.04</x:v>
      </x:c>
      <x:c r="E1033" s="1" t="str">
        <x:v>Urgent</x:v>
      </x:c>
      <x:c r="F1033" s="1" t="str">
        <x:v>Email</x:v>
      </x:c>
      <x:c r="G1033" s="1" t="str">
        <x:v>Delivery</x:v>
      </x:c>
      <x:c r="H1033" s="1" t="n">
        <x:v>0</x:v>
      </x:c>
      <x:c r="I1033" s="1"/>
      <x:c r="J1033" s="1" t="n">
        <x:f>IF(E1033="","",VLOOKUP(E1033,'Guide'!$A$7:$C$10,2,FALSE))</x:f>
        <x:v>1</x:v>
      </x:c>
      <x:c r="K1033" s="1" t="n">
        <x:f>IF(E1033="","",VLOOKUP(E1033,'Guide'!$A$7:$C$10,3,FALSE))</x:f>
        <x:v>8</x:v>
      </x:c>
      <x:c r="L1033" s="10" t="n">
        <x:f>('Guide'!$B$4-B1033)*24</x:f>
        <x:v>1804.649999999965</x:v>
      </x:c>
      <x:c r="M1033" s="10" t="n">
        <x:f>IF(C1033="","",ROUND((C1033-B1033)*24,6))</x:f>
        <x:v>0.46</x:v>
      </x:c>
      <x:c r="N1033" s="10" t="n">
        <x:f>IF(D1033="","",ROUND((D1033-B1033)*24,6))</x:f>
        <x:v>5.61</x:v>
      </x:c>
      <x:c r="O1033" s="1" t="n">
        <x:f>IF(D1033="",1,0)</x:f>
        <x:v>0</x:v>
      </x:c>
      <x:c r="P1033" s="1" t="n">
        <x:f>IF(E1033="",0,IF(OR(C1033&lt;&gt;"",L1033&gt;=J1033),1,0))</x:f>
        <x:v>1</x:v>
      </x:c>
      <x:c r="Q1033" s="1" t="n">
        <x:f>IF(AND(E1033&lt;&gt;"",C1033&lt;&gt;"",M1033&lt;=J1033),1,0)</x:f>
        <x:v>1</x:v>
      </x:c>
      <x:c r="R1033" s="1" t="n">
        <x:f>P1033-Q1033</x:f>
        <x:v>0</x:v>
      </x:c>
      <x:c r="S1033" s="1" t="n">
        <x:f>IF(E1033="",0,IF(OR(D1033&lt;&gt;"",L1033&gt;=K1033),1,0))</x:f>
        <x:v>1</x:v>
      </x:c>
      <x:c r="T1033" s="1" t="n">
        <x:f>IF(AND(E1033&lt;&gt;"",D1033&lt;&gt;"",N1033&lt;=K1033),1,0)</x:f>
        <x:v>1</x:v>
      </x:c>
      <x:c r="U1033" s="1" t="n">
        <x:f>S1033-T1033</x:f>
        <x:v>0</x:v>
      </x:c>
      <x:c r="V1033" s="1" t="n">
        <x:f>IF(I1033="",0,1)</x:f>
        <x:v>0</x:v>
      </x:c>
      <x:c r="W1033" s="1" t="n">
        <x:f>IF(I1033&gt;=4,1,0)</x:f>
        <x:v>0</x:v>
      </x:c>
      <x:c r="X1033" s="1" t="n">
        <x:f>1-O1033</x:f>
        <x:v>1</x:v>
      </x:c>
      <x:c r="Y1033" s="1" t="n">
        <x:f>IF(AND(O1033=1,L1033&gt;168),1,0)</x:f>
        <x:v>0</x:v>
      </x:c>
    </x:row>
    <x:row r="1034">
      <x:c r="A1034" s="1" t="str">
        <x:v>T01029</x:v>
      </x:c>
      <x:c r="B1034" s="9" t="n">
        <x:v>45747.18263888889</x:v>
      </x:c>
      <x:c r="C1034" s="9" t="n">
        <x:v>45747.25430555556</x:v>
      </x:c>
      <x:c r="D1034" s="9" t="n">
        <x:v>45748.84055555556</x:v>
      </x:c>
      <x:c r="E1034" s="1" t="str">
        <x:v>Normal</x:v>
      </x:c>
      <x:c r="F1034" s="1" t="str">
        <x:v>Web chat</x:v>
      </x:c>
      <x:c r="G1034" s="1" t="str">
        <x:v>Account access</x:v>
      </x:c>
      <x:c r="H1034" s="1" t="n">
        <x:v>1</x:v>
      </x:c>
      <x:c r="I1034" s="1"/>
      <x:c r="J1034" s="1" t="n">
        <x:f>IF(E1034="","",VLOOKUP(E1034,'Guide'!$A$7:$C$10,2,FALSE))</x:f>
        <x:v>12</x:v>
      </x:c>
      <x:c r="K1034" s="1" t="n">
        <x:f>IF(E1034="","",VLOOKUP(E1034,'Guide'!$A$7:$C$10,3,FALSE))</x:f>
        <x:v>72</x:v>
      </x:c>
      <x:c r="L1034" s="10" t="n">
        <x:f>('Guide'!$B$4-B1034)*24</x:f>
        <x:v>2203.6166666666977</x:v>
      </x:c>
      <x:c r="M1034" s="10" t="n">
        <x:f>IF(C1034="","",ROUND((C1034-B1034)*24,6))</x:f>
        <x:v>1.72</x:v>
      </x:c>
      <x:c r="N1034" s="10" t="n">
        <x:f>IF(D1034="","",ROUND((D1034-B1034)*24,6))</x:f>
        <x:v>39.79</x:v>
      </x:c>
      <x:c r="O1034" s="1" t="n">
        <x:f>IF(D1034="",1,0)</x:f>
        <x:v>0</x:v>
      </x:c>
      <x:c r="P1034" s="1" t="n">
        <x:f>IF(E1034="",0,IF(OR(C1034&lt;&gt;"",L1034&gt;=J1034),1,0))</x:f>
        <x:v>1</x:v>
      </x:c>
      <x:c r="Q1034" s="1" t="n">
        <x:f>IF(AND(E1034&lt;&gt;"",C1034&lt;&gt;"",M1034&lt;=J1034),1,0)</x:f>
        <x:v>1</x:v>
      </x:c>
      <x:c r="R1034" s="1" t="n">
        <x:f>P1034-Q1034</x:f>
        <x:v>0</x:v>
      </x:c>
      <x:c r="S1034" s="1" t="n">
        <x:f>IF(E1034="",0,IF(OR(D1034&lt;&gt;"",L1034&gt;=K1034),1,0))</x:f>
        <x:v>1</x:v>
      </x:c>
      <x:c r="T1034" s="1" t="n">
        <x:f>IF(AND(E1034&lt;&gt;"",D1034&lt;&gt;"",N1034&lt;=K1034),1,0)</x:f>
        <x:v>1</x:v>
      </x:c>
      <x:c r="U1034" s="1" t="n">
        <x:f>S1034-T1034</x:f>
        <x:v>0</x:v>
      </x:c>
      <x:c r="V1034" s="1" t="n">
        <x:f>IF(I1034="",0,1)</x:f>
        <x:v>0</x:v>
      </x:c>
      <x:c r="W1034" s="1" t="n">
        <x:f>IF(I1034&gt;=4,1,0)</x:f>
        <x:v>0</x:v>
      </x:c>
      <x:c r="X1034" s="1" t="n">
        <x:f>1-O1034</x:f>
        <x:v>1</x:v>
      </x:c>
      <x:c r="Y1034" s="1" t="n">
        <x:f>IF(AND(O1034=1,L1034&gt;168),1,0)</x:f>
        <x:v>0</x:v>
      </x:c>
    </x:row>
    <x:row r="1035">
      <x:c r="A1035" s="1" t="str">
        <x:v>T01030</x:v>
      </x:c>
      <x:c r="B1035" s="9" t="n">
        <x:v>45729.89513888889</x:v>
      </x:c>
      <x:c r="C1035" s="9" t="n">
        <x:v>45730.14638888889</x:v>
      </x:c>
      <x:c r="D1035" s="9" t="n">
        <x:v>45732.907222222224</x:v>
      </x:c>
      <x:c r="E1035" s="1" t="str">
        <x:v>Normal</x:v>
      </x:c>
      <x:c r="F1035" s="1" t="str">
        <x:v>Web chat</x:v>
      </x:c>
      <x:c r="G1035" s="1" t="str">
        <x:v>Refund</x:v>
      </x:c>
      <x:c r="H1035" s="1" t="n">
        <x:v>0</x:v>
      </x:c>
      <x:c r="I1035" s="1" t="n">
        <x:v>3</x:v>
      </x:c>
      <x:c r="J1035" s="1" t="n">
        <x:f>IF(E1035="","",VLOOKUP(E1035,'Guide'!$A$7:$C$10,2,FALSE))</x:f>
        <x:v>12</x:v>
      </x:c>
      <x:c r="K1035" s="1" t="n">
        <x:f>IF(E1035="","",VLOOKUP(E1035,'Guide'!$A$7:$C$10,3,FALSE))</x:f>
        <x:v>72</x:v>
      </x:c>
      <x:c r="L1035" s="10" t="n">
        <x:f>('Guide'!$B$4-B1035)*24</x:f>
        <x:v>2618.516666666663</x:v>
      </x:c>
      <x:c r="M1035" s="10" t="n">
        <x:f>IF(C1035="","",ROUND((C1035-B1035)*24,6))</x:f>
        <x:v>6.03</x:v>
      </x:c>
      <x:c r="N1035" s="10" t="n">
        <x:f>IF(D1035="","",ROUND((D1035-B1035)*24,6))</x:f>
        <x:v>72.29</x:v>
      </x:c>
      <x:c r="O1035" s="1" t="n">
        <x:f>IF(D1035="",1,0)</x:f>
        <x:v>0</x:v>
      </x:c>
      <x:c r="P1035" s="1" t="n">
        <x:f>IF(E1035="",0,IF(OR(C1035&lt;&gt;"",L1035&gt;=J1035),1,0))</x:f>
        <x:v>1</x:v>
      </x:c>
      <x:c r="Q1035" s="1" t="n">
        <x:f>IF(AND(E1035&lt;&gt;"",C1035&lt;&gt;"",M1035&lt;=J1035),1,0)</x:f>
        <x:v>1</x:v>
      </x:c>
      <x:c r="R1035" s="1" t="n">
        <x:f>P1035-Q1035</x:f>
        <x:v>0</x:v>
      </x:c>
      <x:c r="S1035" s="1" t="n">
        <x:f>IF(E1035="",0,IF(OR(D1035&lt;&gt;"",L1035&gt;=K1035),1,0))</x:f>
        <x:v>1</x:v>
      </x:c>
      <x:c r="T1035" s="1" t="n">
        <x:f>IF(AND(E1035&lt;&gt;"",D1035&lt;&gt;"",N1035&lt;=K1035),1,0)</x:f>
        <x:v>0</x:v>
      </x:c>
      <x:c r="U1035" s="1" t="n">
        <x:f>S1035-T1035</x:f>
        <x:v>1</x:v>
      </x:c>
      <x:c r="V1035" s="1" t="n">
        <x:f>IF(I1035="",0,1)</x:f>
        <x:v>1</x:v>
      </x:c>
      <x:c r="W1035" s="1" t="n">
        <x:f>IF(I1035&gt;=4,1,0)</x:f>
        <x:v>0</x:v>
      </x:c>
      <x:c r="X1035" s="1" t="n">
        <x:f>1-O1035</x:f>
        <x:v>1</x:v>
      </x:c>
      <x:c r="Y1035" s="1" t="n">
        <x:f>IF(AND(O1035=1,L1035&gt;168),1,0)</x:f>
        <x:v>0</x:v>
      </x:c>
    </x:row>
    <x:row r="1036">
      <x:c r="A1036" s="1" t="str">
        <x:v>T01031</x:v>
      </x:c>
      <x:c r="B1036" s="9" t="n">
        <x:v>45659.71527777778</x:v>
      </x:c>
      <x:c r="C1036" s="9" t="n">
        <x:v>45659.88569444444</x:v>
      </x:c>
      <x:c r="D1036" s="9" t="n">
        <x:v>45660.97361111111</x:v>
      </x:c>
      <x:c r="E1036" s="1" t="str">
        <x:v>Normal</x:v>
      </x:c>
      <x:c r="F1036" s="1" t="str">
        <x:v>Web chat</x:v>
      </x:c>
      <x:c r="G1036" s="1" t="str">
        <x:v>Product information</x:v>
      </x:c>
      <x:c r="H1036" s="1" t="n">
        <x:v>1</x:v>
      </x:c>
      <x:c r="I1036" s="1" t="n">
        <x:v>4</x:v>
      </x:c>
      <x:c r="J1036" s="1" t="n">
        <x:f>IF(E1036="","",VLOOKUP(E1036,'Guide'!$A$7:$C$10,2,FALSE))</x:f>
        <x:v>12</x:v>
      </x:c>
      <x:c r="K1036" s="1" t="n">
        <x:f>IF(E1036="","",VLOOKUP(E1036,'Guide'!$A$7:$C$10,3,FALSE))</x:f>
        <x:v>72</x:v>
      </x:c>
      <x:c r="L1036" s="10" t="n">
        <x:f>('Guide'!$B$4-B1036)*24</x:f>
        <x:v>4302.833333333256</x:v>
      </x:c>
      <x:c r="M1036" s="10" t="n">
        <x:f>IF(C1036="","",ROUND((C1036-B1036)*24,6))</x:f>
        <x:v>4.09</x:v>
      </x:c>
      <x:c r="N1036" s="10" t="n">
        <x:f>IF(D1036="","",ROUND((D1036-B1036)*24,6))</x:f>
        <x:v>30.2</x:v>
      </x:c>
      <x:c r="O1036" s="1" t="n">
        <x:f>IF(D1036="",1,0)</x:f>
        <x:v>0</x:v>
      </x:c>
      <x:c r="P1036" s="1" t="n">
        <x:f>IF(E1036="",0,IF(OR(C1036&lt;&gt;"",L1036&gt;=J1036),1,0))</x:f>
        <x:v>1</x:v>
      </x:c>
      <x:c r="Q1036" s="1" t="n">
        <x:f>IF(AND(E1036&lt;&gt;"",C1036&lt;&gt;"",M1036&lt;=J1036),1,0)</x:f>
        <x:v>1</x:v>
      </x:c>
      <x:c r="R1036" s="1" t="n">
        <x:f>P1036-Q1036</x:f>
        <x:v>0</x:v>
      </x:c>
      <x:c r="S1036" s="1" t="n">
        <x:f>IF(E1036="",0,IF(OR(D1036&lt;&gt;"",L1036&gt;=K1036),1,0))</x:f>
        <x:v>1</x:v>
      </x:c>
      <x:c r="T1036" s="1" t="n">
        <x:f>IF(AND(E1036&lt;&gt;"",D1036&lt;&gt;"",N1036&lt;=K1036),1,0)</x:f>
        <x:v>1</x:v>
      </x:c>
      <x:c r="U1036" s="1" t="n">
        <x:f>S1036-T1036</x:f>
        <x:v>0</x:v>
      </x:c>
      <x:c r="V1036" s="1" t="n">
        <x:f>IF(I1036="",0,1)</x:f>
        <x:v>1</x:v>
      </x:c>
      <x:c r="W1036" s="1" t="n">
        <x:f>IF(I1036&gt;=4,1,0)</x:f>
        <x:v>1</x:v>
      </x:c>
      <x:c r="X1036" s="1" t="n">
        <x:f>1-O1036</x:f>
        <x:v>1</x:v>
      </x:c>
      <x:c r="Y1036" s="1" t="n">
        <x:f>IF(AND(O1036=1,L1036&gt;168),1,0)</x:f>
        <x:v>0</x:v>
      </x:c>
    </x:row>
    <x:row r="1037">
      <x:c r="A1037" s="1" t="str">
        <x:v>T01032</x:v>
      </x:c>
      <x:c r="B1037" s="9" t="n">
        <x:v>45738.46875</x:v>
      </x:c>
      <x:c r="C1037" s="9" t="n">
        <x:v>45738.527083333334</x:v>
      </x:c>
      <x:c r="D1037" s="9" t="n">
        <x:v>45741.699583333335</x:v>
      </x:c>
      <x:c r="E1037" s="1" t="str">
        <x:v>Normal</x:v>
      </x:c>
      <x:c r="F1037" s="1" t="str">
        <x:v>Web chat</x:v>
      </x:c>
      <x:c r="G1037" s="1" t="str">
        <x:v>Account access</x:v>
      </x:c>
      <x:c r="H1037" s="1" t="n">
        <x:v>0</x:v>
      </x:c>
      <x:c r="I1037" s="1" t="n">
        <x:v>4</x:v>
      </x:c>
      <x:c r="J1037" s="1" t="n">
        <x:f>IF(E1037="","",VLOOKUP(E1037,'Guide'!$A$7:$C$10,2,FALSE))</x:f>
        <x:v>12</x:v>
      </x:c>
      <x:c r="K1037" s="1" t="n">
        <x:f>IF(E1037="","",VLOOKUP(E1037,'Guide'!$A$7:$C$10,3,FALSE))</x:f>
        <x:v>72</x:v>
      </x:c>
      <x:c r="L1037" s="10" t="n">
        <x:f>('Guide'!$B$4-B1037)*24</x:f>
        <x:v>2412.75</x:v>
      </x:c>
      <x:c r="M1037" s="10" t="n">
        <x:f>IF(C1037="","",ROUND((C1037-B1037)*24,6))</x:f>
        <x:v>1.4</x:v>
      </x:c>
      <x:c r="N1037" s="10" t="n">
        <x:f>IF(D1037="","",ROUND((D1037-B1037)*24,6))</x:f>
        <x:v>77.54</x:v>
      </x:c>
      <x:c r="O1037" s="1" t="n">
        <x:f>IF(D1037="",1,0)</x:f>
        <x:v>0</x:v>
      </x:c>
      <x:c r="P1037" s="1" t="n">
        <x:f>IF(E1037="",0,IF(OR(C1037&lt;&gt;"",L1037&gt;=J1037),1,0))</x:f>
        <x:v>1</x:v>
      </x:c>
      <x:c r="Q1037" s="1" t="n">
        <x:f>IF(AND(E1037&lt;&gt;"",C1037&lt;&gt;"",M1037&lt;=J1037),1,0)</x:f>
        <x:v>1</x:v>
      </x:c>
      <x:c r="R1037" s="1" t="n">
        <x:f>P1037-Q1037</x:f>
        <x:v>0</x:v>
      </x:c>
      <x:c r="S1037" s="1" t="n">
        <x:f>IF(E1037="",0,IF(OR(D1037&lt;&gt;"",L1037&gt;=K1037),1,0))</x:f>
        <x:v>1</x:v>
      </x:c>
      <x:c r="T1037" s="1" t="n">
        <x:f>IF(AND(E1037&lt;&gt;"",D1037&lt;&gt;"",N1037&lt;=K1037),1,0)</x:f>
        <x:v>0</x:v>
      </x:c>
      <x:c r="U1037" s="1" t="n">
        <x:f>S1037-T1037</x:f>
        <x:v>1</x:v>
      </x:c>
      <x:c r="V1037" s="1" t="n">
        <x:f>IF(I1037="",0,1)</x:f>
        <x:v>1</x:v>
      </x:c>
      <x:c r="W1037" s="1" t="n">
        <x:f>IF(I1037&gt;=4,1,0)</x:f>
        <x:v>1</x:v>
      </x:c>
      <x:c r="X1037" s="1" t="n">
        <x:f>1-O1037</x:f>
        <x:v>1</x:v>
      </x:c>
      <x:c r="Y1037" s="1" t="n">
        <x:f>IF(AND(O1037=1,L1037&gt;168),1,0)</x:f>
        <x:v>0</x:v>
      </x:c>
    </x:row>
    <x:row r="1038">
      <x:c r="A1038" s="1" t="str">
        <x:v>T01033</x:v>
      </x:c>
      <x:c r="B1038" s="9" t="n">
        <x:v>45727.20208333333</x:v>
      </x:c>
      <x:c r="C1038" s="9" t="n">
        <x:v>45727.90708333333</x:v>
      </x:c>
      <x:c r="D1038" s="9" t="n">
        <x:v>45728.455416666664</x:v>
      </x:c>
      <x:c r="E1038" s="1" t="str">
        <x:v>Normal</x:v>
      </x:c>
      <x:c r="F1038" s="1" t="str">
        <x:v>WhatsApp</x:v>
      </x:c>
      <x:c r="G1038" s="1" t="str">
        <x:v>Delivery</x:v>
      </x:c>
      <x:c r="H1038" s="1" t="n">
        <x:v>0</x:v>
      </x:c>
      <x:c r="I1038" s="1"/>
      <x:c r="J1038" s="1" t="n">
        <x:f>IF(E1038="","",VLOOKUP(E1038,'Guide'!$A$7:$C$10,2,FALSE))</x:f>
        <x:v>12</x:v>
      </x:c>
      <x:c r="K1038" s="1" t="n">
        <x:f>IF(E1038="","",VLOOKUP(E1038,'Guide'!$A$7:$C$10,3,FALSE))</x:f>
        <x:v>72</x:v>
      </x:c>
      <x:c r="L1038" s="10" t="n">
        <x:f>('Guide'!$B$4-B1038)*24</x:f>
        <x:v>2683.1500000000815</x:v>
      </x:c>
      <x:c r="M1038" s="10" t="n">
        <x:f>IF(C1038="","",ROUND((C1038-B1038)*24,6))</x:f>
        <x:v>16.92</x:v>
      </x:c>
      <x:c r="N1038" s="10" t="n">
        <x:f>IF(D1038="","",ROUND((D1038-B1038)*24,6))</x:f>
        <x:v>30.08</x:v>
      </x:c>
      <x:c r="O1038" s="1" t="n">
        <x:f>IF(D1038="",1,0)</x:f>
        <x:v>0</x:v>
      </x:c>
      <x:c r="P1038" s="1" t="n">
        <x:f>IF(E1038="",0,IF(OR(C1038&lt;&gt;"",L1038&gt;=J1038),1,0))</x:f>
        <x:v>1</x:v>
      </x:c>
      <x:c r="Q1038" s="1" t="n">
        <x:f>IF(AND(E1038&lt;&gt;"",C1038&lt;&gt;"",M1038&lt;=J1038),1,0)</x:f>
        <x:v>0</x:v>
      </x:c>
      <x:c r="R1038" s="1" t="n">
        <x:f>P1038-Q1038</x:f>
        <x:v>1</x:v>
      </x:c>
      <x:c r="S1038" s="1" t="n">
        <x:f>IF(E1038="",0,IF(OR(D1038&lt;&gt;"",L1038&gt;=K1038),1,0))</x:f>
        <x:v>1</x:v>
      </x:c>
      <x:c r="T1038" s="1" t="n">
        <x:f>IF(AND(E1038&lt;&gt;"",D1038&lt;&gt;"",N1038&lt;=K1038),1,0)</x:f>
        <x:v>1</x:v>
      </x:c>
      <x:c r="U1038" s="1" t="n">
        <x:f>S1038-T1038</x:f>
        <x:v>0</x:v>
      </x:c>
      <x:c r="V1038" s="1" t="n">
        <x:f>IF(I1038="",0,1)</x:f>
        <x:v>0</x:v>
      </x:c>
      <x:c r="W1038" s="1" t="n">
        <x:f>IF(I1038&gt;=4,1,0)</x:f>
        <x:v>0</x:v>
      </x:c>
      <x:c r="X1038" s="1" t="n">
        <x:f>1-O1038</x:f>
        <x:v>1</x:v>
      </x:c>
      <x:c r="Y1038" s="1" t="n">
        <x:f>IF(AND(O1038=1,L1038&gt;168),1,0)</x:f>
        <x:v>0</x:v>
      </x:c>
    </x:row>
    <x:row r="1039">
      <x:c r="A1039" s="1" t="str">
        <x:v>T01034</x:v>
      </x:c>
      <x:c r="B1039" s="9" t="n">
        <x:v>45737.98402777778</x:v>
      </x:c>
      <x:c r="C1039" s="9" t="n">
        <x:v>45738.10361111111</x:v>
      </x:c>
      <x:c r="D1039" s="9" t="n">
        <x:v>45738.59611111111</x:v>
      </x:c>
      <x:c r="E1039" s="1" t="str">
        <x:v>High</x:v>
      </x:c>
      <x:c r="F1039" s="1" t="str">
        <x:v>Email</x:v>
      </x:c>
      <x:c r="G1039" s="1" t="str">
        <x:v>Refund</x:v>
      </x:c>
      <x:c r="H1039" s="1" t="n">
        <x:v>0</x:v>
      </x:c>
      <x:c r="I1039" s="1"/>
      <x:c r="J1039" s="1" t="n">
        <x:f>IF(E1039="","",VLOOKUP(E1039,'Guide'!$A$7:$C$10,2,FALSE))</x:f>
        <x:v>4</x:v>
      </x:c>
      <x:c r="K1039" s="1" t="n">
        <x:f>IF(E1039="","",VLOOKUP(E1039,'Guide'!$A$7:$C$10,3,FALSE))</x:f>
        <x:v>24</x:v>
      </x:c>
      <x:c r="L1039" s="10" t="n">
        <x:f>('Guide'!$B$4-B1039)*24</x:f>
        <x:v>2424.3833333333605</x:v>
      </x:c>
      <x:c r="M1039" s="10" t="n">
        <x:f>IF(C1039="","",ROUND((C1039-B1039)*24,6))</x:f>
        <x:v>2.87</x:v>
      </x:c>
      <x:c r="N1039" s="10" t="n">
        <x:f>IF(D1039="","",ROUND((D1039-B1039)*24,6))</x:f>
        <x:v>14.69</x:v>
      </x:c>
      <x:c r="O1039" s="1" t="n">
        <x:f>IF(D1039="",1,0)</x:f>
        <x:v>0</x:v>
      </x:c>
      <x:c r="P1039" s="1" t="n">
        <x:f>IF(E1039="",0,IF(OR(C1039&lt;&gt;"",L1039&gt;=J1039),1,0))</x:f>
        <x:v>1</x:v>
      </x:c>
      <x:c r="Q1039" s="1" t="n">
        <x:f>IF(AND(E1039&lt;&gt;"",C1039&lt;&gt;"",M1039&lt;=J1039),1,0)</x:f>
        <x:v>1</x:v>
      </x:c>
      <x:c r="R1039" s="1" t="n">
        <x:f>P1039-Q1039</x:f>
        <x:v>0</x:v>
      </x:c>
      <x:c r="S1039" s="1" t="n">
        <x:f>IF(E1039="",0,IF(OR(D1039&lt;&gt;"",L1039&gt;=K1039),1,0))</x:f>
        <x:v>1</x:v>
      </x:c>
      <x:c r="T1039" s="1" t="n">
        <x:f>IF(AND(E1039&lt;&gt;"",D1039&lt;&gt;"",N1039&lt;=K1039),1,0)</x:f>
        <x:v>1</x:v>
      </x:c>
      <x:c r="U1039" s="1" t="n">
        <x:f>S1039-T1039</x:f>
        <x:v>0</x:v>
      </x:c>
      <x:c r="V1039" s="1" t="n">
        <x:f>IF(I1039="",0,1)</x:f>
        <x:v>0</x:v>
      </x:c>
      <x:c r="W1039" s="1" t="n">
        <x:f>IF(I1039&gt;=4,1,0)</x:f>
        <x:v>0</x:v>
      </x:c>
      <x:c r="X1039" s="1" t="n">
        <x:f>1-O1039</x:f>
        <x:v>1</x:v>
      </x:c>
      <x:c r="Y1039" s="1" t="n">
        <x:f>IF(AND(O1039=1,L1039&gt;168),1,0)</x:f>
        <x:v>0</x:v>
      </x:c>
    </x:row>
    <x:row r="1040">
      <x:c r="A1040" s="1" t="str">
        <x:v>T01035</x:v>
      </x:c>
      <x:c r="B1040" s="9" t="n">
        <x:v>45837.717361111114</x:v>
      </x:c>
      <x:c r="C1040" s="9" t="n">
        <x:v>45838.43486111111</x:v>
      </x:c>
      <x:c r="D1040" s="9" t="n">
        <x:v>45838.73736111111</x:v>
      </x:c>
      <x:c r="E1040" s="1" t="str">
        <x:v>Normal</x:v>
      </x:c>
      <x:c r="F1040" s="1" t="str">
        <x:v>Email</x:v>
      </x:c>
      <x:c r="G1040" s="1" t="str">
        <x:v>Billing</x:v>
      </x:c>
      <x:c r="H1040" s="1" t="n">
        <x:v>0</x:v>
      </x:c>
      <x:c r="I1040" s="1" t="n">
        <x:v>4</x:v>
      </x:c>
      <x:c r="J1040" s="1" t="n">
        <x:f>IF(E1040="","",VLOOKUP(E1040,'Guide'!$A$7:$C$10,2,FALSE))</x:f>
        <x:v>12</x:v>
      </x:c>
      <x:c r="K1040" s="1" t="n">
        <x:f>IF(E1040="","",VLOOKUP(E1040,'Guide'!$A$7:$C$10,3,FALSE))</x:f>
        <x:v>72</x:v>
      </x:c>
      <x:c r="L1040" s="10" t="n">
        <x:f>('Guide'!$B$4-B1040)*24</x:f>
        <x:v>30.783333333267365</x:v>
      </x:c>
      <x:c r="M1040" s="10" t="n">
        <x:f>IF(C1040="","",ROUND((C1040-B1040)*24,6))</x:f>
        <x:v>17.22</x:v>
      </x:c>
      <x:c r="N1040" s="10" t="n">
        <x:f>IF(D1040="","",ROUND((D1040-B1040)*24,6))</x:f>
        <x:v>24.48</x:v>
      </x:c>
      <x:c r="O1040" s="1" t="n">
        <x:f>IF(D1040="",1,0)</x:f>
        <x:v>0</x:v>
      </x:c>
      <x:c r="P1040" s="1" t="n">
        <x:f>IF(E1040="",0,IF(OR(C1040&lt;&gt;"",L1040&gt;=J1040),1,0))</x:f>
        <x:v>1</x:v>
      </x:c>
      <x:c r="Q1040" s="1" t="n">
        <x:f>IF(AND(E1040&lt;&gt;"",C1040&lt;&gt;"",M1040&lt;=J1040),1,0)</x:f>
        <x:v>0</x:v>
      </x:c>
      <x:c r="R1040" s="1" t="n">
        <x:f>P1040-Q1040</x:f>
        <x:v>1</x:v>
      </x:c>
      <x:c r="S1040" s="1" t="n">
        <x:f>IF(E1040="",0,IF(OR(D1040&lt;&gt;"",L1040&gt;=K1040),1,0))</x:f>
        <x:v>1</x:v>
      </x:c>
      <x:c r="T1040" s="1" t="n">
        <x:f>IF(AND(E1040&lt;&gt;"",D1040&lt;&gt;"",N1040&lt;=K1040),1,0)</x:f>
        <x:v>1</x:v>
      </x:c>
      <x:c r="U1040" s="1" t="n">
        <x:f>S1040-T1040</x:f>
        <x:v>0</x:v>
      </x:c>
      <x:c r="V1040" s="1" t="n">
        <x:f>IF(I1040="",0,1)</x:f>
        <x:v>1</x:v>
      </x:c>
      <x:c r="W1040" s="1" t="n">
        <x:f>IF(I1040&gt;=4,1,0)</x:f>
        <x:v>1</x:v>
      </x:c>
      <x:c r="X1040" s="1" t="n">
        <x:f>1-O1040</x:f>
        <x:v>1</x:v>
      </x:c>
      <x:c r="Y1040" s="1" t="n">
        <x:f>IF(AND(O1040=1,L1040&gt;168),1,0)</x:f>
        <x:v>0</x:v>
      </x:c>
    </x:row>
    <x:row r="1041">
      <x:c r="A1041" s="1" t="str">
        <x:v>T01036</x:v>
      </x:c>
      <x:c r="B1041" s="9" t="n">
        <x:v>45773.62847222222</x:v>
      </x:c>
      <x:c r="C1041" s="9" t="n">
        <x:v>45773.930972222224</x:v>
      </x:c>
      <x:c r="D1041" s="9" t="n">
        <x:v>45776.39555555556</x:v>
      </x:c>
      <x:c r="E1041" s="1" t="str">
        <x:v>Low</x:v>
      </x:c>
      <x:c r="F1041" s="1" t="str">
        <x:v>Web chat</x:v>
      </x:c>
      <x:c r="G1041" s="1" t="str">
        <x:v>Billing</x:v>
      </x:c>
      <x:c r="H1041" s="1" t="n">
        <x:v>0</x:v>
      </x:c>
      <x:c r="I1041" s="1"/>
      <x:c r="J1041" s="1" t="n">
        <x:f>IF(E1041="","",VLOOKUP(E1041,'Guide'!$A$7:$C$10,2,FALSE))</x:f>
        <x:v>24</x:v>
      </x:c>
      <x:c r="K1041" s="1" t="n">
        <x:f>IF(E1041="","",VLOOKUP(E1041,'Guide'!$A$7:$C$10,3,FALSE))</x:f>
        <x:v>120</x:v>
      </x:c>
      <x:c r="L1041" s="10" t="n">
        <x:f>('Guide'!$B$4-B1041)*24</x:f>
        <x:v>1568.9166666667443</x:v>
      </x:c>
      <x:c r="M1041" s="10" t="n">
        <x:f>IF(C1041="","",ROUND((C1041-B1041)*24,6))</x:f>
        <x:v>7.26</x:v>
      </x:c>
      <x:c r="N1041" s="10" t="n">
        <x:f>IF(D1041="","",ROUND((D1041-B1041)*24,6))</x:f>
        <x:v>66.41</x:v>
      </x:c>
      <x:c r="O1041" s="1" t="n">
        <x:f>IF(D1041="",1,0)</x:f>
        <x:v>0</x:v>
      </x:c>
      <x:c r="P1041" s="1" t="n">
        <x:f>IF(E1041="",0,IF(OR(C1041&lt;&gt;"",L1041&gt;=J1041),1,0))</x:f>
        <x:v>1</x:v>
      </x:c>
      <x:c r="Q1041" s="1" t="n">
        <x:f>IF(AND(E1041&lt;&gt;"",C1041&lt;&gt;"",M1041&lt;=J1041),1,0)</x:f>
        <x:v>1</x:v>
      </x:c>
      <x:c r="R1041" s="1" t="n">
        <x:f>P1041-Q1041</x:f>
        <x:v>0</x:v>
      </x:c>
      <x:c r="S1041" s="1" t="n">
        <x:f>IF(E1041="",0,IF(OR(D1041&lt;&gt;"",L1041&gt;=K1041),1,0))</x:f>
        <x:v>1</x:v>
      </x:c>
      <x:c r="T1041" s="1" t="n">
        <x:f>IF(AND(E1041&lt;&gt;"",D1041&lt;&gt;"",N1041&lt;=K1041),1,0)</x:f>
        <x:v>1</x:v>
      </x:c>
      <x:c r="U1041" s="1" t="n">
        <x:f>S1041-T1041</x:f>
        <x:v>0</x:v>
      </x:c>
      <x:c r="V1041" s="1" t="n">
        <x:f>IF(I1041="",0,1)</x:f>
        <x:v>0</x:v>
      </x:c>
      <x:c r="W1041" s="1" t="n">
        <x:f>IF(I1041&gt;=4,1,0)</x:f>
        <x:v>0</x:v>
      </x:c>
      <x:c r="X1041" s="1" t="n">
        <x:f>1-O1041</x:f>
        <x:v>1</x:v>
      </x:c>
      <x:c r="Y1041" s="1" t="n">
        <x:f>IF(AND(O1041=1,L1041&gt;168),1,0)</x:f>
        <x:v>0</x:v>
      </x:c>
    </x:row>
    <x:row r="1042">
      <x:c r="A1042" s="1" t="str">
        <x:v>T01037</x:v>
      </x:c>
      <x:c r="B1042" s="9" t="n">
        <x:v>45789.03194444445</x:v>
      </x:c>
      <x:c r="C1042" s="9" t="n">
        <x:v>45789.19902777778</x:v>
      </x:c>
      <x:c r="D1042" s="9" t="n">
        <x:v>45789.78236111111</x:v>
      </x:c>
      <x:c r="E1042" s="1" t="str">
        <x:v>High</x:v>
      </x:c>
      <x:c r="F1042" s="1" t="str">
        <x:v>Email</x:v>
      </x:c>
      <x:c r="G1042" s="1" t="str">
        <x:v>Refund</x:v>
      </x:c>
      <x:c r="H1042" s="1" t="n">
        <x:v>0</x:v>
      </x:c>
      <x:c r="I1042" s="1"/>
      <x:c r="J1042" s="1" t="n">
        <x:f>IF(E1042="","",VLOOKUP(E1042,'Guide'!$A$7:$C$10,2,FALSE))</x:f>
        <x:v>4</x:v>
      </x:c>
      <x:c r="K1042" s="1" t="n">
        <x:f>IF(E1042="","",VLOOKUP(E1042,'Guide'!$A$7:$C$10,3,FALSE))</x:f>
        <x:v>24</x:v>
      </x:c>
      <x:c r="L1042" s="10" t="n">
        <x:f>('Guide'!$B$4-B1042)*24</x:f>
        <x:v>1199.233333333279</x:v>
      </x:c>
      <x:c r="M1042" s="10" t="n">
        <x:f>IF(C1042="","",ROUND((C1042-B1042)*24,6))</x:f>
        <x:v>4.01</x:v>
      </x:c>
      <x:c r="N1042" s="10" t="n">
        <x:f>IF(D1042="","",ROUND((D1042-B1042)*24,6))</x:f>
        <x:v>18.01</x:v>
      </x:c>
      <x:c r="O1042" s="1" t="n">
        <x:f>IF(D1042="",1,0)</x:f>
        <x:v>0</x:v>
      </x:c>
      <x:c r="P1042" s="1" t="n">
        <x:f>IF(E1042="",0,IF(OR(C1042&lt;&gt;"",L1042&gt;=J1042),1,0))</x:f>
        <x:v>1</x:v>
      </x:c>
      <x:c r="Q1042" s="1" t="n">
        <x:f>IF(AND(E1042&lt;&gt;"",C1042&lt;&gt;"",M1042&lt;=J1042),1,0)</x:f>
        <x:v>0</x:v>
      </x:c>
      <x:c r="R1042" s="1" t="n">
        <x:f>P1042-Q1042</x:f>
        <x:v>1</x:v>
      </x:c>
      <x:c r="S1042" s="1" t="n">
        <x:f>IF(E1042="",0,IF(OR(D1042&lt;&gt;"",L1042&gt;=K1042),1,0))</x:f>
        <x:v>1</x:v>
      </x:c>
      <x:c r="T1042" s="1" t="n">
        <x:f>IF(AND(E1042&lt;&gt;"",D1042&lt;&gt;"",N1042&lt;=K1042),1,0)</x:f>
        <x:v>1</x:v>
      </x:c>
      <x:c r="U1042" s="1" t="n">
        <x:f>S1042-T1042</x:f>
        <x:v>0</x:v>
      </x:c>
      <x:c r="V1042" s="1" t="n">
        <x:f>IF(I1042="",0,1)</x:f>
        <x:v>0</x:v>
      </x:c>
      <x:c r="W1042" s="1" t="n">
        <x:f>IF(I1042&gt;=4,1,0)</x:f>
        <x:v>0</x:v>
      </x:c>
      <x:c r="X1042" s="1" t="n">
        <x:f>1-O1042</x:f>
        <x:v>1</x:v>
      </x:c>
      <x:c r="Y1042" s="1" t="n">
        <x:f>IF(AND(O1042=1,L1042&gt;168),1,0)</x:f>
        <x:v>0</x:v>
      </x:c>
    </x:row>
    <x:row r="1043">
      <x:c r="A1043" s="1" t="str">
        <x:v>T01038</x:v>
      </x:c>
      <x:c r="B1043" s="9" t="n">
        <x:v>45730.60902777778</x:v>
      </x:c>
      <x:c r="C1043" s="9" t="n">
        <x:v>45730.85486111111</x:v>
      </x:c>
      <x:c r="D1043" s="9" t="n">
        <x:v>45734.55736111111</x:v>
      </x:c>
      <x:c r="E1043" s="1" t="str">
        <x:v>Low</x:v>
      </x:c>
      <x:c r="F1043" s="1" t="str">
        <x:v>WhatsApp</x:v>
      </x:c>
      <x:c r="G1043" s="1" t="str">
        <x:v>Account access</x:v>
      </x:c>
      <x:c r="H1043" s="1" t="n">
        <x:v>1</x:v>
      </x:c>
      <x:c r="I1043" s="1"/>
      <x:c r="J1043" s="1" t="n">
        <x:f>IF(E1043="","",VLOOKUP(E1043,'Guide'!$A$7:$C$10,2,FALSE))</x:f>
        <x:v>24</x:v>
      </x:c>
      <x:c r="K1043" s="1" t="n">
        <x:f>IF(E1043="","",VLOOKUP(E1043,'Guide'!$A$7:$C$10,3,FALSE))</x:f>
        <x:v>120</x:v>
      </x:c>
      <x:c r="L1043" s="10" t="n">
        <x:f>('Guide'!$B$4-B1043)*24</x:f>
        <x:v>2601.3833333333605</x:v>
      </x:c>
      <x:c r="M1043" s="10" t="n">
        <x:f>IF(C1043="","",ROUND((C1043-B1043)*24,6))</x:f>
        <x:v>5.9</x:v>
      </x:c>
      <x:c r="N1043" s="10" t="n">
        <x:f>IF(D1043="","",ROUND((D1043-B1043)*24,6))</x:f>
        <x:v>94.76</x:v>
      </x:c>
      <x:c r="O1043" s="1" t="n">
        <x:f>IF(D1043="",1,0)</x:f>
        <x:v>0</x:v>
      </x:c>
      <x:c r="P1043" s="1" t="n">
        <x:f>IF(E1043="",0,IF(OR(C1043&lt;&gt;"",L1043&gt;=J1043),1,0))</x:f>
        <x:v>1</x:v>
      </x:c>
      <x:c r="Q1043" s="1" t="n">
        <x:f>IF(AND(E1043&lt;&gt;"",C1043&lt;&gt;"",M1043&lt;=J1043),1,0)</x:f>
        <x:v>1</x:v>
      </x:c>
      <x:c r="R1043" s="1" t="n">
        <x:f>P1043-Q1043</x:f>
        <x:v>0</x:v>
      </x:c>
      <x:c r="S1043" s="1" t="n">
        <x:f>IF(E1043="",0,IF(OR(D1043&lt;&gt;"",L1043&gt;=K1043),1,0))</x:f>
        <x:v>1</x:v>
      </x:c>
      <x:c r="T1043" s="1" t="n">
        <x:f>IF(AND(E1043&lt;&gt;"",D1043&lt;&gt;"",N1043&lt;=K1043),1,0)</x:f>
        <x:v>1</x:v>
      </x:c>
      <x:c r="U1043" s="1" t="n">
        <x:f>S1043-T1043</x:f>
        <x:v>0</x:v>
      </x:c>
      <x:c r="V1043" s="1" t="n">
        <x:f>IF(I1043="",0,1)</x:f>
        <x:v>0</x:v>
      </x:c>
      <x:c r="W1043" s="1" t="n">
        <x:f>IF(I1043&gt;=4,1,0)</x:f>
        <x:v>0</x:v>
      </x:c>
      <x:c r="X1043" s="1" t="n">
        <x:f>1-O1043</x:f>
        <x:v>1</x:v>
      </x:c>
      <x:c r="Y1043" s="1" t="n">
        <x:f>IF(AND(O1043=1,L1043&gt;168),1,0)</x:f>
        <x:v>0</x:v>
      </x:c>
    </x:row>
    <x:row r="1044">
      <x:c r="A1044" s="1" t="str">
        <x:v>T01039</x:v>
      </x:c>
      <x:c r="B1044" s="9" t="n">
        <x:v>45814.427777777775</x:v>
      </x:c>
      <x:c r="C1044" s="9" t="n">
        <x:v>45814.63444444445</x:v>
      </x:c>
      <x:c r="D1044" s="9" t="n">
        <x:v>45817.09736111111</x:v>
      </x:c>
      <x:c r="E1044" s="1" t="str">
        <x:v>Normal</x:v>
      </x:c>
      <x:c r="F1044" s="1" t="str">
        <x:v>Web chat</x:v>
      </x:c>
      <x:c r="G1044" s="1" t="str">
        <x:v>Delivery</x:v>
      </x:c>
      <x:c r="H1044" s="1" t="n">
        <x:v>0</x:v>
      </x:c>
      <x:c r="I1044" s="1"/>
      <x:c r="J1044" s="1" t="n">
        <x:f>IF(E1044="","",VLOOKUP(E1044,'Guide'!$A$7:$C$10,2,FALSE))</x:f>
        <x:v>12</x:v>
      </x:c>
      <x:c r="K1044" s="1" t="n">
        <x:f>IF(E1044="","",VLOOKUP(E1044,'Guide'!$A$7:$C$10,3,FALSE))</x:f>
        <x:v>72</x:v>
      </x:c>
      <x:c r="L1044" s="10" t="n">
        <x:f>('Guide'!$B$4-B1044)*24</x:f>
        <x:v>589.7333333333954</x:v>
      </x:c>
      <x:c r="M1044" s="10" t="n">
        <x:f>IF(C1044="","",ROUND((C1044-B1044)*24,6))</x:f>
        <x:v>4.96</x:v>
      </x:c>
      <x:c r="N1044" s="10" t="n">
        <x:f>IF(D1044="","",ROUND((D1044-B1044)*24,6))</x:f>
        <x:v>64.07</x:v>
      </x:c>
      <x:c r="O1044" s="1" t="n">
        <x:f>IF(D1044="",1,0)</x:f>
        <x:v>0</x:v>
      </x:c>
      <x:c r="P1044" s="1" t="n">
        <x:f>IF(E1044="",0,IF(OR(C1044&lt;&gt;"",L1044&gt;=J1044),1,0))</x:f>
        <x:v>1</x:v>
      </x:c>
      <x:c r="Q1044" s="1" t="n">
        <x:f>IF(AND(E1044&lt;&gt;"",C1044&lt;&gt;"",M1044&lt;=J1044),1,0)</x:f>
        <x:v>1</x:v>
      </x:c>
      <x:c r="R1044" s="1" t="n">
        <x:f>P1044-Q1044</x:f>
        <x:v>0</x:v>
      </x:c>
      <x:c r="S1044" s="1" t="n">
        <x:f>IF(E1044="",0,IF(OR(D1044&lt;&gt;"",L1044&gt;=K1044),1,0))</x:f>
        <x:v>1</x:v>
      </x:c>
      <x:c r="T1044" s="1" t="n">
        <x:f>IF(AND(E1044&lt;&gt;"",D1044&lt;&gt;"",N1044&lt;=K1044),1,0)</x:f>
        <x:v>1</x:v>
      </x:c>
      <x:c r="U1044" s="1" t="n">
        <x:f>S1044-T1044</x:f>
        <x:v>0</x:v>
      </x:c>
      <x:c r="V1044" s="1" t="n">
        <x:f>IF(I1044="",0,1)</x:f>
        <x:v>0</x:v>
      </x:c>
      <x:c r="W1044" s="1" t="n">
        <x:f>IF(I1044&gt;=4,1,0)</x:f>
        <x:v>0</x:v>
      </x:c>
      <x:c r="X1044" s="1" t="n">
        <x:f>1-O1044</x:f>
        <x:v>1</x:v>
      </x:c>
      <x:c r="Y1044" s="1" t="n">
        <x:f>IF(AND(O1044=1,L1044&gt;168),1,0)</x:f>
        <x:v>0</x:v>
      </x:c>
    </x:row>
    <x:row r="1045">
      <x:c r="A1045" s="1" t="str">
        <x:v>T01040</x:v>
      </x:c>
      <x:c r="B1045" s="9" t="n">
        <x:v>45836.38333333333</x:v>
      </x:c>
      <x:c r="C1045" s="9" t="n">
        <x:v>45837.92958333333</x:v>
      </x:c>
      <x:c r="D1045" s="9"/>
      <x:c r="E1045" s="1" t="str">
        <x:v>Normal</x:v>
      </x:c>
      <x:c r="F1045" s="1" t="str">
        <x:v>Email</x:v>
      </x:c>
      <x:c r="G1045" s="1" t="str">
        <x:v>Delivery</x:v>
      </x:c>
      <x:c r="H1045" s="1" t="n">
        <x:v>0</x:v>
      </x:c>
      <x:c r="I1045" s="1"/>
      <x:c r="J1045" s="1" t="n">
        <x:f>IF(E1045="","",VLOOKUP(E1045,'Guide'!$A$7:$C$10,2,FALSE))</x:f>
        <x:v>12</x:v>
      </x:c>
      <x:c r="K1045" s="1" t="n">
        <x:f>IF(E1045="","",VLOOKUP(E1045,'Guide'!$A$7:$C$10,3,FALSE))</x:f>
        <x:v>72</x:v>
      </x:c>
      <x:c r="L1045" s="10" t="n">
        <x:f>('Guide'!$B$4-B1045)*24</x:f>
        <x:v>62.800000000046566</x:v>
      </x:c>
      <x:c r="M1045" s="10" t="n">
        <x:f>IF(C1045="","",ROUND((C1045-B1045)*24,6))</x:f>
        <x:v>37.11</x:v>
      </x:c>
      <x:c r="N1045" s="10" t="str">
        <x:f>IF(D1045="","",ROUND((D1045-B1045)*24,6))</x:f>
      </x:c>
      <x:c r="O1045" s="1" t="n">
        <x:f>IF(D1045="",1,0)</x:f>
        <x:v>1</x:v>
      </x:c>
      <x:c r="P1045" s="1" t="n">
        <x:f>IF(E1045="",0,IF(OR(C1045&lt;&gt;"",L1045&gt;=J1045),1,0))</x:f>
        <x:v>1</x:v>
      </x:c>
      <x:c r="Q1045" s="1" t="n">
        <x:f>IF(AND(E1045&lt;&gt;"",C1045&lt;&gt;"",M1045&lt;=J1045),1,0)</x:f>
        <x:v>0</x:v>
      </x:c>
      <x:c r="R1045" s="1" t="n">
        <x:f>P1045-Q1045</x:f>
        <x:v>1</x:v>
      </x:c>
      <x:c r="S1045" s="1" t="n">
        <x:f>IF(E1045="",0,IF(OR(D1045&lt;&gt;"",L1045&gt;=K1045),1,0))</x:f>
        <x:v>0</x:v>
      </x:c>
      <x:c r="T1045" s="1" t="n">
        <x:f>IF(AND(E1045&lt;&gt;"",D1045&lt;&gt;"",N1045&lt;=K1045),1,0)</x:f>
        <x:v>0</x:v>
      </x:c>
      <x:c r="U1045" s="1" t="n">
        <x:f>S1045-T1045</x:f>
        <x:v>0</x:v>
      </x:c>
      <x:c r="V1045" s="1" t="n">
        <x:f>IF(I1045="",0,1)</x:f>
        <x:v>0</x:v>
      </x:c>
      <x:c r="W1045" s="1" t="n">
        <x:f>IF(I1045&gt;=4,1,0)</x:f>
        <x:v>0</x:v>
      </x:c>
      <x:c r="X1045" s="1" t="n">
        <x:f>1-O1045</x:f>
        <x:v>0</x:v>
      </x:c>
      <x:c r="Y1045" s="1" t="n">
        <x:f>IF(AND(O1045=1,L1045&gt;168),1,0)</x:f>
        <x:v>0</x:v>
      </x:c>
    </x:row>
    <x:row r="1046">
      <x:c r="A1046" s="1" t="str">
        <x:v>T01041</x:v>
      </x:c>
      <x:c r="B1046" s="9" t="n">
        <x:v>45744.97777777778</x:v>
      </x:c>
      <x:c r="C1046" s="9" t="n">
        <x:v>45745.27736111111</x:v>
      </x:c>
      <x:c r="D1046" s="9" t="n">
        <x:v>45746.57611111111</x:v>
      </x:c>
      <x:c r="E1046" s="1" t="str">
        <x:v>Normal</x:v>
      </x:c>
      <x:c r="F1046" s="1" t="str">
        <x:v>Web chat</x:v>
      </x:c>
      <x:c r="G1046" s="1" t="str">
        <x:v>Account access</x:v>
      </x:c>
      <x:c r="H1046" s="1" t="n">
        <x:v>0</x:v>
      </x:c>
      <x:c r="I1046" s="1"/>
      <x:c r="J1046" s="1" t="n">
        <x:f>IF(E1046="","",VLOOKUP(E1046,'Guide'!$A$7:$C$10,2,FALSE))</x:f>
        <x:v>12</x:v>
      </x:c>
      <x:c r="K1046" s="1" t="n">
        <x:f>IF(E1046="","",VLOOKUP(E1046,'Guide'!$A$7:$C$10,3,FALSE))</x:f>
        <x:v>72</x:v>
      </x:c>
      <x:c r="L1046" s="10" t="n">
        <x:f>('Guide'!$B$4-B1046)*24</x:f>
        <x:v>2256.5333333333256</x:v>
      </x:c>
      <x:c r="M1046" s="10" t="n">
        <x:f>IF(C1046="","",ROUND((C1046-B1046)*24,6))</x:f>
        <x:v>7.19</x:v>
      </x:c>
      <x:c r="N1046" s="10" t="n">
        <x:f>IF(D1046="","",ROUND((D1046-B1046)*24,6))</x:f>
        <x:v>38.36</x:v>
      </x:c>
      <x:c r="O1046" s="1" t="n">
        <x:f>IF(D1046="",1,0)</x:f>
        <x:v>0</x:v>
      </x:c>
      <x:c r="P1046" s="1" t="n">
        <x:f>IF(E1046="",0,IF(OR(C1046&lt;&gt;"",L1046&gt;=J1046),1,0))</x:f>
        <x:v>1</x:v>
      </x:c>
      <x:c r="Q1046" s="1" t="n">
        <x:f>IF(AND(E1046&lt;&gt;"",C1046&lt;&gt;"",M1046&lt;=J1046),1,0)</x:f>
        <x:v>1</x:v>
      </x:c>
      <x:c r="R1046" s="1" t="n">
        <x:f>P1046-Q1046</x:f>
        <x:v>0</x:v>
      </x:c>
      <x:c r="S1046" s="1" t="n">
        <x:f>IF(E1046="",0,IF(OR(D1046&lt;&gt;"",L1046&gt;=K1046),1,0))</x:f>
        <x:v>1</x:v>
      </x:c>
      <x:c r="T1046" s="1" t="n">
        <x:f>IF(AND(E1046&lt;&gt;"",D1046&lt;&gt;"",N1046&lt;=K1046),1,0)</x:f>
        <x:v>1</x:v>
      </x:c>
      <x:c r="U1046" s="1" t="n">
        <x:f>S1046-T1046</x:f>
        <x:v>0</x:v>
      </x:c>
      <x:c r="V1046" s="1" t="n">
        <x:f>IF(I1046="",0,1)</x:f>
        <x:v>0</x:v>
      </x:c>
      <x:c r="W1046" s="1" t="n">
        <x:f>IF(I1046&gt;=4,1,0)</x:f>
        <x:v>0</x:v>
      </x:c>
      <x:c r="X1046" s="1" t="n">
        <x:f>1-O1046</x:f>
        <x:v>1</x:v>
      </x:c>
      <x:c r="Y1046" s="1" t="n">
        <x:f>IF(AND(O1046=1,L1046&gt;168),1,0)</x:f>
        <x:v>0</x:v>
      </x:c>
    </x:row>
    <x:row r="1047">
      <x:c r="A1047" s="1" t="str">
        <x:v>T01042</x:v>
      </x:c>
      <x:c r="B1047" s="9" t="n">
        <x:v>45822.549305555556</x:v>
      </x:c>
      <x:c r="C1047" s="9" t="n">
        <x:v>45822.84972222222</x:v>
      </x:c>
      <x:c r="D1047" s="9" t="n">
        <x:v>45824.10972222222</x:v>
      </x:c>
      <x:c r="E1047" s="1" t="str">
        <x:v>Normal</x:v>
      </x:c>
      <x:c r="F1047" s="1" t="str">
        <x:v>WhatsApp</x:v>
      </x:c>
      <x:c r="G1047" s="1" t="str">
        <x:v>Billing</x:v>
      </x:c>
      <x:c r="H1047" s="1" t="n">
        <x:v>0</x:v>
      </x:c>
      <x:c r="I1047" s="1" t="n">
        <x:v>5</x:v>
      </x:c>
      <x:c r="J1047" s="1" t="n">
        <x:f>IF(E1047="","",VLOOKUP(E1047,'Guide'!$A$7:$C$10,2,FALSE))</x:f>
        <x:v>12</x:v>
      </x:c>
      <x:c r="K1047" s="1" t="n">
        <x:f>IF(E1047="","",VLOOKUP(E1047,'Guide'!$A$7:$C$10,3,FALSE))</x:f>
        <x:v>72</x:v>
      </x:c>
      <x:c r="L1047" s="10" t="n">
        <x:f>('Guide'!$B$4-B1047)*24</x:f>
        <x:v>394.81666666665114</x:v>
      </x:c>
      <x:c r="M1047" s="10" t="n">
        <x:f>IF(C1047="","",ROUND((C1047-B1047)*24,6))</x:f>
        <x:v>7.21</x:v>
      </x:c>
      <x:c r="N1047" s="10" t="n">
        <x:f>IF(D1047="","",ROUND((D1047-B1047)*24,6))</x:f>
        <x:v>37.45</x:v>
      </x:c>
      <x:c r="O1047" s="1" t="n">
        <x:f>IF(D1047="",1,0)</x:f>
        <x:v>0</x:v>
      </x:c>
      <x:c r="P1047" s="1" t="n">
        <x:f>IF(E1047="",0,IF(OR(C1047&lt;&gt;"",L1047&gt;=J1047),1,0))</x:f>
        <x:v>1</x:v>
      </x:c>
      <x:c r="Q1047" s="1" t="n">
        <x:f>IF(AND(E1047&lt;&gt;"",C1047&lt;&gt;"",M1047&lt;=J1047),1,0)</x:f>
        <x:v>1</x:v>
      </x:c>
      <x:c r="R1047" s="1" t="n">
        <x:f>P1047-Q1047</x:f>
        <x:v>0</x:v>
      </x:c>
      <x:c r="S1047" s="1" t="n">
        <x:f>IF(E1047="",0,IF(OR(D1047&lt;&gt;"",L1047&gt;=K1047),1,0))</x:f>
        <x:v>1</x:v>
      </x:c>
      <x:c r="T1047" s="1" t="n">
        <x:f>IF(AND(E1047&lt;&gt;"",D1047&lt;&gt;"",N1047&lt;=K1047),1,0)</x:f>
        <x:v>1</x:v>
      </x:c>
      <x:c r="U1047" s="1" t="n">
        <x:f>S1047-T1047</x:f>
        <x:v>0</x:v>
      </x:c>
      <x:c r="V1047" s="1" t="n">
        <x:f>IF(I1047="",0,1)</x:f>
        <x:v>1</x:v>
      </x:c>
      <x:c r="W1047" s="1" t="n">
        <x:f>IF(I1047&gt;=4,1,0)</x:f>
        <x:v>1</x:v>
      </x:c>
      <x:c r="X1047" s="1" t="n">
        <x:f>1-O1047</x:f>
        <x:v>1</x:v>
      </x:c>
      <x:c r="Y1047" s="1" t="n">
        <x:f>IF(AND(O1047=1,L1047&gt;168),1,0)</x:f>
        <x:v>0</x:v>
      </x:c>
    </x:row>
    <x:row r="1048">
      <x:c r="A1048" s="1" t="str">
        <x:v>T01043</x:v>
      </x:c>
      <x:c r="B1048" s="9" t="n">
        <x:v>45806.23611111111</x:v>
      </x:c>
      <x:c r="C1048" s="9" t="n">
        <x:v>45806.74652777778</x:v>
      </x:c>
      <x:c r="D1048" s="9" t="n">
        <x:v>45807.11444444444</x:v>
      </x:c>
      <x:c r="E1048" s="1" t="str">
        <x:v>Low</x:v>
      </x:c>
      <x:c r="F1048" s="1" t="str">
        <x:v>WhatsApp</x:v>
      </x:c>
      <x:c r="G1048" s="1" t="str">
        <x:v>Product information</x:v>
      </x:c>
      <x:c r="H1048" s="1" t="n">
        <x:v>0</x:v>
      </x:c>
      <x:c r="I1048" s="1"/>
      <x:c r="J1048" s="1" t="n">
        <x:f>IF(E1048="","",VLOOKUP(E1048,'Guide'!$A$7:$C$10,2,FALSE))</x:f>
        <x:v>24</x:v>
      </x:c>
      <x:c r="K1048" s="1" t="n">
        <x:f>IF(E1048="","",VLOOKUP(E1048,'Guide'!$A$7:$C$10,3,FALSE))</x:f>
        <x:v>120</x:v>
      </x:c>
      <x:c r="L1048" s="10" t="n">
        <x:f>('Guide'!$B$4-B1048)*24</x:f>
        <x:v>786.3333333333721</x:v>
      </x:c>
      <x:c r="M1048" s="10" t="n">
        <x:f>IF(C1048="","",ROUND((C1048-B1048)*24,6))</x:f>
        <x:v>12.25</x:v>
      </x:c>
      <x:c r="N1048" s="10" t="n">
        <x:f>IF(D1048="","",ROUND((D1048-B1048)*24,6))</x:f>
        <x:v>21.08</x:v>
      </x:c>
      <x:c r="O1048" s="1" t="n">
        <x:f>IF(D1048="",1,0)</x:f>
        <x:v>0</x:v>
      </x:c>
      <x:c r="P1048" s="1" t="n">
        <x:f>IF(E1048="",0,IF(OR(C1048&lt;&gt;"",L1048&gt;=J1048),1,0))</x:f>
        <x:v>1</x:v>
      </x:c>
      <x:c r="Q1048" s="1" t="n">
        <x:f>IF(AND(E1048&lt;&gt;"",C1048&lt;&gt;"",M1048&lt;=J1048),1,0)</x:f>
        <x:v>1</x:v>
      </x:c>
      <x:c r="R1048" s="1" t="n">
        <x:f>P1048-Q1048</x:f>
        <x:v>0</x:v>
      </x:c>
      <x:c r="S1048" s="1" t="n">
        <x:f>IF(E1048="",0,IF(OR(D1048&lt;&gt;"",L1048&gt;=K1048),1,0))</x:f>
        <x:v>1</x:v>
      </x:c>
      <x:c r="T1048" s="1" t="n">
        <x:f>IF(AND(E1048&lt;&gt;"",D1048&lt;&gt;"",N1048&lt;=K1048),1,0)</x:f>
        <x:v>1</x:v>
      </x:c>
      <x:c r="U1048" s="1" t="n">
        <x:f>S1048-T1048</x:f>
        <x:v>0</x:v>
      </x:c>
      <x:c r="V1048" s="1" t="n">
        <x:f>IF(I1048="",0,1)</x:f>
        <x:v>0</x:v>
      </x:c>
      <x:c r="W1048" s="1" t="n">
        <x:f>IF(I1048&gt;=4,1,0)</x:f>
        <x:v>0</x:v>
      </x:c>
      <x:c r="X1048" s="1" t="n">
        <x:f>1-O1048</x:f>
        <x:v>1</x:v>
      </x:c>
      <x:c r="Y1048" s="1" t="n">
        <x:f>IF(AND(O1048=1,L1048&gt;168),1,0)</x:f>
        <x:v>0</x:v>
      </x:c>
    </x:row>
    <x:row r="1049">
      <x:c r="A1049" s="1" t="str">
        <x:v>T01044</x:v>
      </x:c>
      <x:c r="B1049" s="9" t="n">
        <x:v>45668.52361111111</x:v>
      </x:c>
      <x:c r="C1049" s="9" t="n">
        <x:v>45669.52569444444</x:v>
      </x:c>
      <x:c r="D1049" s="9" t="n">
        <x:v>45672.08361111111</x:v>
      </x:c>
      <x:c r="E1049" s="1" t="str">
        <x:v>Normal</x:v>
      </x:c>
      <x:c r="F1049" s="1" t="str">
        <x:v>Email</x:v>
      </x:c>
      <x:c r="G1049" s="1" t="str">
        <x:v>Refund</x:v>
      </x:c>
      <x:c r="H1049" s="1" t="n">
        <x:v>0</x:v>
      </x:c>
      <x:c r="I1049" s="1" t="n">
        <x:v>3</x:v>
      </x:c>
      <x:c r="J1049" s="1" t="n">
        <x:f>IF(E1049="","",VLOOKUP(E1049,'Guide'!$A$7:$C$10,2,FALSE))</x:f>
        <x:v>12</x:v>
      </x:c>
      <x:c r="K1049" s="1" t="n">
        <x:f>IF(E1049="","",VLOOKUP(E1049,'Guide'!$A$7:$C$10,3,FALSE))</x:f>
        <x:v>72</x:v>
      </x:c>
      <x:c r="L1049" s="10" t="n">
        <x:f>('Guide'!$B$4-B1049)*24</x:f>
        <x:v>4091.433333333407</x:v>
      </x:c>
      <x:c r="M1049" s="10" t="n">
        <x:f>IF(C1049="","",ROUND((C1049-B1049)*24,6))</x:f>
        <x:v>24.05</x:v>
      </x:c>
      <x:c r="N1049" s="10" t="n">
        <x:f>IF(D1049="","",ROUND((D1049-B1049)*24,6))</x:f>
        <x:v>85.44</x:v>
      </x:c>
      <x:c r="O1049" s="1" t="n">
        <x:f>IF(D1049="",1,0)</x:f>
        <x:v>0</x:v>
      </x:c>
      <x:c r="P1049" s="1" t="n">
        <x:f>IF(E1049="",0,IF(OR(C1049&lt;&gt;"",L1049&gt;=J1049),1,0))</x:f>
        <x:v>1</x:v>
      </x:c>
      <x:c r="Q1049" s="1" t="n">
        <x:f>IF(AND(E1049&lt;&gt;"",C1049&lt;&gt;"",M1049&lt;=J1049),1,0)</x:f>
        <x:v>0</x:v>
      </x:c>
      <x:c r="R1049" s="1" t="n">
        <x:f>P1049-Q1049</x:f>
        <x:v>1</x:v>
      </x:c>
      <x:c r="S1049" s="1" t="n">
        <x:f>IF(E1049="",0,IF(OR(D1049&lt;&gt;"",L1049&gt;=K1049),1,0))</x:f>
        <x:v>1</x:v>
      </x:c>
      <x:c r="T1049" s="1" t="n">
        <x:f>IF(AND(E1049&lt;&gt;"",D1049&lt;&gt;"",N1049&lt;=K1049),1,0)</x:f>
        <x:v>0</x:v>
      </x:c>
      <x:c r="U1049" s="1" t="n">
        <x:f>S1049-T1049</x:f>
        <x:v>1</x:v>
      </x:c>
      <x:c r="V1049" s="1" t="n">
        <x:f>IF(I1049="",0,1)</x:f>
        <x:v>1</x:v>
      </x:c>
      <x:c r="W1049" s="1" t="n">
        <x:f>IF(I1049&gt;=4,1,0)</x:f>
        <x:v>0</x:v>
      </x:c>
      <x:c r="X1049" s="1" t="n">
        <x:f>1-O1049</x:f>
        <x:v>1</x:v>
      </x:c>
      <x:c r="Y1049" s="1" t="n">
        <x:f>IF(AND(O1049=1,L1049&gt;168),1,0)</x:f>
        <x:v>0</x:v>
      </x:c>
    </x:row>
    <x:row r="1050">
      <x:c r="A1050" s="1" t="str">
        <x:v>T01045</x:v>
      </x:c>
      <x:c r="B1050" s="9" t="n">
        <x:v>45814.58541666667</x:v>
      </x:c>
      <x:c r="C1050" s="9" t="n">
        <x:v>45814.792083333334</x:v>
      </x:c>
      <x:c r="D1050" s="9" t="n">
        <x:v>45816.0575</x:v>
      </x:c>
      <x:c r="E1050" s="1" t="str">
        <x:v>Normal</x:v>
      </x:c>
      <x:c r="F1050" s="1" t="str">
        <x:v>WhatsApp</x:v>
      </x:c>
      <x:c r="G1050" s="1" t="str">
        <x:v>Account access</x:v>
      </x:c>
      <x:c r="H1050" s="1" t="n">
        <x:v>0</x:v>
      </x:c>
      <x:c r="I1050" s="1" t="n">
        <x:v>5</x:v>
      </x:c>
      <x:c r="J1050" s="1" t="n">
        <x:f>IF(E1050="","",VLOOKUP(E1050,'Guide'!$A$7:$C$10,2,FALSE))</x:f>
        <x:v>12</x:v>
      </x:c>
      <x:c r="K1050" s="1" t="n">
        <x:f>IF(E1050="","",VLOOKUP(E1050,'Guide'!$A$7:$C$10,3,FALSE))</x:f>
        <x:v>72</x:v>
      </x:c>
      <x:c r="L1050" s="10" t="n">
        <x:f>('Guide'!$B$4-B1050)*24</x:f>
        <x:v>585.9499999999534</x:v>
      </x:c>
      <x:c r="M1050" s="10" t="n">
        <x:f>IF(C1050="","",ROUND((C1050-B1050)*24,6))</x:f>
        <x:v>4.96</x:v>
      </x:c>
      <x:c r="N1050" s="10" t="n">
        <x:f>IF(D1050="","",ROUND((D1050-B1050)*24,6))</x:f>
        <x:v>35.33</x:v>
      </x:c>
      <x:c r="O1050" s="1" t="n">
        <x:f>IF(D1050="",1,0)</x:f>
        <x:v>0</x:v>
      </x:c>
      <x:c r="P1050" s="1" t="n">
        <x:f>IF(E1050="",0,IF(OR(C1050&lt;&gt;"",L1050&gt;=J1050),1,0))</x:f>
        <x:v>1</x:v>
      </x:c>
      <x:c r="Q1050" s="1" t="n">
        <x:f>IF(AND(E1050&lt;&gt;"",C1050&lt;&gt;"",M1050&lt;=J1050),1,0)</x:f>
        <x:v>1</x:v>
      </x:c>
      <x:c r="R1050" s="1" t="n">
        <x:f>P1050-Q1050</x:f>
        <x:v>0</x:v>
      </x:c>
      <x:c r="S1050" s="1" t="n">
        <x:f>IF(E1050="",0,IF(OR(D1050&lt;&gt;"",L1050&gt;=K1050),1,0))</x:f>
        <x:v>1</x:v>
      </x:c>
      <x:c r="T1050" s="1" t="n">
        <x:f>IF(AND(E1050&lt;&gt;"",D1050&lt;&gt;"",N1050&lt;=K1050),1,0)</x:f>
        <x:v>1</x:v>
      </x:c>
      <x:c r="U1050" s="1" t="n">
        <x:f>S1050-T1050</x:f>
        <x:v>0</x:v>
      </x:c>
      <x:c r="V1050" s="1" t="n">
        <x:f>IF(I1050="",0,1)</x:f>
        <x:v>1</x:v>
      </x:c>
      <x:c r="W1050" s="1" t="n">
        <x:f>IF(I1050&gt;=4,1,0)</x:f>
        <x:v>1</x:v>
      </x:c>
      <x:c r="X1050" s="1" t="n">
        <x:f>1-O1050</x:f>
        <x:v>1</x:v>
      </x:c>
      <x:c r="Y1050" s="1" t="n">
        <x:f>IF(AND(O1050=1,L1050&gt;168),1,0)</x:f>
        <x:v>0</x:v>
      </x:c>
    </x:row>
    <x:row r="1051">
      <x:c r="A1051" s="1" t="str">
        <x:v>T01046</x:v>
      </x:c>
      <x:c r="B1051" s="9" t="n">
        <x:v>45666.90347222222</x:v>
      </x:c>
      <x:c r="C1051" s="9" t="n">
        <x:v>45667.393472222226</x:v>
      </x:c>
      <x:c r="D1051" s="9" t="n">
        <x:v>45673.70138888889</x:v>
      </x:c>
      <x:c r="E1051" s="1" t="str">
        <x:v>Low</x:v>
      </x:c>
      <x:c r="F1051" s="1" t="str">
        <x:v>Web chat</x:v>
      </x:c>
      <x:c r="G1051" s="1" t="str">
        <x:v>Delivery</x:v>
      </x:c>
      <x:c r="H1051" s="1" t="n">
        <x:v>0</x:v>
      </x:c>
      <x:c r="I1051" s="1" t="n">
        <x:v>5</x:v>
      </x:c>
      <x:c r="J1051" s="1" t="n">
        <x:f>IF(E1051="","",VLOOKUP(E1051,'Guide'!$A$7:$C$10,2,FALSE))</x:f>
        <x:v>24</x:v>
      </x:c>
      <x:c r="K1051" s="1" t="n">
        <x:f>IF(E1051="","",VLOOKUP(E1051,'Guide'!$A$7:$C$10,3,FALSE))</x:f>
        <x:v>120</x:v>
      </x:c>
      <x:c r="L1051" s="10" t="n">
        <x:f>('Guide'!$B$4-B1051)*24</x:f>
        <x:v>4130.316666666709</x:v>
      </x:c>
      <x:c r="M1051" s="10" t="n">
        <x:f>IF(C1051="","",ROUND((C1051-B1051)*24,6))</x:f>
        <x:v>11.76</x:v>
      </x:c>
      <x:c r="N1051" s="10" t="n">
        <x:f>IF(D1051="","",ROUND((D1051-B1051)*24,6))</x:f>
        <x:v>163.15</x:v>
      </x:c>
      <x:c r="O1051" s="1" t="n">
        <x:f>IF(D1051="",1,0)</x:f>
        <x:v>0</x:v>
      </x:c>
      <x:c r="P1051" s="1" t="n">
        <x:f>IF(E1051="",0,IF(OR(C1051&lt;&gt;"",L1051&gt;=J1051),1,0))</x:f>
        <x:v>1</x:v>
      </x:c>
      <x:c r="Q1051" s="1" t="n">
        <x:f>IF(AND(E1051&lt;&gt;"",C1051&lt;&gt;"",M1051&lt;=J1051),1,0)</x:f>
        <x:v>1</x:v>
      </x:c>
      <x:c r="R1051" s="1" t="n">
        <x:f>P1051-Q1051</x:f>
        <x:v>0</x:v>
      </x:c>
      <x:c r="S1051" s="1" t="n">
        <x:f>IF(E1051="",0,IF(OR(D1051&lt;&gt;"",L1051&gt;=K1051),1,0))</x:f>
        <x:v>1</x:v>
      </x:c>
      <x:c r="T1051" s="1" t="n">
        <x:f>IF(AND(E1051&lt;&gt;"",D1051&lt;&gt;"",N1051&lt;=K1051),1,0)</x:f>
        <x:v>0</x:v>
      </x:c>
      <x:c r="U1051" s="1" t="n">
        <x:f>S1051-T1051</x:f>
        <x:v>1</x:v>
      </x:c>
      <x:c r="V1051" s="1" t="n">
        <x:f>IF(I1051="",0,1)</x:f>
        <x:v>1</x:v>
      </x:c>
      <x:c r="W1051" s="1" t="n">
        <x:f>IF(I1051&gt;=4,1,0)</x:f>
        <x:v>1</x:v>
      </x:c>
      <x:c r="X1051" s="1" t="n">
        <x:f>1-O1051</x:f>
        <x:v>1</x:v>
      </x:c>
      <x:c r="Y1051" s="1" t="n">
        <x:f>IF(AND(O1051=1,L1051&gt;168),1,0)</x:f>
        <x:v>0</x:v>
      </x:c>
    </x:row>
    <x:row r="1052">
      <x:c r="A1052" s="1" t="str">
        <x:v>T01047</x:v>
      </x:c>
      <x:c r="B1052" s="9" t="n">
        <x:v>45699.76944444444</x:v>
      </x:c>
      <x:c r="C1052" s="9" t="n">
        <x:v>45699.794027777774</x:v>
      </x:c>
      <x:c r="D1052" s="9" t="n">
        <x:v>45700.02736111111</x:v>
      </x:c>
      <x:c r="E1052" s="1" t="str">
        <x:v>Urgent</x:v>
      </x:c>
      <x:c r="F1052" s="1" t="str">
        <x:v>WhatsApp</x:v>
      </x:c>
      <x:c r="G1052" s="1" t="str">
        <x:v>Billing</x:v>
      </x:c>
      <x:c r="H1052" s="1" t="n">
        <x:v>0</x:v>
      </x:c>
      <x:c r="I1052" s="1" t="n">
        <x:v>5</x:v>
      </x:c>
      <x:c r="J1052" s="1" t="n">
        <x:f>IF(E1052="","",VLOOKUP(E1052,'Guide'!$A$7:$C$10,2,FALSE))</x:f>
        <x:v>1</x:v>
      </x:c>
      <x:c r="K1052" s="1" t="n">
        <x:f>IF(E1052="","",VLOOKUP(E1052,'Guide'!$A$7:$C$10,3,FALSE))</x:f>
        <x:v>8</x:v>
      </x:c>
      <x:c r="L1052" s="10" t="n">
        <x:f>('Guide'!$B$4-B1052)*24</x:f>
        <x:v>3341.533333333384</x:v>
      </x:c>
      <x:c r="M1052" s="10" t="n">
        <x:f>IF(C1052="","",ROUND((C1052-B1052)*24,6))</x:f>
        <x:v>0.59</x:v>
      </x:c>
      <x:c r="N1052" s="10" t="n">
        <x:f>IF(D1052="","",ROUND((D1052-B1052)*24,6))</x:f>
        <x:v>6.19</x:v>
      </x:c>
      <x:c r="O1052" s="1" t="n">
        <x:f>IF(D1052="",1,0)</x:f>
        <x:v>0</x:v>
      </x:c>
      <x:c r="P1052" s="1" t="n">
        <x:f>IF(E1052="",0,IF(OR(C1052&lt;&gt;"",L1052&gt;=J1052),1,0))</x:f>
        <x:v>1</x:v>
      </x:c>
      <x:c r="Q1052" s="1" t="n">
        <x:f>IF(AND(E1052&lt;&gt;"",C1052&lt;&gt;"",M1052&lt;=J1052),1,0)</x:f>
        <x:v>1</x:v>
      </x:c>
      <x:c r="R1052" s="1" t="n">
        <x:f>P1052-Q1052</x:f>
        <x:v>0</x:v>
      </x:c>
      <x:c r="S1052" s="1" t="n">
        <x:f>IF(E1052="",0,IF(OR(D1052&lt;&gt;"",L1052&gt;=K1052),1,0))</x:f>
        <x:v>1</x:v>
      </x:c>
      <x:c r="T1052" s="1" t="n">
        <x:f>IF(AND(E1052&lt;&gt;"",D1052&lt;&gt;"",N1052&lt;=K1052),1,0)</x:f>
        <x:v>1</x:v>
      </x:c>
      <x:c r="U1052" s="1" t="n">
        <x:f>S1052-T1052</x:f>
        <x:v>0</x:v>
      </x:c>
      <x:c r="V1052" s="1" t="n">
        <x:f>IF(I1052="",0,1)</x:f>
        <x:v>1</x:v>
      </x:c>
      <x:c r="W1052" s="1" t="n">
        <x:f>IF(I1052&gt;=4,1,0)</x:f>
        <x:v>1</x:v>
      </x:c>
      <x:c r="X1052" s="1" t="n">
        <x:f>1-O1052</x:f>
        <x:v>1</x:v>
      </x:c>
      <x:c r="Y1052" s="1" t="n">
        <x:f>IF(AND(O1052=1,L1052&gt;168),1,0)</x:f>
        <x:v>0</x:v>
      </x:c>
    </x:row>
    <x:row r="1053">
      <x:c r="A1053" s="1" t="str">
        <x:v>T01048</x:v>
      </x:c>
      <x:c r="B1053" s="9" t="n">
        <x:v>45756.08611111111</x:v>
      </x:c>
      <x:c r="C1053" s="9" t="n">
        <x:v>45757.311944444446</x:v>
      </x:c>
      <x:c r="D1053" s="9" t="n">
        <x:v>45759.15277777778</x:v>
      </x:c>
      <x:c r="E1053" s="1" t="str">
        <x:v>Low</x:v>
      </x:c>
      <x:c r="F1053" s="1" t="str">
        <x:v>Web chat</x:v>
      </x:c>
      <x:c r="G1053" s="1" t="str">
        <x:v>Billing</x:v>
      </x:c>
      <x:c r="H1053" s="1" t="n">
        <x:v>0</x:v>
      </x:c>
      <x:c r="I1053" s="1" t="n">
        <x:v>2</x:v>
      </x:c>
      <x:c r="J1053" s="1" t="n">
        <x:f>IF(E1053="","",VLOOKUP(E1053,'Guide'!$A$7:$C$10,2,FALSE))</x:f>
        <x:v>24</x:v>
      </x:c>
      <x:c r="K1053" s="1" t="n">
        <x:f>IF(E1053="","",VLOOKUP(E1053,'Guide'!$A$7:$C$10,3,FALSE))</x:f>
        <x:v>120</x:v>
      </x:c>
      <x:c r="L1053" s="10" t="n">
        <x:f>('Guide'!$B$4-B1053)*24</x:f>
        <x:v>1989.933333333407</x:v>
      </x:c>
      <x:c r="M1053" s="10" t="n">
        <x:f>IF(C1053="","",ROUND((C1053-B1053)*24,6))</x:f>
        <x:v>29.42</x:v>
      </x:c>
      <x:c r="N1053" s="10" t="n">
        <x:f>IF(D1053="","",ROUND((D1053-B1053)*24,6))</x:f>
        <x:v>73.6</x:v>
      </x:c>
      <x:c r="O1053" s="1" t="n">
        <x:f>IF(D1053="",1,0)</x:f>
        <x:v>0</x:v>
      </x:c>
      <x:c r="P1053" s="1" t="n">
        <x:f>IF(E1053="",0,IF(OR(C1053&lt;&gt;"",L1053&gt;=J1053),1,0))</x:f>
        <x:v>1</x:v>
      </x:c>
      <x:c r="Q1053" s="1" t="n">
        <x:f>IF(AND(E1053&lt;&gt;"",C1053&lt;&gt;"",M1053&lt;=J1053),1,0)</x:f>
        <x:v>0</x:v>
      </x:c>
      <x:c r="R1053" s="1" t="n">
        <x:f>P1053-Q1053</x:f>
        <x:v>1</x:v>
      </x:c>
      <x:c r="S1053" s="1" t="n">
        <x:f>IF(E1053="",0,IF(OR(D1053&lt;&gt;"",L1053&gt;=K1053),1,0))</x:f>
        <x:v>1</x:v>
      </x:c>
      <x:c r="T1053" s="1" t="n">
        <x:f>IF(AND(E1053&lt;&gt;"",D1053&lt;&gt;"",N1053&lt;=K1053),1,0)</x:f>
        <x:v>1</x:v>
      </x:c>
      <x:c r="U1053" s="1" t="n">
        <x:f>S1053-T1053</x:f>
        <x:v>0</x:v>
      </x:c>
      <x:c r="V1053" s="1" t="n">
        <x:f>IF(I1053="",0,1)</x:f>
        <x:v>1</x:v>
      </x:c>
      <x:c r="W1053" s="1" t="n">
        <x:f>IF(I1053&gt;=4,1,0)</x:f>
        <x:v>0</x:v>
      </x:c>
      <x:c r="X1053" s="1" t="n">
        <x:f>1-O1053</x:f>
        <x:v>1</x:v>
      </x:c>
      <x:c r="Y1053" s="1" t="n">
        <x:f>IF(AND(O1053=1,L1053&gt;168),1,0)</x:f>
        <x:v>0</x:v>
      </x:c>
    </x:row>
    <x:row r="1054">
      <x:c r="A1054" s="1" t="str">
        <x:v>T01049</x:v>
      </x:c>
      <x:c r="B1054" s="9" t="n">
        <x:v>45798.34444444445</x:v>
      </x:c>
      <x:c r="C1054" s="9" t="n">
        <x:v>45798.639861111114</x:v>
      </x:c>
      <x:c r="D1054" s="9"/>
      <x:c r="E1054" s="1" t="str">
        <x:v>High</x:v>
      </x:c>
      <x:c r="F1054" s="1" t="str">
        <x:v>Email</x:v>
      </x:c>
      <x:c r="G1054" s="1" t="str">
        <x:v>Delivery</x:v>
      </x:c>
      <x:c r="H1054" s="1" t="n">
        <x:v>0</x:v>
      </x:c>
      <x:c r="I1054" s="1"/>
      <x:c r="J1054" s="1" t="n">
        <x:f>IF(E1054="","",VLOOKUP(E1054,'Guide'!$A$7:$C$10,2,FALSE))</x:f>
        <x:v>4</x:v>
      </x:c>
      <x:c r="K1054" s="1" t="n">
        <x:f>IF(E1054="","",VLOOKUP(E1054,'Guide'!$A$7:$C$10,3,FALSE))</x:f>
        <x:v>24</x:v>
      </x:c>
      <x:c r="L1054" s="10" t="n">
        <x:f>('Guide'!$B$4-B1054)*24</x:f>
        <x:v>975.733333333279</x:v>
      </x:c>
      <x:c r="M1054" s="10" t="n">
        <x:f>IF(C1054="","",ROUND((C1054-B1054)*24,6))</x:f>
        <x:v>7.09</x:v>
      </x:c>
      <x:c r="N1054" s="10" t="str">
        <x:f>IF(D1054="","",ROUND((D1054-B1054)*24,6))</x:f>
      </x:c>
      <x:c r="O1054" s="1" t="n">
        <x:f>IF(D1054="",1,0)</x:f>
        <x:v>1</x:v>
      </x:c>
      <x:c r="P1054" s="1" t="n">
        <x:f>IF(E1054="",0,IF(OR(C1054&lt;&gt;"",L1054&gt;=J1054),1,0))</x:f>
        <x:v>1</x:v>
      </x:c>
      <x:c r="Q1054" s="1" t="n">
        <x:f>IF(AND(E1054&lt;&gt;"",C1054&lt;&gt;"",M1054&lt;=J1054),1,0)</x:f>
        <x:v>0</x:v>
      </x:c>
      <x:c r="R1054" s="1" t="n">
        <x:f>P1054-Q1054</x:f>
        <x:v>1</x:v>
      </x:c>
      <x:c r="S1054" s="1" t="n">
        <x:f>IF(E1054="",0,IF(OR(D1054&lt;&gt;"",L1054&gt;=K1054),1,0))</x:f>
        <x:v>1</x:v>
      </x:c>
      <x:c r="T1054" s="1" t="n">
        <x:f>IF(AND(E1054&lt;&gt;"",D1054&lt;&gt;"",N1054&lt;=K1054),1,0)</x:f>
        <x:v>0</x:v>
      </x:c>
      <x:c r="U1054" s="1" t="n">
        <x:f>S1054-T1054</x:f>
        <x:v>1</x:v>
      </x:c>
      <x:c r="V1054" s="1" t="n">
        <x:f>IF(I1054="",0,1)</x:f>
        <x:v>0</x:v>
      </x:c>
      <x:c r="W1054" s="1" t="n">
        <x:f>IF(I1054&gt;=4,1,0)</x:f>
        <x:v>0</x:v>
      </x:c>
      <x:c r="X1054" s="1" t="n">
        <x:f>1-O1054</x:f>
        <x:v>0</x:v>
      </x:c>
      <x:c r="Y1054" s="1" t="n">
        <x:f>IF(AND(O1054=1,L1054&gt;168),1,0)</x:f>
        <x:v>1</x:v>
      </x:c>
    </x:row>
    <x:row r="1055">
      <x:c r="A1055" s="1" t="str">
        <x:v>T01050</x:v>
      </x:c>
      <x:c r="B1055" s="9" t="n">
        <x:v>45794.9</x:v>
      </x:c>
      <x:c r="C1055" s="9" t="n">
        <x:v>45796.49041666667</x:v>
      </x:c>
      <x:c r="D1055" s="9" t="n">
        <x:v>45798.12</x:v>
      </x:c>
      <x:c r="E1055" s="1" t="str">
        <x:v>Normal</x:v>
      </x:c>
      <x:c r="F1055" s="1" t="str">
        <x:v>Email</x:v>
      </x:c>
      <x:c r="G1055" s="1" t="str">
        <x:v>Product information</x:v>
      </x:c>
      <x:c r="H1055" s="1" t="n">
        <x:v>0</x:v>
      </x:c>
      <x:c r="I1055" s="1"/>
      <x:c r="J1055" s="1" t="n">
        <x:f>IF(E1055="","",VLOOKUP(E1055,'Guide'!$A$7:$C$10,2,FALSE))</x:f>
        <x:v>12</x:v>
      </x:c>
      <x:c r="K1055" s="1" t="n">
        <x:f>IF(E1055="","",VLOOKUP(E1055,'Guide'!$A$7:$C$10,3,FALSE))</x:f>
        <x:v>72</x:v>
      </x:c>
      <x:c r="L1055" s="10" t="n">
        <x:f>('Guide'!$B$4-B1055)*24</x:f>
        <x:v>1058.399999999965</x:v>
      </x:c>
      <x:c r="M1055" s="10" t="n">
        <x:f>IF(C1055="","",ROUND((C1055-B1055)*24,6))</x:f>
        <x:v>38.17</x:v>
      </x:c>
      <x:c r="N1055" s="10" t="n">
        <x:f>IF(D1055="","",ROUND((D1055-B1055)*24,6))</x:f>
        <x:v>77.28</x:v>
      </x:c>
      <x:c r="O1055" s="1" t="n">
        <x:f>IF(D1055="",1,0)</x:f>
        <x:v>0</x:v>
      </x:c>
      <x:c r="P1055" s="1" t="n">
        <x:f>IF(E1055="",0,IF(OR(C1055&lt;&gt;"",L1055&gt;=J1055),1,0))</x:f>
        <x:v>1</x:v>
      </x:c>
      <x:c r="Q1055" s="1" t="n">
        <x:f>IF(AND(E1055&lt;&gt;"",C1055&lt;&gt;"",M1055&lt;=J1055),1,0)</x:f>
        <x:v>0</x:v>
      </x:c>
      <x:c r="R1055" s="1" t="n">
        <x:f>P1055-Q1055</x:f>
        <x:v>1</x:v>
      </x:c>
      <x:c r="S1055" s="1" t="n">
        <x:f>IF(E1055="",0,IF(OR(D1055&lt;&gt;"",L1055&gt;=K1055),1,0))</x:f>
        <x:v>1</x:v>
      </x:c>
      <x:c r="T1055" s="1" t="n">
        <x:f>IF(AND(E1055&lt;&gt;"",D1055&lt;&gt;"",N1055&lt;=K1055),1,0)</x:f>
        <x:v>0</x:v>
      </x:c>
      <x:c r="U1055" s="1" t="n">
        <x:f>S1055-T1055</x:f>
        <x:v>1</x:v>
      </x:c>
      <x:c r="V1055" s="1" t="n">
        <x:f>IF(I1055="",0,1)</x:f>
        <x:v>0</x:v>
      </x:c>
      <x:c r="W1055" s="1" t="n">
        <x:f>IF(I1055&gt;=4,1,0)</x:f>
        <x:v>0</x:v>
      </x:c>
      <x:c r="X1055" s="1" t="n">
        <x:f>1-O1055</x:f>
        <x:v>1</x:v>
      </x:c>
      <x:c r="Y1055" s="1" t="n">
        <x:f>IF(AND(O1055=1,L1055&gt;168),1,0)</x:f>
        <x:v>0</x:v>
      </x:c>
    </x:row>
    <x:row r="1056">
      <x:c r="A1056" s="1" t="str">
        <x:v>T01051</x:v>
      </x:c>
      <x:c r="B1056" s="9" t="n">
        <x:v>45727.83263888889</x:v>
      </x:c>
      <x:c r="C1056" s="9" t="n">
        <x:v>45728.80888888889</x:v>
      </x:c>
      <x:c r="D1056" s="9" t="n">
        <x:v>45732.28013888889</x:v>
      </x:c>
      <x:c r="E1056" s="1" t="str">
        <x:v>Normal</x:v>
      </x:c>
      <x:c r="F1056" s="1" t="str">
        <x:v>Email</x:v>
      </x:c>
      <x:c r="G1056" s="1" t="str">
        <x:v>Refund</x:v>
      </x:c>
      <x:c r="H1056" s="1" t="n">
        <x:v>0</x:v>
      </x:c>
      <x:c r="I1056" s="1"/>
      <x:c r="J1056" s="1" t="n">
        <x:f>IF(E1056="","",VLOOKUP(E1056,'Guide'!$A$7:$C$10,2,FALSE))</x:f>
        <x:v>12</x:v>
      </x:c>
      <x:c r="K1056" s="1" t="n">
        <x:f>IF(E1056="","",VLOOKUP(E1056,'Guide'!$A$7:$C$10,3,FALSE))</x:f>
        <x:v>72</x:v>
      </x:c>
      <x:c r="L1056" s="10" t="n">
        <x:f>('Guide'!$B$4-B1056)*24</x:f>
        <x:v>2668.016666666663</x:v>
      </x:c>
      <x:c r="M1056" s="10" t="n">
        <x:f>IF(C1056="","",ROUND((C1056-B1056)*24,6))</x:f>
        <x:v>23.43</x:v>
      </x:c>
      <x:c r="N1056" s="10" t="n">
        <x:f>IF(D1056="","",ROUND((D1056-B1056)*24,6))</x:f>
        <x:v>106.74</x:v>
      </x:c>
      <x:c r="O1056" s="1" t="n">
        <x:f>IF(D1056="",1,0)</x:f>
        <x:v>0</x:v>
      </x:c>
      <x:c r="P1056" s="1" t="n">
        <x:f>IF(E1056="",0,IF(OR(C1056&lt;&gt;"",L1056&gt;=J1056),1,0))</x:f>
        <x:v>1</x:v>
      </x:c>
      <x:c r="Q1056" s="1" t="n">
        <x:f>IF(AND(E1056&lt;&gt;"",C1056&lt;&gt;"",M1056&lt;=J1056),1,0)</x:f>
        <x:v>0</x:v>
      </x:c>
      <x:c r="R1056" s="1" t="n">
        <x:f>P1056-Q1056</x:f>
        <x:v>1</x:v>
      </x:c>
      <x:c r="S1056" s="1" t="n">
        <x:f>IF(E1056="",0,IF(OR(D1056&lt;&gt;"",L1056&gt;=K1056),1,0))</x:f>
        <x:v>1</x:v>
      </x:c>
      <x:c r="T1056" s="1" t="n">
        <x:f>IF(AND(E1056&lt;&gt;"",D1056&lt;&gt;"",N1056&lt;=K1056),1,0)</x:f>
        <x:v>0</x:v>
      </x:c>
      <x:c r="U1056" s="1" t="n">
        <x:f>S1056-T1056</x:f>
        <x:v>1</x:v>
      </x:c>
      <x:c r="V1056" s="1" t="n">
        <x:f>IF(I1056="",0,1)</x:f>
        <x:v>0</x:v>
      </x:c>
      <x:c r="W1056" s="1" t="n">
        <x:f>IF(I1056&gt;=4,1,0)</x:f>
        <x:v>0</x:v>
      </x:c>
      <x:c r="X1056" s="1" t="n">
        <x:f>1-O1056</x:f>
        <x:v>1</x:v>
      </x:c>
      <x:c r="Y1056" s="1" t="n">
        <x:f>IF(AND(O1056=1,L1056&gt;168),1,0)</x:f>
        <x:v>0</x:v>
      </x:c>
    </x:row>
    <x:row r="1057">
      <x:c r="A1057" s="1" t="str">
        <x:v>T01052</x:v>
      </x:c>
      <x:c r="B1057" s="9" t="n">
        <x:v>45778.01458333333</x:v>
      </x:c>
      <x:c r="C1057" s="9" t="n">
        <x:v>45778.0275</x:v>
      </x:c>
      <x:c r="D1057" s="9" t="n">
        <x:v>45778.551666666666</x:v>
      </x:c>
      <x:c r="E1057" s="1" t="str">
        <x:v>Urgent</x:v>
      </x:c>
      <x:c r="F1057" s="1" t="str">
        <x:v>Email</x:v>
      </x:c>
      <x:c r="G1057" s="1" t="str">
        <x:v>Delivery</x:v>
      </x:c>
      <x:c r="H1057" s="1" t="n">
        <x:v>1</x:v>
      </x:c>
      <x:c r="I1057" s="1"/>
      <x:c r="J1057" s="1" t="n">
        <x:f>IF(E1057="","",VLOOKUP(E1057,'Guide'!$A$7:$C$10,2,FALSE))</x:f>
        <x:v>1</x:v>
      </x:c>
      <x:c r="K1057" s="1" t="n">
        <x:f>IF(E1057="","",VLOOKUP(E1057,'Guide'!$A$7:$C$10,3,FALSE))</x:f>
        <x:v>8</x:v>
      </x:c>
      <x:c r="L1057" s="10" t="n">
        <x:f>('Guide'!$B$4-B1057)*24</x:f>
        <x:v>1463.6500000000815</x:v>
      </x:c>
      <x:c r="M1057" s="10" t="n">
        <x:f>IF(C1057="","",ROUND((C1057-B1057)*24,6))</x:f>
        <x:v>0.31</x:v>
      </x:c>
      <x:c r="N1057" s="10" t="n">
        <x:f>IF(D1057="","",ROUND((D1057-B1057)*24,6))</x:f>
        <x:v>12.89</x:v>
      </x:c>
      <x:c r="O1057" s="1" t="n">
        <x:f>IF(D1057="",1,0)</x:f>
        <x:v>0</x:v>
      </x:c>
      <x:c r="P1057" s="1" t="n">
        <x:f>IF(E1057="",0,IF(OR(C1057&lt;&gt;"",L1057&gt;=J1057),1,0))</x:f>
        <x:v>1</x:v>
      </x:c>
      <x:c r="Q1057" s="1" t="n">
        <x:f>IF(AND(E1057&lt;&gt;"",C1057&lt;&gt;"",M1057&lt;=J1057),1,0)</x:f>
        <x:v>1</x:v>
      </x:c>
      <x:c r="R1057" s="1" t="n">
        <x:f>P1057-Q1057</x:f>
        <x:v>0</x:v>
      </x:c>
      <x:c r="S1057" s="1" t="n">
        <x:f>IF(E1057="",0,IF(OR(D1057&lt;&gt;"",L1057&gt;=K1057),1,0))</x:f>
        <x:v>1</x:v>
      </x:c>
      <x:c r="T1057" s="1" t="n">
        <x:f>IF(AND(E1057&lt;&gt;"",D1057&lt;&gt;"",N1057&lt;=K1057),1,0)</x:f>
        <x:v>0</x:v>
      </x:c>
      <x:c r="U1057" s="1" t="n">
        <x:f>S1057-T1057</x:f>
        <x:v>1</x:v>
      </x:c>
      <x:c r="V1057" s="1" t="n">
        <x:f>IF(I1057="",0,1)</x:f>
        <x:v>0</x:v>
      </x:c>
      <x:c r="W1057" s="1" t="n">
        <x:f>IF(I1057&gt;=4,1,0)</x:f>
        <x:v>0</x:v>
      </x:c>
      <x:c r="X1057" s="1" t="n">
        <x:f>1-O1057</x:f>
        <x:v>1</x:v>
      </x:c>
      <x:c r="Y1057" s="1" t="n">
        <x:f>IF(AND(O1057=1,L1057&gt;168),1,0)</x:f>
        <x:v>0</x:v>
      </x:c>
    </x:row>
    <x:row r="1058">
      <x:c r="A1058" s="1" t="str">
        <x:v>T01053</x:v>
      </x:c>
      <x:c r="B1058" s="9" t="n">
        <x:v>45752.873611111114</x:v>
      </x:c>
      <x:c r="C1058" s="9" t="n">
        <x:v>45752.99486111111</x:v>
      </x:c>
      <x:c r="D1058" s="9" t="n">
        <x:v>45756.12152777778</x:v>
      </x:c>
      <x:c r="E1058" s="1" t="str">
        <x:v>Normal</x:v>
      </x:c>
      <x:c r="F1058" s="1" t="str">
        <x:v>WhatsApp</x:v>
      </x:c>
      <x:c r="G1058" s="1" t="str">
        <x:v>Refund</x:v>
      </x:c>
      <x:c r="H1058" s="1" t="n">
        <x:v>0</x:v>
      </x:c>
      <x:c r="I1058" s="1"/>
      <x:c r="J1058" s="1" t="n">
        <x:f>IF(E1058="","",VLOOKUP(E1058,'Guide'!$A$7:$C$10,2,FALSE))</x:f>
        <x:v>12</x:v>
      </x:c>
      <x:c r="K1058" s="1" t="n">
        <x:f>IF(E1058="","",VLOOKUP(E1058,'Guide'!$A$7:$C$10,3,FALSE))</x:f>
        <x:v>72</x:v>
      </x:c>
      <x:c r="L1058" s="10" t="n">
        <x:f>('Guide'!$B$4-B1058)*24</x:f>
        <x:v>2067.0333333332674</x:v>
      </x:c>
      <x:c r="M1058" s="10" t="n">
        <x:f>IF(C1058="","",ROUND((C1058-B1058)*24,6))</x:f>
        <x:v>2.91</x:v>
      </x:c>
      <x:c r="N1058" s="10" t="n">
        <x:f>IF(D1058="","",ROUND((D1058-B1058)*24,6))</x:f>
        <x:v>77.95</x:v>
      </x:c>
      <x:c r="O1058" s="1" t="n">
        <x:f>IF(D1058="",1,0)</x:f>
        <x:v>0</x:v>
      </x:c>
      <x:c r="P1058" s="1" t="n">
        <x:f>IF(E1058="",0,IF(OR(C1058&lt;&gt;"",L1058&gt;=J1058),1,0))</x:f>
        <x:v>1</x:v>
      </x:c>
      <x:c r="Q1058" s="1" t="n">
        <x:f>IF(AND(E1058&lt;&gt;"",C1058&lt;&gt;"",M1058&lt;=J1058),1,0)</x:f>
        <x:v>1</x:v>
      </x:c>
      <x:c r="R1058" s="1" t="n">
        <x:f>P1058-Q1058</x:f>
        <x:v>0</x:v>
      </x:c>
      <x:c r="S1058" s="1" t="n">
        <x:f>IF(E1058="",0,IF(OR(D1058&lt;&gt;"",L1058&gt;=K1058),1,0))</x:f>
        <x:v>1</x:v>
      </x:c>
      <x:c r="T1058" s="1" t="n">
        <x:f>IF(AND(E1058&lt;&gt;"",D1058&lt;&gt;"",N1058&lt;=K1058),1,0)</x:f>
        <x:v>0</x:v>
      </x:c>
      <x:c r="U1058" s="1" t="n">
        <x:f>S1058-T1058</x:f>
        <x:v>1</x:v>
      </x:c>
      <x:c r="V1058" s="1" t="n">
        <x:f>IF(I1058="",0,1)</x:f>
        <x:v>0</x:v>
      </x:c>
      <x:c r="W1058" s="1" t="n">
        <x:f>IF(I1058&gt;=4,1,0)</x:f>
        <x:v>0</x:v>
      </x:c>
      <x:c r="X1058" s="1" t="n">
        <x:f>1-O1058</x:f>
        <x:v>1</x:v>
      </x:c>
      <x:c r="Y1058" s="1" t="n">
        <x:f>IF(AND(O1058=1,L1058&gt;168),1,0)</x:f>
        <x:v>0</x:v>
      </x:c>
    </x:row>
    <x:row r="1059">
      <x:c r="A1059" s="1" t="str">
        <x:v>T01054</x:v>
      </x:c>
      <x:c r="B1059" s="9" t="n">
        <x:v>45767.33819444444</x:v>
      </x:c>
      <x:c r="C1059" s="9" t="n">
        <x:v>45768.36986111111</x:v>
      </x:c>
      <x:c r="D1059" s="9" t="n">
        <x:v>45769.52111111111</x:v>
      </x:c>
      <x:c r="E1059" s="1" t="str">
        <x:v>Normal</x:v>
      </x:c>
      <x:c r="F1059" s="1" t="str">
        <x:v>Email</x:v>
      </x:c>
      <x:c r="G1059" s="1" t="str">
        <x:v>Refund</x:v>
      </x:c>
      <x:c r="H1059" s="1" t="n">
        <x:v>0</x:v>
      </x:c>
      <x:c r="I1059" s="1" t="n">
        <x:v>4</x:v>
      </x:c>
      <x:c r="J1059" s="1" t="n">
        <x:f>IF(E1059="","",VLOOKUP(E1059,'Guide'!$A$7:$C$10,2,FALSE))</x:f>
        <x:v>12</x:v>
      </x:c>
      <x:c r="K1059" s="1" t="n">
        <x:f>IF(E1059="","",VLOOKUP(E1059,'Guide'!$A$7:$C$10,3,FALSE))</x:f>
        <x:v>72</x:v>
      </x:c>
      <x:c r="L1059" s="10" t="n">
        <x:f>('Guide'!$B$4-B1059)*24</x:f>
        <x:v>1719.8833333334187</x:v>
      </x:c>
      <x:c r="M1059" s="10" t="n">
        <x:f>IF(C1059="","",ROUND((C1059-B1059)*24,6))</x:f>
        <x:v>24.76</x:v>
      </x:c>
      <x:c r="N1059" s="10" t="n">
        <x:f>IF(D1059="","",ROUND((D1059-B1059)*24,6))</x:f>
        <x:v>52.39</x:v>
      </x:c>
      <x:c r="O1059" s="1" t="n">
        <x:f>IF(D1059="",1,0)</x:f>
        <x:v>0</x:v>
      </x:c>
      <x:c r="P1059" s="1" t="n">
        <x:f>IF(E1059="",0,IF(OR(C1059&lt;&gt;"",L1059&gt;=J1059),1,0))</x:f>
        <x:v>1</x:v>
      </x:c>
      <x:c r="Q1059" s="1" t="n">
        <x:f>IF(AND(E1059&lt;&gt;"",C1059&lt;&gt;"",M1059&lt;=J1059),1,0)</x:f>
        <x:v>0</x:v>
      </x:c>
      <x:c r="R1059" s="1" t="n">
        <x:f>P1059-Q1059</x:f>
        <x:v>1</x:v>
      </x:c>
      <x:c r="S1059" s="1" t="n">
        <x:f>IF(E1059="",0,IF(OR(D1059&lt;&gt;"",L1059&gt;=K1059),1,0))</x:f>
        <x:v>1</x:v>
      </x:c>
      <x:c r="T1059" s="1" t="n">
        <x:f>IF(AND(E1059&lt;&gt;"",D1059&lt;&gt;"",N1059&lt;=K1059),1,0)</x:f>
        <x:v>1</x:v>
      </x:c>
      <x:c r="U1059" s="1" t="n">
        <x:f>S1059-T1059</x:f>
        <x:v>0</x:v>
      </x:c>
      <x:c r="V1059" s="1" t="n">
        <x:f>IF(I1059="",0,1)</x:f>
        <x:v>1</x:v>
      </x:c>
      <x:c r="W1059" s="1" t="n">
        <x:f>IF(I1059&gt;=4,1,0)</x:f>
        <x:v>1</x:v>
      </x:c>
      <x:c r="X1059" s="1" t="n">
        <x:f>1-O1059</x:f>
        <x:v>1</x:v>
      </x:c>
      <x:c r="Y1059" s="1" t="n">
        <x:f>IF(AND(O1059=1,L1059&gt;168),1,0)</x:f>
        <x:v>0</x:v>
      </x:c>
    </x:row>
    <x:row r="1060">
      <x:c r="A1060" s="1" t="str">
        <x:v>T01055</x:v>
      </x:c>
      <x:c r="B1060" s="9" t="n">
        <x:v>45709.06805555556</x:v>
      </x:c>
      <x:c r="C1060" s="9" t="n">
        <x:v>45709.12930555556</x:v>
      </x:c>
      <x:c r="D1060" s="9" t="n">
        <x:v>45711.46763888889</x:v>
      </x:c>
      <x:c r="E1060" s="1" t="str">
        <x:v>High</x:v>
      </x:c>
      <x:c r="F1060" s="1" t="str">
        <x:v>Email</x:v>
      </x:c>
      <x:c r="G1060" s="1" t="str">
        <x:v>Account access</x:v>
      </x:c>
      <x:c r="H1060" s="1" t="n">
        <x:v>0</x:v>
      </x:c>
      <x:c r="I1060" s="1"/>
      <x:c r="J1060" s="1" t="n">
        <x:f>IF(E1060="","",VLOOKUP(E1060,'Guide'!$A$7:$C$10,2,FALSE))</x:f>
        <x:v>4</x:v>
      </x:c>
      <x:c r="K1060" s="1" t="n">
        <x:f>IF(E1060="","",VLOOKUP(E1060,'Guide'!$A$7:$C$10,3,FALSE))</x:f>
        <x:v>24</x:v>
      </x:c>
      <x:c r="L1060" s="10" t="n">
        <x:f>('Guide'!$B$4-B1060)*24</x:f>
        <x:v>3118.3666666665813</x:v>
      </x:c>
      <x:c r="M1060" s="10" t="n">
        <x:f>IF(C1060="","",ROUND((C1060-B1060)*24,6))</x:f>
        <x:v>1.47</x:v>
      </x:c>
      <x:c r="N1060" s="10" t="n">
        <x:f>IF(D1060="","",ROUND((D1060-B1060)*24,6))</x:f>
        <x:v>57.59</x:v>
      </x:c>
      <x:c r="O1060" s="1" t="n">
        <x:f>IF(D1060="",1,0)</x:f>
        <x:v>0</x:v>
      </x:c>
      <x:c r="P1060" s="1" t="n">
        <x:f>IF(E1060="",0,IF(OR(C1060&lt;&gt;"",L1060&gt;=J1060),1,0))</x:f>
        <x:v>1</x:v>
      </x:c>
      <x:c r="Q1060" s="1" t="n">
        <x:f>IF(AND(E1060&lt;&gt;"",C1060&lt;&gt;"",M1060&lt;=J1060),1,0)</x:f>
        <x:v>1</x:v>
      </x:c>
      <x:c r="R1060" s="1" t="n">
        <x:f>P1060-Q1060</x:f>
        <x:v>0</x:v>
      </x:c>
      <x:c r="S1060" s="1" t="n">
        <x:f>IF(E1060="",0,IF(OR(D1060&lt;&gt;"",L1060&gt;=K1060),1,0))</x:f>
        <x:v>1</x:v>
      </x:c>
      <x:c r="T1060" s="1" t="n">
        <x:f>IF(AND(E1060&lt;&gt;"",D1060&lt;&gt;"",N1060&lt;=K1060),1,0)</x:f>
        <x:v>0</x:v>
      </x:c>
      <x:c r="U1060" s="1" t="n">
        <x:f>S1060-T1060</x:f>
        <x:v>1</x:v>
      </x:c>
      <x:c r="V1060" s="1" t="n">
        <x:f>IF(I1060="",0,1)</x:f>
        <x:v>0</x:v>
      </x:c>
      <x:c r="W1060" s="1" t="n">
        <x:f>IF(I1060&gt;=4,1,0)</x:f>
        <x:v>0</x:v>
      </x:c>
      <x:c r="X1060" s="1" t="n">
        <x:f>1-O1060</x:f>
        <x:v>1</x:v>
      </x:c>
      <x:c r="Y1060" s="1" t="n">
        <x:f>IF(AND(O1060=1,L1060&gt;168),1,0)</x:f>
        <x:v>0</x:v>
      </x:c>
    </x:row>
    <x:row r="1061">
      <x:c r="A1061" s="1" t="str">
        <x:v>T01056</x:v>
      </x:c>
      <x:c r="B1061" s="9" t="n">
        <x:v>45770.271527777775</x:v>
      </x:c>
      <x:c r="C1061" s="9" t="n">
        <x:v>45773.29152777778</x:v>
      </x:c>
      <x:c r="D1061" s="9" t="n">
        <x:v>45787.897777777776</x:v>
      </x:c>
      <x:c r="E1061" s="1" t="str">
        <x:v>Low</x:v>
      </x:c>
      <x:c r="F1061" s="1" t="str">
        <x:v>Email</x:v>
      </x:c>
      <x:c r="G1061" s="1" t="str">
        <x:v>Product information</x:v>
      </x:c>
      <x:c r="H1061" s="1" t="n">
        <x:v>0</x:v>
      </x:c>
      <x:c r="I1061" s="1"/>
      <x:c r="J1061" s="1" t="n">
        <x:f>IF(E1061="","",VLOOKUP(E1061,'Guide'!$A$7:$C$10,2,FALSE))</x:f>
        <x:v>24</x:v>
      </x:c>
      <x:c r="K1061" s="1" t="n">
        <x:f>IF(E1061="","",VLOOKUP(E1061,'Guide'!$A$7:$C$10,3,FALSE))</x:f>
        <x:v>120</x:v>
      </x:c>
      <x:c r="L1061" s="10" t="n">
        <x:f>('Guide'!$B$4-B1061)*24</x:f>
        <x:v>1649.4833333333954</x:v>
      </x:c>
      <x:c r="M1061" s="10" t="n">
        <x:f>IF(C1061="","",ROUND((C1061-B1061)*24,6))</x:f>
        <x:v>72.48</x:v>
      </x:c>
      <x:c r="N1061" s="10" t="n">
        <x:f>IF(D1061="","",ROUND((D1061-B1061)*24,6))</x:f>
        <x:v>423.03</x:v>
      </x:c>
      <x:c r="O1061" s="1" t="n">
        <x:f>IF(D1061="",1,0)</x:f>
        <x:v>0</x:v>
      </x:c>
      <x:c r="P1061" s="1" t="n">
        <x:f>IF(E1061="",0,IF(OR(C1061&lt;&gt;"",L1061&gt;=J1061),1,0))</x:f>
        <x:v>1</x:v>
      </x:c>
      <x:c r="Q1061" s="1" t="n">
        <x:f>IF(AND(E1061&lt;&gt;"",C1061&lt;&gt;"",M1061&lt;=J1061),1,0)</x:f>
        <x:v>0</x:v>
      </x:c>
      <x:c r="R1061" s="1" t="n">
        <x:f>P1061-Q1061</x:f>
        <x:v>1</x:v>
      </x:c>
      <x:c r="S1061" s="1" t="n">
        <x:f>IF(E1061="",0,IF(OR(D1061&lt;&gt;"",L1061&gt;=K1061),1,0))</x:f>
        <x:v>1</x:v>
      </x:c>
      <x:c r="T1061" s="1" t="n">
        <x:f>IF(AND(E1061&lt;&gt;"",D1061&lt;&gt;"",N1061&lt;=K1061),1,0)</x:f>
        <x:v>0</x:v>
      </x:c>
      <x:c r="U1061" s="1" t="n">
        <x:f>S1061-T1061</x:f>
        <x:v>1</x:v>
      </x:c>
      <x:c r="V1061" s="1" t="n">
        <x:f>IF(I1061="",0,1)</x:f>
        <x:v>0</x:v>
      </x:c>
      <x:c r="W1061" s="1" t="n">
        <x:f>IF(I1061&gt;=4,1,0)</x:f>
        <x:v>0</x:v>
      </x:c>
      <x:c r="X1061" s="1" t="n">
        <x:f>1-O1061</x:f>
        <x:v>1</x:v>
      </x:c>
      <x:c r="Y1061" s="1" t="n">
        <x:f>IF(AND(O1061=1,L1061&gt;168),1,0)</x:f>
        <x:v>0</x:v>
      </x:c>
    </x:row>
    <x:row r="1062">
      <x:c r="A1062" s="1" t="str">
        <x:v>T01057</x:v>
      </x:c>
      <x:c r="B1062" s="9" t="n">
        <x:v>45686.57152777778</x:v>
      </x:c>
      <x:c r="C1062" s="9" t="n">
        <x:v>45686.94527777778</x:v>
      </x:c>
      <x:c r="D1062" s="9" t="n">
        <x:v>45688.067777777775</x:v>
      </x:c>
      <x:c r="E1062" s="1" t="str">
        <x:v>Low</x:v>
      </x:c>
      <x:c r="F1062" s="1" t="str">
        <x:v>WhatsApp</x:v>
      </x:c>
      <x:c r="G1062" s="1" t="str">
        <x:v>Refund</x:v>
      </x:c>
      <x:c r="H1062" s="1" t="n">
        <x:v>0</x:v>
      </x:c>
      <x:c r="I1062" s="1" t="n">
        <x:v>2</x:v>
      </x:c>
      <x:c r="J1062" s="1" t="n">
        <x:f>IF(E1062="","",VLOOKUP(E1062,'Guide'!$A$7:$C$10,2,FALSE))</x:f>
        <x:v>24</x:v>
      </x:c>
      <x:c r="K1062" s="1" t="n">
        <x:f>IF(E1062="","",VLOOKUP(E1062,'Guide'!$A$7:$C$10,3,FALSE))</x:f>
        <x:v>120</x:v>
      </x:c>
      <x:c r="L1062" s="10" t="n">
        <x:f>('Guide'!$B$4-B1062)*24</x:f>
        <x:v>3658.2833333333256</x:v>
      </x:c>
      <x:c r="M1062" s="10" t="n">
        <x:f>IF(C1062="","",ROUND((C1062-B1062)*24,6))</x:f>
        <x:v>8.97</x:v>
      </x:c>
      <x:c r="N1062" s="10" t="n">
        <x:f>IF(D1062="","",ROUND((D1062-B1062)*24,6))</x:f>
        <x:v>35.91</x:v>
      </x:c>
      <x:c r="O1062" s="1" t="n">
        <x:f>IF(D1062="",1,0)</x:f>
        <x:v>0</x:v>
      </x:c>
      <x:c r="P1062" s="1" t="n">
        <x:f>IF(E1062="",0,IF(OR(C1062&lt;&gt;"",L1062&gt;=J1062),1,0))</x:f>
        <x:v>1</x:v>
      </x:c>
      <x:c r="Q1062" s="1" t="n">
        <x:f>IF(AND(E1062&lt;&gt;"",C1062&lt;&gt;"",M1062&lt;=J1062),1,0)</x:f>
        <x:v>1</x:v>
      </x:c>
      <x:c r="R1062" s="1" t="n">
        <x:f>P1062-Q1062</x:f>
        <x:v>0</x:v>
      </x:c>
      <x:c r="S1062" s="1" t="n">
        <x:f>IF(E1062="",0,IF(OR(D1062&lt;&gt;"",L1062&gt;=K1062),1,0))</x:f>
        <x:v>1</x:v>
      </x:c>
      <x:c r="T1062" s="1" t="n">
        <x:f>IF(AND(E1062&lt;&gt;"",D1062&lt;&gt;"",N1062&lt;=K1062),1,0)</x:f>
        <x:v>1</x:v>
      </x:c>
      <x:c r="U1062" s="1" t="n">
        <x:f>S1062-T1062</x:f>
        <x:v>0</x:v>
      </x:c>
      <x:c r="V1062" s="1" t="n">
        <x:f>IF(I1062="",0,1)</x:f>
        <x:v>1</x:v>
      </x:c>
      <x:c r="W1062" s="1" t="n">
        <x:f>IF(I1062&gt;=4,1,0)</x:f>
        <x:v>0</x:v>
      </x:c>
      <x:c r="X1062" s="1" t="n">
        <x:f>1-O1062</x:f>
        <x:v>1</x:v>
      </x:c>
      <x:c r="Y1062" s="1" t="n">
        <x:f>IF(AND(O1062=1,L1062&gt;168),1,0)</x:f>
        <x:v>0</x:v>
      </x:c>
    </x:row>
    <x:row r="1063">
      <x:c r="A1063" s="1" t="str">
        <x:v>T01058</x:v>
      </x:c>
      <x:c r="B1063" s="9" t="n">
        <x:v>45712.78402777778</x:v>
      </x:c>
      <x:c r="C1063" s="9" t="n">
        <x:v>45713.122777777775</x:v>
      </x:c>
      <x:c r="D1063" s="9"/>
      <x:c r="E1063" s="1" t="str">
        <x:v>Normal</x:v>
      </x:c>
      <x:c r="F1063" s="1" t="str">
        <x:v>WhatsApp</x:v>
      </x:c>
      <x:c r="G1063" s="1" t="str">
        <x:v>Account access</x:v>
      </x:c>
      <x:c r="H1063" s="1" t="n">
        <x:v>0</x:v>
      </x:c>
      <x:c r="I1063" s="1"/>
      <x:c r="J1063" s="1" t="n">
        <x:f>IF(E1063="","",VLOOKUP(E1063,'Guide'!$A$7:$C$10,2,FALSE))</x:f>
        <x:v>12</x:v>
      </x:c>
      <x:c r="K1063" s="1" t="n">
        <x:f>IF(E1063="","",VLOOKUP(E1063,'Guide'!$A$7:$C$10,3,FALSE))</x:f>
        <x:v>72</x:v>
      </x:c>
      <x:c r="L1063" s="10" t="n">
        <x:f>('Guide'!$B$4-B1063)*24</x:f>
        <x:v>3029.1833333332906</x:v>
      </x:c>
      <x:c r="M1063" s="10" t="n">
        <x:f>IF(C1063="","",ROUND((C1063-B1063)*24,6))</x:f>
        <x:v>8.13</x:v>
      </x:c>
      <x:c r="N1063" s="10" t="str">
        <x:f>IF(D1063="","",ROUND((D1063-B1063)*24,6))</x:f>
      </x:c>
      <x:c r="O1063" s="1" t="n">
        <x:f>IF(D1063="",1,0)</x:f>
        <x:v>1</x:v>
      </x:c>
      <x:c r="P1063" s="1" t="n">
        <x:f>IF(E1063="",0,IF(OR(C1063&lt;&gt;"",L1063&gt;=J1063),1,0))</x:f>
        <x:v>1</x:v>
      </x:c>
      <x:c r="Q1063" s="1" t="n">
        <x:f>IF(AND(E1063&lt;&gt;"",C1063&lt;&gt;"",M1063&lt;=J1063),1,0)</x:f>
        <x:v>1</x:v>
      </x:c>
      <x:c r="R1063" s="1" t="n">
        <x:f>P1063-Q1063</x:f>
        <x:v>0</x:v>
      </x:c>
      <x:c r="S1063" s="1" t="n">
        <x:f>IF(E1063="",0,IF(OR(D1063&lt;&gt;"",L1063&gt;=K1063),1,0))</x:f>
        <x:v>1</x:v>
      </x:c>
      <x:c r="T1063" s="1" t="n">
        <x:f>IF(AND(E1063&lt;&gt;"",D1063&lt;&gt;"",N1063&lt;=K1063),1,0)</x:f>
        <x:v>0</x:v>
      </x:c>
      <x:c r="U1063" s="1" t="n">
        <x:f>S1063-T1063</x:f>
        <x:v>1</x:v>
      </x:c>
      <x:c r="V1063" s="1" t="n">
        <x:f>IF(I1063="",0,1)</x:f>
        <x:v>0</x:v>
      </x:c>
      <x:c r="W1063" s="1" t="n">
        <x:f>IF(I1063&gt;=4,1,0)</x:f>
        <x:v>0</x:v>
      </x:c>
      <x:c r="X1063" s="1" t="n">
        <x:f>1-O1063</x:f>
        <x:v>0</x:v>
      </x:c>
      <x:c r="Y1063" s="1" t="n">
        <x:f>IF(AND(O1063=1,L1063&gt;168),1,0)</x:f>
        <x:v>1</x:v>
      </x:c>
    </x:row>
    <x:row r="1064">
      <x:c r="A1064" s="1" t="str">
        <x:v>T01059</x:v>
      </x:c>
      <x:c r="B1064" s="9" t="n">
        <x:v>45791.13611111111</x:v>
      </x:c>
      <x:c r="C1064" s="9" t="n">
        <x:v>45791.21277777778</x:v>
      </x:c>
      <x:c r="D1064" s="9" t="n">
        <x:v>45793.52111111111</x:v>
      </x:c>
      <x:c r="E1064" s="1" t="str">
        <x:v>High</x:v>
      </x:c>
      <x:c r="F1064" s="1" t="str">
        <x:v>Email</x:v>
      </x:c>
      <x:c r="G1064" s="1" t="str">
        <x:v>Billing</x:v>
      </x:c>
      <x:c r="H1064" s="1" t="n">
        <x:v>0</x:v>
      </x:c>
      <x:c r="I1064" s="1"/>
      <x:c r="J1064" s="1" t="n">
        <x:f>IF(E1064="","",VLOOKUP(E1064,'Guide'!$A$7:$C$10,2,FALSE))</x:f>
        <x:v>4</x:v>
      </x:c>
      <x:c r="K1064" s="1" t="n">
        <x:f>IF(E1064="","",VLOOKUP(E1064,'Guide'!$A$7:$C$10,3,FALSE))</x:f>
        <x:v>24</x:v>
      </x:c>
      <x:c r="L1064" s="10" t="n">
        <x:f>('Guide'!$B$4-B1064)*24</x:f>
        <x:v>1148.7333333333372</x:v>
      </x:c>
      <x:c r="M1064" s="10" t="n">
        <x:f>IF(C1064="","",ROUND((C1064-B1064)*24,6))</x:f>
        <x:v>1.84</x:v>
      </x:c>
      <x:c r="N1064" s="10" t="n">
        <x:f>IF(D1064="","",ROUND((D1064-B1064)*24,6))</x:f>
        <x:v>57.24</x:v>
      </x:c>
      <x:c r="O1064" s="1" t="n">
        <x:f>IF(D1064="",1,0)</x:f>
        <x:v>0</x:v>
      </x:c>
      <x:c r="P1064" s="1" t="n">
        <x:f>IF(E1064="",0,IF(OR(C1064&lt;&gt;"",L1064&gt;=J1064),1,0))</x:f>
        <x:v>1</x:v>
      </x:c>
      <x:c r="Q1064" s="1" t="n">
        <x:f>IF(AND(E1064&lt;&gt;"",C1064&lt;&gt;"",M1064&lt;=J1064),1,0)</x:f>
        <x:v>1</x:v>
      </x:c>
      <x:c r="R1064" s="1" t="n">
        <x:f>P1064-Q1064</x:f>
        <x:v>0</x:v>
      </x:c>
      <x:c r="S1064" s="1" t="n">
        <x:f>IF(E1064="",0,IF(OR(D1064&lt;&gt;"",L1064&gt;=K1064),1,0))</x:f>
        <x:v>1</x:v>
      </x:c>
      <x:c r="T1064" s="1" t="n">
        <x:f>IF(AND(E1064&lt;&gt;"",D1064&lt;&gt;"",N1064&lt;=K1064),1,0)</x:f>
        <x:v>0</x:v>
      </x:c>
      <x:c r="U1064" s="1" t="n">
        <x:f>S1064-T1064</x:f>
        <x:v>1</x:v>
      </x:c>
      <x:c r="V1064" s="1" t="n">
        <x:f>IF(I1064="",0,1)</x:f>
        <x:v>0</x:v>
      </x:c>
      <x:c r="W1064" s="1" t="n">
        <x:f>IF(I1064&gt;=4,1,0)</x:f>
        <x:v>0</x:v>
      </x:c>
      <x:c r="X1064" s="1" t="n">
        <x:f>1-O1064</x:f>
        <x:v>1</x:v>
      </x:c>
      <x:c r="Y1064" s="1" t="n">
        <x:f>IF(AND(O1064=1,L1064&gt;168),1,0)</x:f>
        <x:v>0</x:v>
      </x:c>
    </x:row>
    <x:row r="1065">
      <x:c r="A1065" s="1" t="str">
        <x:v>T01060</x:v>
      </x:c>
      <x:c r="B1065" s="9" t="n">
        <x:v>45797.09305555555</x:v>
      </x:c>
      <x:c r="C1065" s="9" t="n">
        <x:v>45799.77847222222</x:v>
      </x:c>
      <x:c r="D1065" s="9" t="n">
        <x:v>45799.782638888886</x:v>
      </x:c>
      <x:c r="E1065" s="1" t="str">
        <x:v>Normal</x:v>
      </x:c>
      <x:c r="F1065" s="1" t="str">
        <x:v>Email</x:v>
      </x:c>
      <x:c r="G1065" s="1" t="str">
        <x:v>Product information</x:v>
      </x:c>
      <x:c r="H1065" s="1" t="n">
        <x:v>0</x:v>
      </x:c>
      <x:c r="I1065" s="1" t="n">
        <x:v>5</x:v>
      </x:c>
      <x:c r="J1065" s="1" t="n">
        <x:f>IF(E1065="","",VLOOKUP(E1065,'Guide'!$A$7:$C$10,2,FALSE))</x:f>
        <x:v>12</x:v>
      </x:c>
      <x:c r="K1065" s="1" t="n">
        <x:f>IF(E1065="","",VLOOKUP(E1065,'Guide'!$A$7:$C$10,3,FALSE))</x:f>
        <x:v>72</x:v>
      </x:c>
      <x:c r="L1065" s="10" t="n">
        <x:f>('Guide'!$B$4-B1065)*24</x:f>
        <x:v>1005.766666666721</x:v>
      </x:c>
      <x:c r="M1065" s="10" t="n">
        <x:f>IF(C1065="","",ROUND((C1065-B1065)*24,6))</x:f>
        <x:v>64.45</x:v>
      </x:c>
      <x:c r="N1065" s="10" t="n">
        <x:f>IF(D1065="","",ROUND((D1065-B1065)*24,6))</x:f>
        <x:v>64.55</x:v>
      </x:c>
      <x:c r="O1065" s="1" t="n">
        <x:f>IF(D1065="",1,0)</x:f>
        <x:v>0</x:v>
      </x:c>
      <x:c r="P1065" s="1" t="n">
        <x:f>IF(E1065="",0,IF(OR(C1065&lt;&gt;"",L1065&gt;=J1065),1,0))</x:f>
        <x:v>1</x:v>
      </x:c>
      <x:c r="Q1065" s="1" t="n">
        <x:f>IF(AND(E1065&lt;&gt;"",C1065&lt;&gt;"",M1065&lt;=J1065),1,0)</x:f>
        <x:v>0</x:v>
      </x:c>
      <x:c r="R1065" s="1" t="n">
        <x:f>P1065-Q1065</x:f>
        <x:v>1</x:v>
      </x:c>
      <x:c r="S1065" s="1" t="n">
        <x:f>IF(E1065="",0,IF(OR(D1065&lt;&gt;"",L1065&gt;=K1065),1,0))</x:f>
        <x:v>1</x:v>
      </x:c>
      <x:c r="T1065" s="1" t="n">
        <x:f>IF(AND(E1065&lt;&gt;"",D1065&lt;&gt;"",N1065&lt;=K1065),1,0)</x:f>
        <x:v>1</x:v>
      </x:c>
      <x:c r="U1065" s="1" t="n">
        <x:f>S1065-T1065</x:f>
        <x:v>0</x:v>
      </x:c>
      <x:c r="V1065" s="1" t="n">
        <x:f>IF(I1065="",0,1)</x:f>
        <x:v>1</x:v>
      </x:c>
      <x:c r="W1065" s="1" t="n">
        <x:f>IF(I1065&gt;=4,1,0)</x:f>
        <x:v>1</x:v>
      </x:c>
      <x:c r="X1065" s="1" t="n">
        <x:f>1-O1065</x:f>
        <x:v>1</x:v>
      </x:c>
      <x:c r="Y1065" s="1" t="n">
        <x:f>IF(AND(O1065=1,L1065&gt;168),1,0)</x:f>
        <x:v>0</x:v>
      </x:c>
    </x:row>
    <x:row r="1066">
      <x:c r="A1066" s="1" t="str">
        <x:v>T01061</x:v>
      </x:c>
      <x:c r="B1066" s="9" t="n">
        <x:v>45771.302777777775</x:v>
      </x:c>
      <x:c r="C1066" s="9" t="n">
        <x:v>45771.37486111111</x:v>
      </x:c>
      <x:c r="D1066" s="9" t="n">
        <x:v>45772.560277777775</x:v>
      </x:c>
      <x:c r="E1066" s="1" t="str">
        <x:v>Normal</x:v>
      </x:c>
      <x:c r="F1066" s="1" t="str">
        <x:v>WhatsApp</x:v>
      </x:c>
      <x:c r="G1066" s="1" t="str">
        <x:v>Product information</x:v>
      </x:c>
      <x:c r="H1066" s="1" t="n">
        <x:v>0</x:v>
      </x:c>
      <x:c r="I1066" s="1" t="n">
        <x:v>5</x:v>
      </x:c>
      <x:c r="J1066" s="1" t="n">
        <x:f>IF(E1066="","",VLOOKUP(E1066,'Guide'!$A$7:$C$10,2,FALSE))</x:f>
        <x:v>12</x:v>
      </x:c>
      <x:c r="K1066" s="1" t="n">
        <x:f>IF(E1066="","",VLOOKUP(E1066,'Guide'!$A$7:$C$10,3,FALSE))</x:f>
        <x:v>72</x:v>
      </x:c>
      <x:c r="L1066" s="10" t="n">
        <x:f>('Guide'!$B$4-B1066)*24</x:f>
        <x:v>1624.7333333333954</x:v>
      </x:c>
      <x:c r="M1066" s="10" t="n">
        <x:f>IF(C1066="","",ROUND((C1066-B1066)*24,6))</x:f>
        <x:v>1.73</x:v>
      </x:c>
      <x:c r="N1066" s="10" t="n">
        <x:f>IF(D1066="","",ROUND((D1066-B1066)*24,6))</x:f>
        <x:v>30.18</x:v>
      </x:c>
      <x:c r="O1066" s="1" t="n">
        <x:f>IF(D1066="",1,0)</x:f>
        <x:v>0</x:v>
      </x:c>
      <x:c r="P1066" s="1" t="n">
        <x:f>IF(E1066="",0,IF(OR(C1066&lt;&gt;"",L1066&gt;=J1066),1,0))</x:f>
        <x:v>1</x:v>
      </x:c>
      <x:c r="Q1066" s="1" t="n">
        <x:f>IF(AND(E1066&lt;&gt;"",C1066&lt;&gt;"",M1066&lt;=J1066),1,0)</x:f>
        <x:v>1</x:v>
      </x:c>
      <x:c r="R1066" s="1" t="n">
        <x:f>P1066-Q1066</x:f>
        <x:v>0</x:v>
      </x:c>
      <x:c r="S1066" s="1" t="n">
        <x:f>IF(E1066="",0,IF(OR(D1066&lt;&gt;"",L1066&gt;=K1066),1,0))</x:f>
        <x:v>1</x:v>
      </x:c>
      <x:c r="T1066" s="1" t="n">
        <x:f>IF(AND(E1066&lt;&gt;"",D1066&lt;&gt;"",N1066&lt;=K1066),1,0)</x:f>
        <x:v>1</x:v>
      </x:c>
      <x:c r="U1066" s="1" t="n">
        <x:f>S1066-T1066</x:f>
        <x:v>0</x:v>
      </x:c>
      <x:c r="V1066" s="1" t="n">
        <x:f>IF(I1066="",0,1)</x:f>
        <x:v>1</x:v>
      </x:c>
      <x:c r="W1066" s="1" t="n">
        <x:f>IF(I1066&gt;=4,1,0)</x:f>
        <x:v>1</x:v>
      </x:c>
      <x:c r="X1066" s="1" t="n">
        <x:f>1-O1066</x:f>
        <x:v>1</x:v>
      </x:c>
      <x:c r="Y1066" s="1" t="n">
        <x:f>IF(AND(O1066=1,L1066&gt;168),1,0)</x:f>
        <x:v>0</x:v>
      </x:c>
    </x:row>
    <x:row r="1067">
      <x:c r="A1067" s="1" t="str">
        <x:v>T01062</x:v>
      </x:c>
      <x:c r="B1067" s="9" t="n">
        <x:v>45708.69027777778</x:v>
      </x:c>
      <x:c r="C1067" s="9" t="n">
        <x:v>45708.94236111111</x:v>
      </x:c>
      <x:c r="D1067" s="9" t="n">
        <x:v>45708.94652777778</x:v>
      </x:c>
      <x:c r="E1067" s="1" t="str">
        <x:v>High</x:v>
      </x:c>
      <x:c r="F1067" s="1" t="str">
        <x:v>WhatsApp</x:v>
      </x:c>
      <x:c r="G1067" s="1" t="str">
        <x:v>Product information</x:v>
      </x:c>
      <x:c r="H1067" s="1" t="n">
        <x:v>0</x:v>
      </x:c>
      <x:c r="I1067" s="1"/>
      <x:c r="J1067" s="1" t="n">
        <x:f>IF(E1067="","",VLOOKUP(E1067,'Guide'!$A$7:$C$10,2,FALSE))</x:f>
        <x:v>4</x:v>
      </x:c>
      <x:c r="K1067" s="1" t="n">
        <x:f>IF(E1067="","",VLOOKUP(E1067,'Guide'!$A$7:$C$10,3,FALSE))</x:f>
        <x:v>24</x:v>
      </x:c>
      <x:c r="L1067" s="10" t="n">
        <x:f>('Guide'!$B$4-B1067)*24</x:f>
        <x:v>3127.4333333332906</x:v>
      </x:c>
      <x:c r="M1067" s="10" t="n">
        <x:f>IF(C1067="","",ROUND((C1067-B1067)*24,6))</x:f>
        <x:v>6.05</x:v>
      </x:c>
      <x:c r="N1067" s="10" t="n">
        <x:f>IF(D1067="","",ROUND((D1067-B1067)*24,6))</x:f>
        <x:v>6.15</x:v>
      </x:c>
      <x:c r="O1067" s="1" t="n">
        <x:f>IF(D1067="",1,0)</x:f>
        <x:v>0</x:v>
      </x:c>
      <x:c r="P1067" s="1" t="n">
        <x:f>IF(E1067="",0,IF(OR(C1067&lt;&gt;"",L1067&gt;=J1067),1,0))</x:f>
        <x:v>1</x:v>
      </x:c>
      <x:c r="Q1067" s="1" t="n">
        <x:f>IF(AND(E1067&lt;&gt;"",C1067&lt;&gt;"",M1067&lt;=J1067),1,0)</x:f>
        <x:v>0</x:v>
      </x:c>
      <x:c r="R1067" s="1" t="n">
        <x:f>P1067-Q1067</x:f>
        <x:v>1</x:v>
      </x:c>
      <x:c r="S1067" s="1" t="n">
        <x:f>IF(E1067="",0,IF(OR(D1067&lt;&gt;"",L1067&gt;=K1067),1,0))</x:f>
        <x:v>1</x:v>
      </x:c>
      <x:c r="T1067" s="1" t="n">
        <x:f>IF(AND(E1067&lt;&gt;"",D1067&lt;&gt;"",N1067&lt;=K1067),1,0)</x:f>
        <x:v>1</x:v>
      </x:c>
      <x:c r="U1067" s="1" t="n">
        <x:f>S1067-T1067</x:f>
        <x:v>0</x:v>
      </x:c>
      <x:c r="V1067" s="1" t="n">
        <x:f>IF(I1067="",0,1)</x:f>
        <x:v>0</x:v>
      </x:c>
      <x:c r="W1067" s="1" t="n">
        <x:f>IF(I1067&gt;=4,1,0)</x:f>
        <x:v>0</x:v>
      </x:c>
      <x:c r="X1067" s="1" t="n">
        <x:f>1-O1067</x:f>
        <x:v>1</x:v>
      </x:c>
      <x:c r="Y1067" s="1" t="n">
        <x:f>IF(AND(O1067=1,L1067&gt;168),1,0)</x:f>
        <x:v>0</x:v>
      </x:c>
    </x:row>
    <x:row r="1068">
      <x:c r="A1068" s="1" t="str">
        <x:v>T01063</x:v>
      </x:c>
      <x:c r="B1068" s="9" t="n">
        <x:v>45674.89027777778</x:v>
      </x:c>
      <x:c r="C1068" s="9" t="n">
        <x:v>45676.03611111111</x:v>
      </x:c>
      <x:c r="D1068" s="9" t="n">
        <x:v>45678.54777777778</x:v>
      </x:c>
      <x:c r="E1068" s="1" t="str">
        <x:v>Normal</x:v>
      </x:c>
      <x:c r="F1068" s="1" t="str">
        <x:v>Email</x:v>
      </x:c>
      <x:c r="G1068" s="1" t="str">
        <x:v>Account access</x:v>
      </x:c>
      <x:c r="H1068" s="1" t="n">
        <x:v>0</x:v>
      </x:c>
      <x:c r="I1068" s="1"/>
      <x:c r="J1068" s="1" t="n">
        <x:f>IF(E1068="","",VLOOKUP(E1068,'Guide'!$A$7:$C$10,2,FALSE))</x:f>
        <x:v>12</x:v>
      </x:c>
      <x:c r="K1068" s="1" t="n">
        <x:f>IF(E1068="","",VLOOKUP(E1068,'Guide'!$A$7:$C$10,3,FALSE))</x:f>
        <x:v>72</x:v>
      </x:c>
      <x:c r="L1068" s="10" t="n">
        <x:f>('Guide'!$B$4-B1068)*24</x:f>
        <x:v>3938.6333333333605</x:v>
      </x:c>
      <x:c r="M1068" s="10" t="n">
        <x:f>IF(C1068="","",ROUND((C1068-B1068)*24,6))</x:f>
        <x:v>27.5</x:v>
      </x:c>
      <x:c r="N1068" s="10" t="n">
        <x:f>IF(D1068="","",ROUND((D1068-B1068)*24,6))</x:f>
        <x:v>87.78</x:v>
      </x:c>
      <x:c r="O1068" s="1" t="n">
        <x:f>IF(D1068="",1,0)</x:f>
        <x:v>0</x:v>
      </x:c>
      <x:c r="P1068" s="1" t="n">
        <x:f>IF(E1068="",0,IF(OR(C1068&lt;&gt;"",L1068&gt;=J1068),1,0))</x:f>
        <x:v>1</x:v>
      </x:c>
      <x:c r="Q1068" s="1" t="n">
        <x:f>IF(AND(E1068&lt;&gt;"",C1068&lt;&gt;"",M1068&lt;=J1068),1,0)</x:f>
        <x:v>0</x:v>
      </x:c>
      <x:c r="R1068" s="1" t="n">
        <x:f>P1068-Q1068</x:f>
        <x:v>1</x:v>
      </x:c>
      <x:c r="S1068" s="1" t="n">
        <x:f>IF(E1068="",0,IF(OR(D1068&lt;&gt;"",L1068&gt;=K1068),1,0))</x:f>
        <x:v>1</x:v>
      </x:c>
      <x:c r="T1068" s="1" t="n">
        <x:f>IF(AND(E1068&lt;&gt;"",D1068&lt;&gt;"",N1068&lt;=K1068),1,0)</x:f>
        <x:v>0</x:v>
      </x:c>
      <x:c r="U1068" s="1" t="n">
        <x:f>S1068-T1068</x:f>
        <x:v>1</x:v>
      </x:c>
      <x:c r="V1068" s="1" t="n">
        <x:f>IF(I1068="",0,1)</x:f>
        <x:v>0</x:v>
      </x:c>
      <x:c r="W1068" s="1" t="n">
        <x:f>IF(I1068&gt;=4,1,0)</x:f>
        <x:v>0</x:v>
      </x:c>
      <x:c r="X1068" s="1" t="n">
        <x:f>1-O1068</x:f>
        <x:v>1</x:v>
      </x:c>
      <x:c r="Y1068" s="1" t="n">
        <x:f>IF(AND(O1068=1,L1068&gt;168),1,0)</x:f>
        <x:v>0</x:v>
      </x:c>
    </x:row>
    <x:row r="1069">
      <x:c r="A1069" s="1" t="str">
        <x:v>T01064</x:v>
      </x:c>
      <x:c r="B1069" s="9" t="n">
        <x:v>45676.84027777778</x:v>
      </x:c>
      <x:c r="C1069" s="9" t="n">
        <x:v>45677.03361111111</x:v>
      </x:c>
      <x:c r="D1069" s="9" t="n">
        <x:v>45679.26069444444</x:v>
      </x:c>
      <x:c r="E1069" s="1" t="str">
        <x:v>Normal</x:v>
      </x:c>
      <x:c r="F1069" s="1" t="str">
        <x:v>Email</x:v>
      </x:c>
      <x:c r="G1069" s="1" t="str">
        <x:v>Delivery</x:v>
      </x:c>
      <x:c r="H1069" s="1" t="n">
        <x:v>0</x:v>
      </x:c>
      <x:c r="I1069" s="1" t="n">
        <x:v>4</x:v>
      </x:c>
      <x:c r="J1069" s="1" t="n">
        <x:f>IF(E1069="","",VLOOKUP(E1069,'Guide'!$A$7:$C$10,2,FALSE))</x:f>
        <x:v>12</x:v>
      </x:c>
      <x:c r="K1069" s="1" t="n">
        <x:f>IF(E1069="","",VLOOKUP(E1069,'Guide'!$A$7:$C$10,3,FALSE))</x:f>
        <x:v>72</x:v>
      </x:c>
      <x:c r="L1069" s="10" t="n">
        <x:f>('Guide'!$B$4-B1069)*24</x:f>
        <x:v>3891.8333333332557</x:v>
      </x:c>
      <x:c r="M1069" s="10" t="n">
        <x:f>IF(C1069="","",ROUND((C1069-B1069)*24,6))</x:f>
        <x:v>4.64</x:v>
      </x:c>
      <x:c r="N1069" s="10" t="n">
        <x:f>IF(D1069="","",ROUND((D1069-B1069)*24,6))</x:f>
        <x:v>58.09</x:v>
      </x:c>
      <x:c r="O1069" s="1" t="n">
        <x:f>IF(D1069="",1,0)</x:f>
        <x:v>0</x:v>
      </x:c>
      <x:c r="P1069" s="1" t="n">
        <x:f>IF(E1069="",0,IF(OR(C1069&lt;&gt;"",L1069&gt;=J1069),1,0))</x:f>
        <x:v>1</x:v>
      </x:c>
      <x:c r="Q1069" s="1" t="n">
        <x:f>IF(AND(E1069&lt;&gt;"",C1069&lt;&gt;"",M1069&lt;=J1069),1,0)</x:f>
        <x:v>1</x:v>
      </x:c>
      <x:c r="R1069" s="1" t="n">
        <x:f>P1069-Q1069</x:f>
        <x:v>0</x:v>
      </x:c>
      <x:c r="S1069" s="1" t="n">
        <x:f>IF(E1069="",0,IF(OR(D1069&lt;&gt;"",L1069&gt;=K1069),1,0))</x:f>
        <x:v>1</x:v>
      </x:c>
      <x:c r="T1069" s="1" t="n">
        <x:f>IF(AND(E1069&lt;&gt;"",D1069&lt;&gt;"",N1069&lt;=K1069),1,0)</x:f>
        <x:v>1</x:v>
      </x:c>
      <x:c r="U1069" s="1" t="n">
        <x:f>S1069-T1069</x:f>
        <x:v>0</x:v>
      </x:c>
      <x:c r="V1069" s="1" t="n">
        <x:f>IF(I1069="",0,1)</x:f>
        <x:v>1</x:v>
      </x:c>
      <x:c r="W1069" s="1" t="n">
        <x:f>IF(I1069&gt;=4,1,0)</x:f>
        <x:v>1</x:v>
      </x:c>
      <x:c r="X1069" s="1" t="n">
        <x:f>1-O1069</x:f>
        <x:v>1</x:v>
      </x:c>
      <x:c r="Y1069" s="1" t="n">
        <x:f>IF(AND(O1069=1,L1069&gt;168),1,0)</x:f>
        <x:v>0</x:v>
      </x:c>
    </x:row>
    <x:row r="1070">
      <x:c r="A1070" s="1" t="str">
        <x:v>T01065</x:v>
      </x:c>
      <x:c r="B1070" s="9" t="n">
        <x:v>45689.07361111111</x:v>
      </x:c>
      <x:c r="C1070" s="9" t="n">
        <x:v>45689.62486111111</x:v>
      </x:c>
      <x:c r="D1070" s="9" t="n">
        <x:v>45690.58152777778</x:v>
      </x:c>
      <x:c r="E1070" s="1" t="str">
        <x:v>Normal</x:v>
      </x:c>
      <x:c r="F1070" s="1" t="str">
        <x:v>Email</x:v>
      </x:c>
      <x:c r="G1070" s="1" t="str">
        <x:v>Product information</x:v>
      </x:c>
      <x:c r="H1070" s="1" t="n">
        <x:v>0</x:v>
      </x:c>
      <x:c r="I1070" s="1" t="n">
        <x:v>4</x:v>
      </x:c>
      <x:c r="J1070" s="1" t="n">
        <x:f>IF(E1070="","",VLOOKUP(E1070,'Guide'!$A$7:$C$10,2,FALSE))</x:f>
        <x:v>12</x:v>
      </x:c>
      <x:c r="K1070" s="1" t="n">
        <x:f>IF(E1070="","",VLOOKUP(E1070,'Guide'!$A$7:$C$10,3,FALSE))</x:f>
        <x:v>72</x:v>
      </x:c>
      <x:c r="L1070" s="10" t="n">
        <x:f>('Guide'!$B$4-B1070)*24</x:f>
        <x:v>3598.233333333337</x:v>
      </x:c>
      <x:c r="M1070" s="10" t="n">
        <x:f>IF(C1070="","",ROUND((C1070-B1070)*24,6))</x:f>
        <x:v>13.23</x:v>
      </x:c>
      <x:c r="N1070" s="10" t="n">
        <x:f>IF(D1070="","",ROUND((D1070-B1070)*24,6))</x:f>
        <x:v>36.19</x:v>
      </x:c>
      <x:c r="O1070" s="1" t="n">
        <x:f>IF(D1070="",1,0)</x:f>
        <x:v>0</x:v>
      </x:c>
      <x:c r="P1070" s="1" t="n">
        <x:f>IF(E1070="",0,IF(OR(C1070&lt;&gt;"",L1070&gt;=J1070),1,0))</x:f>
        <x:v>1</x:v>
      </x:c>
      <x:c r="Q1070" s="1" t="n">
        <x:f>IF(AND(E1070&lt;&gt;"",C1070&lt;&gt;"",M1070&lt;=J1070),1,0)</x:f>
        <x:v>0</x:v>
      </x:c>
      <x:c r="R1070" s="1" t="n">
        <x:f>P1070-Q1070</x:f>
        <x:v>1</x:v>
      </x:c>
      <x:c r="S1070" s="1" t="n">
        <x:f>IF(E1070="",0,IF(OR(D1070&lt;&gt;"",L1070&gt;=K1070),1,0))</x:f>
        <x:v>1</x:v>
      </x:c>
      <x:c r="T1070" s="1" t="n">
        <x:f>IF(AND(E1070&lt;&gt;"",D1070&lt;&gt;"",N1070&lt;=K1070),1,0)</x:f>
        <x:v>1</x:v>
      </x:c>
      <x:c r="U1070" s="1" t="n">
        <x:f>S1070-T1070</x:f>
        <x:v>0</x:v>
      </x:c>
      <x:c r="V1070" s="1" t="n">
        <x:f>IF(I1070="",0,1)</x:f>
        <x:v>1</x:v>
      </x:c>
      <x:c r="W1070" s="1" t="n">
        <x:f>IF(I1070&gt;=4,1,0)</x:f>
        <x:v>1</x:v>
      </x:c>
      <x:c r="X1070" s="1" t="n">
        <x:f>1-O1070</x:f>
        <x:v>1</x:v>
      </x:c>
      <x:c r="Y1070" s="1" t="n">
        <x:f>IF(AND(O1070=1,L1070&gt;168),1,0)</x:f>
        <x:v>0</x:v>
      </x:c>
    </x:row>
    <x:row r="1071">
      <x:c r="A1071" s="1" t="str">
        <x:v>T01066</x:v>
      </x:c>
      <x:c r="B1071" s="9" t="n">
        <x:v>45681.399305555555</x:v>
      </x:c>
      <x:c r="C1071" s="9" t="n">
        <x:v>45682.08763888889</x:v>
      </x:c>
      <x:c r="D1071" s="9" t="n">
        <x:v>45683.09138888889</x:v>
      </x:c>
      <x:c r="E1071" s="1" t="str">
        <x:v>Normal</x:v>
      </x:c>
      <x:c r="F1071" s="1" t="str">
        <x:v>Email</x:v>
      </x:c>
      <x:c r="G1071" s="1" t="str">
        <x:v>Billing</x:v>
      </x:c>
      <x:c r="H1071" s="1" t="n">
        <x:v>0</x:v>
      </x:c>
      <x:c r="I1071" s="1" t="n">
        <x:v>4</x:v>
      </x:c>
      <x:c r="J1071" s="1" t="n">
        <x:f>IF(E1071="","",VLOOKUP(E1071,'Guide'!$A$7:$C$10,2,FALSE))</x:f>
        <x:v>12</x:v>
      </x:c>
      <x:c r="K1071" s="1" t="n">
        <x:f>IF(E1071="","",VLOOKUP(E1071,'Guide'!$A$7:$C$10,3,FALSE))</x:f>
        <x:v>72</x:v>
      </x:c>
      <x:c r="L1071" s="10" t="n">
        <x:f>('Guide'!$B$4-B1071)*24</x:f>
        <x:v>3782.416666666686</x:v>
      </x:c>
      <x:c r="M1071" s="10" t="n">
        <x:f>IF(C1071="","",ROUND((C1071-B1071)*24,6))</x:f>
        <x:v>16.52</x:v>
      </x:c>
      <x:c r="N1071" s="10" t="n">
        <x:f>IF(D1071="","",ROUND((D1071-B1071)*24,6))</x:f>
        <x:v>40.61</x:v>
      </x:c>
      <x:c r="O1071" s="1" t="n">
        <x:f>IF(D1071="",1,0)</x:f>
        <x:v>0</x:v>
      </x:c>
      <x:c r="P1071" s="1" t="n">
        <x:f>IF(E1071="",0,IF(OR(C1071&lt;&gt;"",L1071&gt;=J1071),1,0))</x:f>
        <x:v>1</x:v>
      </x:c>
      <x:c r="Q1071" s="1" t="n">
        <x:f>IF(AND(E1071&lt;&gt;"",C1071&lt;&gt;"",M1071&lt;=J1071),1,0)</x:f>
        <x:v>0</x:v>
      </x:c>
      <x:c r="R1071" s="1" t="n">
        <x:f>P1071-Q1071</x:f>
        <x:v>1</x:v>
      </x:c>
      <x:c r="S1071" s="1" t="n">
        <x:f>IF(E1071="",0,IF(OR(D1071&lt;&gt;"",L1071&gt;=K1071),1,0))</x:f>
        <x:v>1</x:v>
      </x:c>
      <x:c r="T1071" s="1" t="n">
        <x:f>IF(AND(E1071&lt;&gt;"",D1071&lt;&gt;"",N1071&lt;=K1071),1,0)</x:f>
        <x:v>1</x:v>
      </x:c>
      <x:c r="U1071" s="1" t="n">
        <x:f>S1071-T1071</x:f>
        <x:v>0</x:v>
      </x:c>
      <x:c r="V1071" s="1" t="n">
        <x:f>IF(I1071="",0,1)</x:f>
        <x:v>1</x:v>
      </x:c>
      <x:c r="W1071" s="1" t="n">
        <x:f>IF(I1071&gt;=4,1,0)</x:f>
        <x:v>1</x:v>
      </x:c>
      <x:c r="X1071" s="1" t="n">
        <x:f>1-O1071</x:f>
        <x:v>1</x:v>
      </x:c>
      <x:c r="Y1071" s="1" t="n">
        <x:f>IF(AND(O1071=1,L1071&gt;168),1,0)</x:f>
        <x:v>0</x:v>
      </x:c>
    </x:row>
    <x:row r="1072">
      <x:c r="A1072" s="1" t="str">
        <x:v>T01067</x:v>
      </x:c>
      <x:c r="B1072" s="9" t="n">
        <x:v>45826.92986111111</x:v>
      </x:c>
      <x:c r="C1072" s="9" t="n">
        <x:v>45827.34652777778</x:v>
      </x:c>
      <x:c r="D1072" s="9" t="n">
        <x:v>45831.41736111111</x:v>
      </x:c>
      <x:c r="E1072" s="1" t="str">
        <x:v>Normal</x:v>
      </x:c>
      <x:c r="F1072" s="1" t="str">
        <x:v>Email</x:v>
      </x:c>
      <x:c r="G1072" s="1" t="str">
        <x:v>Refund</x:v>
      </x:c>
      <x:c r="H1072" s="1" t="n">
        <x:v>0</x:v>
      </x:c>
      <x:c r="I1072" s="1" t="n">
        <x:v>4</x:v>
      </x:c>
      <x:c r="J1072" s="1" t="n">
        <x:f>IF(E1072="","",VLOOKUP(E1072,'Guide'!$A$7:$C$10,2,FALSE))</x:f>
        <x:v>12</x:v>
      </x:c>
      <x:c r="K1072" s="1" t="n">
        <x:f>IF(E1072="","",VLOOKUP(E1072,'Guide'!$A$7:$C$10,3,FALSE))</x:f>
        <x:v>72</x:v>
      </x:c>
      <x:c r="L1072" s="10" t="n">
        <x:f>('Guide'!$B$4-B1072)*24</x:f>
        <x:v>289.68333333340706</x:v>
      </x:c>
      <x:c r="M1072" s="10" t="n">
        <x:f>IF(C1072="","",ROUND((C1072-B1072)*24,6))</x:f>
        <x:v>10</x:v>
      </x:c>
      <x:c r="N1072" s="10" t="n">
        <x:f>IF(D1072="","",ROUND((D1072-B1072)*24,6))</x:f>
        <x:v>107.7</x:v>
      </x:c>
      <x:c r="O1072" s="1" t="n">
        <x:f>IF(D1072="",1,0)</x:f>
        <x:v>0</x:v>
      </x:c>
      <x:c r="P1072" s="1" t="n">
        <x:f>IF(E1072="",0,IF(OR(C1072&lt;&gt;"",L1072&gt;=J1072),1,0))</x:f>
        <x:v>1</x:v>
      </x:c>
      <x:c r="Q1072" s="1" t="n">
        <x:f>IF(AND(E1072&lt;&gt;"",C1072&lt;&gt;"",M1072&lt;=J1072),1,0)</x:f>
        <x:v>1</x:v>
      </x:c>
      <x:c r="R1072" s="1" t="n">
        <x:f>P1072-Q1072</x:f>
        <x:v>0</x:v>
      </x:c>
      <x:c r="S1072" s="1" t="n">
        <x:f>IF(E1072="",0,IF(OR(D1072&lt;&gt;"",L1072&gt;=K1072),1,0))</x:f>
        <x:v>1</x:v>
      </x:c>
      <x:c r="T1072" s="1" t="n">
        <x:f>IF(AND(E1072&lt;&gt;"",D1072&lt;&gt;"",N1072&lt;=K1072),1,0)</x:f>
        <x:v>0</x:v>
      </x:c>
      <x:c r="U1072" s="1" t="n">
        <x:f>S1072-T1072</x:f>
        <x:v>1</x:v>
      </x:c>
      <x:c r="V1072" s="1" t="n">
        <x:f>IF(I1072="",0,1)</x:f>
        <x:v>1</x:v>
      </x:c>
      <x:c r="W1072" s="1" t="n">
        <x:f>IF(I1072&gt;=4,1,0)</x:f>
        <x:v>1</x:v>
      </x:c>
      <x:c r="X1072" s="1" t="n">
        <x:f>1-O1072</x:f>
        <x:v>1</x:v>
      </x:c>
      <x:c r="Y1072" s="1" t="n">
        <x:f>IF(AND(O1072=1,L1072&gt;168),1,0)</x:f>
        <x:v>0</x:v>
      </x:c>
    </x:row>
    <x:row r="1073">
      <x:c r="A1073" s="1" t="str">
        <x:v>T01068</x:v>
      </x:c>
      <x:c r="B1073" s="9" t="n">
        <x:v>45735.29722222222</x:v>
      </x:c>
      <x:c r="C1073" s="9" t="n">
        <x:v>45735.360138888886</x:v>
      </x:c>
      <x:c r="D1073" s="9" t="n">
        <x:v>45736.15305555556</x:v>
      </x:c>
      <x:c r="E1073" s="1" t="str">
        <x:v>Normal</x:v>
      </x:c>
      <x:c r="F1073" s="1" t="str">
        <x:v>Web chat</x:v>
      </x:c>
      <x:c r="G1073" s="1" t="str">
        <x:v>Billing</x:v>
      </x:c>
      <x:c r="H1073" s="1" t="n">
        <x:v>0</x:v>
      </x:c>
      <x:c r="I1073" s="1" t="n">
        <x:v>4</x:v>
      </x:c>
      <x:c r="J1073" s="1" t="n">
        <x:f>IF(E1073="","",VLOOKUP(E1073,'Guide'!$A$7:$C$10,2,FALSE))</x:f>
        <x:v>12</x:v>
      </x:c>
      <x:c r="K1073" s="1" t="n">
        <x:f>IF(E1073="","",VLOOKUP(E1073,'Guide'!$A$7:$C$10,3,FALSE))</x:f>
        <x:v>72</x:v>
      </x:c>
      <x:c r="L1073" s="10" t="n">
        <x:f>('Guide'!$B$4-B1073)*24</x:f>
        <x:v>2488.8666666666395</x:v>
      </x:c>
      <x:c r="M1073" s="10" t="n">
        <x:f>IF(C1073="","",ROUND((C1073-B1073)*24,6))</x:f>
        <x:v>1.51</x:v>
      </x:c>
      <x:c r="N1073" s="10" t="n">
        <x:f>IF(D1073="","",ROUND((D1073-B1073)*24,6))</x:f>
        <x:v>20.54</x:v>
      </x:c>
      <x:c r="O1073" s="1" t="n">
        <x:f>IF(D1073="",1,0)</x:f>
        <x:v>0</x:v>
      </x:c>
      <x:c r="P1073" s="1" t="n">
        <x:f>IF(E1073="",0,IF(OR(C1073&lt;&gt;"",L1073&gt;=J1073),1,0))</x:f>
        <x:v>1</x:v>
      </x:c>
      <x:c r="Q1073" s="1" t="n">
        <x:f>IF(AND(E1073&lt;&gt;"",C1073&lt;&gt;"",M1073&lt;=J1073),1,0)</x:f>
        <x:v>1</x:v>
      </x:c>
      <x:c r="R1073" s="1" t="n">
        <x:f>P1073-Q1073</x:f>
        <x:v>0</x:v>
      </x:c>
      <x:c r="S1073" s="1" t="n">
        <x:f>IF(E1073="",0,IF(OR(D1073&lt;&gt;"",L1073&gt;=K1073),1,0))</x:f>
        <x:v>1</x:v>
      </x:c>
      <x:c r="T1073" s="1" t="n">
        <x:f>IF(AND(E1073&lt;&gt;"",D1073&lt;&gt;"",N1073&lt;=K1073),1,0)</x:f>
        <x:v>1</x:v>
      </x:c>
      <x:c r="U1073" s="1" t="n">
        <x:f>S1073-T1073</x:f>
        <x:v>0</x:v>
      </x:c>
      <x:c r="V1073" s="1" t="n">
        <x:f>IF(I1073="",0,1)</x:f>
        <x:v>1</x:v>
      </x:c>
      <x:c r="W1073" s="1" t="n">
        <x:f>IF(I1073&gt;=4,1,0)</x:f>
        <x:v>1</x:v>
      </x:c>
      <x:c r="X1073" s="1" t="n">
        <x:f>1-O1073</x:f>
        <x:v>1</x:v>
      </x:c>
      <x:c r="Y1073" s="1" t="n">
        <x:f>IF(AND(O1073=1,L1073&gt;168),1,0)</x:f>
        <x:v>0</x:v>
      </x:c>
    </x:row>
    <x:row r="1074">
      <x:c r="A1074" s="1" t="str">
        <x:v>T01069</x:v>
      </x:c>
      <x:c r="B1074" s="9" t="n">
        <x:v>45669.174305555556</x:v>
      </x:c>
      <x:c r="C1074" s="9" t="n">
        <x:v>45669.25472222222</x:v>
      </x:c>
      <x:c r="D1074" s="9" t="n">
        <x:v>45669.258888888886</x:v>
      </x:c>
      <x:c r="E1074" s="1" t="str">
        <x:v>Urgent</x:v>
      </x:c>
      <x:c r="F1074" s="1" t="str">
        <x:v>Email</x:v>
      </x:c>
      <x:c r="G1074" s="1" t="str">
        <x:v>Billing</x:v>
      </x:c>
      <x:c r="H1074" s="1" t="n">
        <x:v>1</x:v>
      </x:c>
      <x:c r="I1074" s="1" t="n">
        <x:v>3</x:v>
      </x:c>
      <x:c r="J1074" s="1" t="n">
        <x:f>IF(E1074="","",VLOOKUP(E1074,'Guide'!$A$7:$C$10,2,FALSE))</x:f>
        <x:v>1</x:v>
      </x:c>
      <x:c r="K1074" s="1" t="n">
        <x:f>IF(E1074="","",VLOOKUP(E1074,'Guide'!$A$7:$C$10,3,FALSE))</x:f>
        <x:v>8</x:v>
      </x:c>
      <x:c r="L1074" s="10" t="n">
        <x:f>('Guide'!$B$4-B1074)*24</x:f>
        <x:v>4075.816666666651</x:v>
      </x:c>
      <x:c r="M1074" s="10" t="n">
        <x:f>IF(C1074="","",ROUND((C1074-B1074)*24,6))</x:f>
        <x:v>1.93</x:v>
      </x:c>
      <x:c r="N1074" s="10" t="n">
        <x:f>IF(D1074="","",ROUND((D1074-B1074)*24,6))</x:f>
        <x:v>2.03</x:v>
      </x:c>
      <x:c r="O1074" s="1" t="n">
        <x:f>IF(D1074="",1,0)</x:f>
        <x:v>0</x:v>
      </x:c>
      <x:c r="P1074" s="1" t="n">
        <x:f>IF(E1074="",0,IF(OR(C1074&lt;&gt;"",L1074&gt;=J1074),1,0))</x:f>
        <x:v>1</x:v>
      </x:c>
      <x:c r="Q1074" s="1" t="n">
        <x:f>IF(AND(E1074&lt;&gt;"",C1074&lt;&gt;"",M1074&lt;=J1074),1,0)</x:f>
        <x:v>0</x:v>
      </x:c>
      <x:c r="R1074" s="1" t="n">
        <x:f>P1074-Q1074</x:f>
        <x:v>1</x:v>
      </x:c>
      <x:c r="S1074" s="1" t="n">
        <x:f>IF(E1074="",0,IF(OR(D1074&lt;&gt;"",L1074&gt;=K1074),1,0))</x:f>
        <x:v>1</x:v>
      </x:c>
      <x:c r="T1074" s="1" t="n">
        <x:f>IF(AND(E1074&lt;&gt;"",D1074&lt;&gt;"",N1074&lt;=K1074),1,0)</x:f>
        <x:v>1</x:v>
      </x:c>
      <x:c r="U1074" s="1" t="n">
        <x:f>S1074-T1074</x:f>
        <x:v>0</x:v>
      </x:c>
      <x:c r="V1074" s="1" t="n">
        <x:f>IF(I1074="",0,1)</x:f>
        <x:v>1</x:v>
      </x:c>
      <x:c r="W1074" s="1" t="n">
        <x:f>IF(I1074&gt;=4,1,0)</x:f>
        <x:v>0</x:v>
      </x:c>
      <x:c r="X1074" s="1" t="n">
        <x:f>1-O1074</x:f>
        <x:v>1</x:v>
      </x:c>
      <x:c r="Y1074" s="1" t="n">
        <x:f>IF(AND(O1074=1,L1074&gt;168),1,0)</x:f>
        <x:v>0</x:v>
      </x:c>
    </x:row>
    <x:row r="1075">
      <x:c r="A1075" s="1" t="str">
        <x:v>T01070</x:v>
      </x:c>
      <x:c r="B1075" s="9" t="n">
        <x:v>45690.91388888889</x:v>
      </x:c>
      <x:c r="C1075" s="9" t="n">
        <x:v>45691.67847222222</x:v>
      </x:c>
      <x:c r="D1075" s="9" t="n">
        <x:v>45694.375972222224</x:v>
      </x:c>
      <x:c r="E1075" s="1" t="str">
        <x:v>Low</x:v>
      </x:c>
      <x:c r="F1075" s="1" t="str">
        <x:v>WhatsApp</x:v>
      </x:c>
      <x:c r="G1075" s="1" t="str">
        <x:v>Refund</x:v>
      </x:c>
      <x:c r="H1075" s="1" t="n">
        <x:v>0</x:v>
      </x:c>
      <x:c r="I1075" s="1"/>
      <x:c r="J1075" s="1" t="n">
        <x:f>IF(E1075="","",VLOOKUP(E1075,'Guide'!$A$7:$C$10,2,FALSE))</x:f>
        <x:v>24</x:v>
      </x:c>
      <x:c r="K1075" s="1" t="n">
        <x:f>IF(E1075="","",VLOOKUP(E1075,'Guide'!$A$7:$C$10,3,FALSE))</x:f>
        <x:v>120</x:v>
      </x:c>
      <x:c r="L1075" s="10" t="n">
        <x:f>('Guide'!$B$4-B1075)*24</x:f>
        <x:v>3554.066666666593</x:v>
      </x:c>
      <x:c r="M1075" s="10" t="n">
        <x:f>IF(C1075="","",ROUND((C1075-B1075)*24,6))</x:f>
        <x:v>18.35</x:v>
      </x:c>
      <x:c r="N1075" s="10" t="n">
        <x:f>IF(D1075="","",ROUND((D1075-B1075)*24,6))</x:f>
        <x:v>83.09</x:v>
      </x:c>
      <x:c r="O1075" s="1" t="n">
        <x:f>IF(D1075="",1,0)</x:f>
        <x:v>0</x:v>
      </x:c>
      <x:c r="P1075" s="1" t="n">
        <x:f>IF(E1075="",0,IF(OR(C1075&lt;&gt;"",L1075&gt;=J1075),1,0))</x:f>
        <x:v>1</x:v>
      </x:c>
      <x:c r="Q1075" s="1" t="n">
        <x:f>IF(AND(E1075&lt;&gt;"",C1075&lt;&gt;"",M1075&lt;=J1075),1,0)</x:f>
        <x:v>1</x:v>
      </x:c>
      <x:c r="R1075" s="1" t="n">
        <x:f>P1075-Q1075</x:f>
        <x:v>0</x:v>
      </x:c>
      <x:c r="S1075" s="1" t="n">
        <x:f>IF(E1075="",0,IF(OR(D1075&lt;&gt;"",L1075&gt;=K1075),1,0))</x:f>
        <x:v>1</x:v>
      </x:c>
      <x:c r="T1075" s="1" t="n">
        <x:f>IF(AND(E1075&lt;&gt;"",D1075&lt;&gt;"",N1075&lt;=K1075),1,0)</x:f>
        <x:v>1</x:v>
      </x:c>
      <x:c r="U1075" s="1" t="n">
        <x:f>S1075-T1075</x:f>
        <x:v>0</x:v>
      </x:c>
      <x:c r="V1075" s="1" t="n">
        <x:f>IF(I1075="",0,1)</x:f>
        <x:v>0</x:v>
      </x:c>
      <x:c r="W1075" s="1" t="n">
        <x:f>IF(I1075&gt;=4,1,0)</x:f>
        <x:v>0</x:v>
      </x:c>
      <x:c r="X1075" s="1" t="n">
        <x:f>1-O1075</x:f>
        <x:v>1</x:v>
      </x:c>
      <x:c r="Y1075" s="1" t="n">
        <x:f>IF(AND(O1075=1,L1075&gt;168),1,0)</x:f>
        <x:v>0</x:v>
      </x:c>
    </x:row>
    <x:row r="1076">
      <x:c r="A1076" s="1" t="str">
        <x:v>T01071</x:v>
      </x:c>
      <x:c r="B1076" s="9" t="n">
        <x:v>45781.76875</x:v>
      </x:c>
      <x:c r="C1076" s="9" t="n">
        <x:v>45782.04125</x:v>
      </x:c>
      <x:c r="D1076" s="9" t="n">
        <x:v>45782.167083333334</x:v>
      </x:c>
      <x:c r="E1076" s="1" t="str">
        <x:v>High</x:v>
      </x:c>
      <x:c r="F1076" s="1" t="str">
        <x:v>Email</x:v>
      </x:c>
      <x:c r="G1076" s="1" t="str">
        <x:v>Account access</x:v>
      </x:c>
      <x:c r="H1076" s="1" t="n">
        <x:v>0</x:v>
      </x:c>
      <x:c r="I1076" s="1" t="n">
        <x:v>4</x:v>
      </x:c>
      <x:c r="J1076" s="1" t="n">
        <x:f>IF(E1076="","",VLOOKUP(E1076,'Guide'!$A$7:$C$10,2,FALSE))</x:f>
        <x:v>4</x:v>
      </x:c>
      <x:c r="K1076" s="1" t="n">
        <x:f>IF(E1076="","",VLOOKUP(E1076,'Guide'!$A$7:$C$10,3,FALSE))</x:f>
        <x:v>24</x:v>
      </x:c>
      <x:c r="L1076" s="10" t="n">
        <x:f>('Guide'!$B$4-B1076)*24</x:f>
        <x:v>1373.5499999999302</x:v>
      </x:c>
      <x:c r="M1076" s="10" t="n">
        <x:f>IF(C1076="","",ROUND((C1076-B1076)*24,6))</x:f>
        <x:v>6.54</x:v>
      </x:c>
      <x:c r="N1076" s="10" t="n">
        <x:f>IF(D1076="","",ROUND((D1076-B1076)*24,6))</x:f>
        <x:v>9.56</x:v>
      </x:c>
      <x:c r="O1076" s="1" t="n">
        <x:f>IF(D1076="",1,0)</x:f>
        <x:v>0</x:v>
      </x:c>
      <x:c r="P1076" s="1" t="n">
        <x:f>IF(E1076="",0,IF(OR(C1076&lt;&gt;"",L1076&gt;=J1076),1,0))</x:f>
        <x:v>1</x:v>
      </x:c>
      <x:c r="Q1076" s="1" t="n">
        <x:f>IF(AND(E1076&lt;&gt;"",C1076&lt;&gt;"",M1076&lt;=J1076),1,0)</x:f>
        <x:v>0</x:v>
      </x:c>
      <x:c r="R1076" s="1" t="n">
        <x:f>P1076-Q1076</x:f>
        <x:v>1</x:v>
      </x:c>
      <x:c r="S1076" s="1" t="n">
        <x:f>IF(E1076="",0,IF(OR(D1076&lt;&gt;"",L1076&gt;=K1076),1,0))</x:f>
        <x:v>1</x:v>
      </x:c>
      <x:c r="T1076" s="1" t="n">
        <x:f>IF(AND(E1076&lt;&gt;"",D1076&lt;&gt;"",N1076&lt;=K1076),1,0)</x:f>
        <x:v>1</x:v>
      </x:c>
      <x:c r="U1076" s="1" t="n">
        <x:f>S1076-T1076</x:f>
        <x:v>0</x:v>
      </x:c>
      <x:c r="V1076" s="1" t="n">
        <x:f>IF(I1076="",0,1)</x:f>
        <x:v>1</x:v>
      </x:c>
      <x:c r="W1076" s="1" t="n">
        <x:f>IF(I1076&gt;=4,1,0)</x:f>
        <x:v>1</x:v>
      </x:c>
      <x:c r="X1076" s="1" t="n">
        <x:f>1-O1076</x:f>
        <x:v>1</x:v>
      </x:c>
      <x:c r="Y1076" s="1" t="n">
        <x:f>IF(AND(O1076=1,L1076&gt;168),1,0)</x:f>
        <x:v>0</x:v>
      </x:c>
    </x:row>
    <x:row r="1077">
      <x:c r="A1077" s="1" t="str">
        <x:v>T01072</x:v>
      </x:c>
      <x:c r="B1077" s="9" t="n">
        <x:v>45784.790972222225</x:v>
      </x:c>
      <x:c r="C1077" s="9" t="n">
        <x:v>45785.501388888886</x:v>
      </x:c>
      <x:c r="D1077" s="9" t="n">
        <x:v>45786.58472222222</x:v>
      </x:c>
      <x:c r="E1077" s="1" t="str">
        <x:v>Normal</x:v>
      </x:c>
      <x:c r="F1077" s="1" t="str">
        <x:v>Web chat</x:v>
      </x:c>
      <x:c r="G1077" s="1" t="str">
        <x:v>Delivery</x:v>
      </x:c>
      <x:c r="H1077" s="1" t="n">
        <x:v>0</x:v>
      </x:c>
      <x:c r="I1077" s="1" t="n">
        <x:v>1</x:v>
      </x:c>
      <x:c r="J1077" s="1" t="n">
        <x:f>IF(E1077="","",VLOOKUP(E1077,'Guide'!$A$7:$C$10,2,FALSE))</x:f>
        <x:v>12</x:v>
      </x:c>
      <x:c r="K1077" s="1" t="n">
        <x:f>IF(E1077="","",VLOOKUP(E1077,'Guide'!$A$7:$C$10,3,FALSE))</x:f>
        <x:v>72</x:v>
      </x:c>
      <x:c r="L1077" s="10" t="n">
        <x:f>('Guide'!$B$4-B1077)*24</x:f>
        <x:v>1301.0166666666046</x:v>
      </x:c>
      <x:c r="M1077" s="10" t="n">
        <x:f>IF(C1077="","",ROUND((C1077-B1077)*24,6))</x:f>
        <x:v>17.05</x:v>
      </x:c>
      <x:c r="N1077" s="10" t="n">
        <x:f>IF(D1077="","",ROUND((D1077-B1077)*24,6))</x:f>
        <x:v>43.05</x:v>
      </x:c>
      <x:c r="O1077" s="1" t="n">
        <x:f>IF(D1077="",1,0)</x:f>
        <x:v>0</x:v>
      </x:c>
      <x:c r="P1077" s="1" t="n">
        <x:f>IF(E1077="",0,IF(OR(C1077&lt;&gt;"",L1077&gt;=J1077),1,0))</x:f>
        <x:v>1</x:v>
      </x:c>
      <x:c r="Q1077" s="1" t="n">
        <x:f>IF(AND(E1077&lt;&gt;"",C1077&lt;&gt;"",M1077&lt;=J1077),1,0)</x:f>
        <x:v>0</x:v>
      </x:c>
      <x:c r="R1077" s="1" t="n">
        <x:f>P1077-Q1077</x:f>
        <x:v>1</x:v>
      </x:c>
      <x:c r="S1077" s="1" t="n">
        <x:f>IF(E1077="",0,IF(OR(D1077&lt;&gt;"",L1077&gt;=K1077),1,0))</x:f>
        <x:v>1</x:v>
      </x:c>
      <x:c r="T1077" s="1" t="n">
        <x:f>IF(AND(E1077&lt;&gt;"",D1077&lt;&gt;"",N1077&lt;=K1077),1,0)</x:f>
        <x:v>1</x:v>
      </x:c>
      <x:c r="U1077" s="1" t="n">
        <x:f>S1077-T1077</x:f>
        <x:v>0</x:v>
      </x:c>
      <x:c r="V1077" s="1" t="n">
        <x:f>IF(I1077="",0,1)</x:f>
        <x:v>1</x:v>
      </x:c>
      <x:c r="W1077" s="1" t="n">
        <x:f>IF(I1077&gt;=4,1,0)</x:f>
        <x:v>0</x:v>
      </x:c>
      <x:c r="X1077" s="1" t="n">
        <x:f>1-O1077</x:f>
        <x:v>1</x:v>
      </x:c>
      <x:c r="Y1077" s="1" t="n">
        <x:f>IF(AND(O1077=1,L1077&gt;168),1,0)</x:f>
        <x:v>0</x:v>
      </x:c>
    </x:row>
    <x:row r="1078">
      <x:c r="A1078" s="1" t="str">
        <x:v>T01073</x:v>
      </x:c>
      <x:c r="B1078" s="9" t="n">
        <x:v>45766.19305555556</x:v>
      </x:c>
      <x:c r="C1078" s="9" t="n">
        <x:v>45767.119305555556</x:v>
      </x:c>
      <x:c r="D1078" s="9" t="n">
        <x:v>45769.00347222222</x:v>
      </x:c>
      <x:c r="E1078" s="1" t="str">
        <x:v>Normal</x:v>
      </x:c>
      <x:c r="F1078" s="1" t="str">
        <x:v>Email</x:v>
      </x:c>
      <x:c r="G1078" s="1" t="str">
        <x:v>Refund</x:v>
      </x:c>
      <x:c r="H1078" s="1" t="n">
        <x:v>0</x:v>
      </x:c>
      <x:c r="I1078" s="1"/>
      <x:c r="J1078" s="1" t="n">
        <x:f>IF(E1078="","",VLOOKUP(E1078,'Guide'!$A$7:$C$10,2,FALSE))</x:f>
        <x:v>12</x:v>
      </x:c>
      <x:c r="K1078" s="1" t="n">
        <x:f>IF(E1078="","",VLOOKUP(E1078,'Guide'!$A$7:$C$10,3,FALSE))</x:f>
        <x:v>72</x:v>
      </x:c>
      <x:c r="L1078" s="10" t="n">
        <x:f>('Guide'!$B$4-B1078)*24</x:f>
        <x:v>1747.3666666665813</x:v>
      </x:c>
      <x:c r="M1078" s="10" t="n">
        <x:f>IF(C1078="","",ROUND((C1078-B1078)*24,6))</x:f>
        <x:v>22.23</x:v>
      </x:c>
      <x:c r="N1078" s="10" t="n">
        <x:f>IF(D1078="","",ROUND((D1078-B1078)*24,6))</x:f>
        <x:v>67.45</x:v>
      </x:c>
      <x:c r="O1078" s="1" t="n">
        <x:f>IF(D1078="",1,0)</x:f>
        <x:v>0</x:v>
      </x:c>
      <x:c r="P1078" s="1" t="n">
        <x:f>IF(E1078="",0,IF(OR(C1078&lt;&gt;"",L1078&gt;=J1078),1,0))</x:f>
        <x:v>1</x:v>
      </x:c>
      <x:c r="Q1078" s="1" t="n">
        <x:f>IF(AND(E1078&lt;&gt;"",C1078&lt;&gt;"",M1078&lt;=J1078),1,0)</x:f>
        <x:v>0</x:v>
      </x:c>
      <x:c r="R1078" s="1" t="n">
        <x:f>P1078-Q1078</x:f>
        <x:v>1</x:v>
      </x:c>
      <x:c r="S1078" s="1" t="n">
        <x:f>IF(E1078="",0,IF(OR(D1078&lt;&gt;"",L1078&gt;=K1078),1,0))</x:f>
        <x:v>1</x:v>
      </x:c>
      <x:c r="T1078" s="1" t="n">
        <x:f>IF(AND(E1078&lt;&gt;"",D1078&lt;&gt;"",N1078&lt;=K1078),1,0)</x:f>
        <x:v>1</x:v>
      </x:c>
      <x:c r="U1078" s="1" t="n">
        <x:f>S1078-T1078</x:f>
        <x:v>0</x:v>
      </x:c>
      <x:c r="V1078" s="1" t="n">
        <x:f>IF(I1078="",0,1)</x:f>
        <x:v>0</x:v>
      </x:c>
      <x:c r="W1078" s="1" t="n">
        <x:f>IF(I1078&gt;=4,1,0)</x:f>
        <x:v>0</x:v>
      </x:c>
      <x:c r="X1078" s="1" t="n">
        <x:f>1-O1078</x:f>
        <x:v>1</x:v>
      </x:c>
      <x:c r="Y1078" s="1" t="n">
        <x:f>IF(AND(O1078=1,L1078&gt;168),1,0)</x:f>
        <x:v>0</x:v>
      </x:c>
    </x:row>
    <x:row r="1079">
      <x:c r="A1079" s="1" t="str">
        <x:v>T01074</x:v>
      </x:c>
      <x:c r="B1079" s="9" t="n">
        <x:v>45837.76527777778</x:v>
      </x:c>
      <x:c r="C1079" s="9" t="n">
        <x:v>45837.89111111111</x:v>
      </x:c>
      <x:c r="D1079" s="9" t="n">
        <x:v>45838.38277777778</x:v>
      </x:c>
      <x:c r="E1079" s="1" t="str">
        <x:v>High</x:v>
      </x:c>
      <x:c r="F1079" s="1" t="str">
        <x:v>WhatsApp</x:v>
      </x:c>
      <x:c r="G1079" s="1" t="str">
        <x:v>Account access</x:v>
      </x:c>
      <x:c r="H1079" s="1" t="n">
        <x:v>0</x:v>
      </x:c>
      <x:c r="I1079" s="1" t="n">
        <x:v>4</x:v>
      </x:c>
      <x:c r="J1079" s="1" t="n">
        <x:f>IF(E1079="","",VLOOKUP(E1079,'Guide'!$A$7:$C$10,2,FALSE))</x:f>
        <x:v>4</x:v>
      </x:c>
      <x:c r="K1079" s="1" t="n">
        <x:f>IF(E1079="","",VLOOKUP(E1079,'Guide'!$A$7:$C$10,3,FALSE))</x:f>
        <x:v>24</x:v>
      </x:c>
      <x:c r="L1079" s="10" t="n">
        <x:f>('Guide'!$B$4-B1079)*24</x:f>
        <x:v>29.633333333360497</x:v>
      </x:c>
      <x:c r="M1079" s="10" t="n">
        <x:f>IF(C1079="","",ROUND((C1079-B1079)*24,6))</x:f>
        <x:v>3.02</x:v>
      </x:c>
      <x:c r="N1079" s="10" t="n">
        <x:f>IF(D1079="","",ROUND((D1079-B1079)*24,6))</x:f>
        <x:v>14.82</x:v>
      </x:c>
      <x:c r="O1079" s="1" t="n">
        <x:f>IF(D1079="",1,0)</x:f>
        <x:v>0</x:v>
      </x:c>
      <x:c r="P1079" s="1" t="n">
        <x:f>IF(E1079="",0,IF(OR(C1079&lt;&gt;"",L1079&gt;=J1079),1,0))</x:f>
        <x:v>1</x:v>
      </x:c>
      <x:c r="Q1079" s="1" t="n">
        <x:f>IF(AND(E1079&lt;&gt;"",C1079&lt;&gt;"",M1079&lt;=J1079),1,0)</x:f>
        <x:v>1</x:v>
      </x:c>
      <x:c r="R1079" s="1" t="n">
        <x:f>P1079-Q1079</x:f>
        <x:v>0</x:v>
      </x:c>
      <x:c r="S1079" s="1" t="n">
        <x:f>IF(E1079="",0,IF(OR(D1079&lt;&gt;"",L1079&gt;=K1079),1,0))</x:f>
        <x:v>1</x:v>
      </x:c>
      <x:c r="T1079" s="1" t="n">
        <x:f>IF(AND(E1079&lt;&gt;"",D1079&lt;&gt;"",N1079&lt;=K1079),1,0)</x:f>
        <x:v>1</x:v>
      </x:c>
      <x:c r="U1079" s="1" t="n">
        <x:f>S1079-T1079</x:f>
        <x:v>0</x:v>
      </x:c>
      <x:c r="V1079" s="1" t="n">
        <x:f>IF(I1079="",0,1)</x:f>
        <x:v>1</x:v>
      </x:c>
      <x:c r="W1079" s="1" t="n">
        <x:f>IF(I1079&gt;=4,1,0)</x:f>
        <x:v>1</x:v>
      </x:c>
      <x:c r="X1079" s="1" t="n">
        <x:f>1-O1079</x:f>
        <x:v>1</x:v>
      </x:c>
      <x:c r="Y1079" s="1" t="n">
        <x:f>IF(AND(O1079=1,L1079&gt;168),1,0)</x:f>
        <x:v>0</x:v>
      </x:c>
    </x:row>
    <x:row r="1080">
      <x:c r="A1080" s="1" t="str">
        <x:v>T01075</x:v>
      </x:c>
      <x:c r="B1080" s="9" t="n">
        <x:v>45762.09722222222</x:v>
      </x:c>
      <x:c r="C1080" s="9" t="n">
        <x:v>45762.70638888889</x:v>
      </x:c>
      <x:c r="D1080" s="9" t="n">
        <x:v>45763.83763888889</x:v>
      </x:c>
      <x:c r="E1080" s="1" t="str">
        <x:v>Normal</x:v>
      </x:c>
      <x:c r="F1080" s="1" t="str">
        <x:v>Email</x:v>
      </x:c>
      <x:c r="G1080" s="1" t="str">
        <x:v>Product information</x:v>
      </x:c>
      <x:c r="H1080" s="1" t="n">
        <x:v>0</x:v>
      </x:c>
      <x:c r="I1080" s="1"/>
      <x:c r="J1080" s="1" t="n">
        <x:f>IF(E1080="","",VLOOKUP(E1080,'Guide'!$A$7:$C$10,2,FALSE))</x:f>
        <x:v>12</x:v>
      </x:c>
      <x:c r="K1080" s="1" t="n">
        <x:f>IF(E1080="","",VLOOKUP(E1080,'Guide'!$A$7:$C$10,3,FALSE))</x:f>
        <x:v>72</x:v>
      </x:c>
      <x:c r="L1080" s="10" t="n">
        <x:f>('Guide'!$B$4-B1080)*24</x:f>
        <x:v>1845.6666666667443</x:v>
      </x:c>
      <x:c r="M1080" s="10" t="n">
        <x:f>IF(C1080="","",ROUND((C1080-B1080)*24,6))</x:f>
        <x:v>14.62</x:v>
      </x:c>
      <x:c r="N1080" s="10" t="n">
        <x:f>IF(D1080="","",ROUND((D1080-B1080)*24,6))</x:f>
        <x:v>41.77</x:v>
      </x:c>
      <x:c r="O1080" s="1" t="n">
        <x:f>IF(D1080="",1,0)</x:f>
        <x:v>0</x:v>
      </x:c>
      <x:c r="P1080" s="1" t="n">
        <x:f>IF(E1080="",0,IF(OR(C1080&lt;&gt;"",L1080&gt;=J1080),1,0))</x:f>
        <x:v>1</x:v>
      </x:c>
      <x:c r="Q1080" s="1" t="n">
        <x:f>IF(AND(E1080&lt;&gt;"",C1080&lt;&gt;"",M1080&lt;=J1080),1,0)</x:f>
        <x:v>0</x:v>
      </x:c>
      <x:c r="R1080" s="1" t="n">
        <x:f>P1080-Q1080</x:f>
        <x:v>1</x:v>
      </x:c>
      <x:c r="S1080" s="1" t="n">
        <x:f>IF(E1080="",0,IF(OR(D1080&lt;&gt;"",L1080&gt;=K1080),1,0))</x:f>
        <x:v>1</x:v>
      </x:c>
      <x:c r="T1080" s="1" t="n">
        <x:f>IF(AND(E1080&lt;&gt;"",D1080&lt;&gt;"",N1080&lt;=K1080),1,0)</x:f>
        <x:v>1</x:v>
      </x:c>
      <x:c r="U1080" s="1" t="n">
        <x:f>S1080-T1080</x:f>
        <x:v>0</x:v>
      </x:c>
      <x:c r="V1080" s="1" t="n">
        <x:f>IF(I1080="",0,1)</x:f>
        <x:v>0</x:v>
      </x:c>
      <x:c r="W1080" s="1" t="n">
        <x:f>IF(I1080&gt;=4,1,0)</x:f>
        <x:v>0</x:v>
      </x:c>
      <x:c r="X1080" s="1" t="n">
        <x:f>1-O1080</x:f>
        <x:v>1</x:v>
      </x:c>
      <x:c r="Y1080" s="1" t="n">
        <x:f>IF(AND(O1080=1,L1080&gt;168),1,0)</x:f>
        <x:v>0</x:v>
      </x:c>
    </x:row>
    <x:row r="1081">
      <x:c r="A1081" s="1" t="str">
        <x:v>T01076</x:v>
      </x:c>
      <x:c r="B1081" s="9" t="n">
        <x:v>45722.02916666667</x:v>
      </x:c>
      <x:c r="C1081" s="9" t="n">
        <x:v>45722.06208333333</x:v>
      </x:c>
      <x:c r="D1081" s="9" t="n">
        <x:v>45723.0175</x:v>
      </x:c>
      <x:c r="E1081" s="1" t="str">
        <x:v>High</x:v>
      </x:c>
      <x:c r="F1081" s="1" t="str">
        <x:v>WhatsApp</x:v>
      </x:c>
      <x:c r="G1081" s="1" t="str">
        <x:v>Delivery</x:v>
      </x:c>
      <x:c r="H1081" s="1" t="n">
        <x:v>0</x:v>
      </x:c>
      <x:c r="I1081" s="1"/>
      <x:c r="J1081" s="1" t="n">
        <x:f>IF(E1081="","",VLOOKUP(E1081,'Guide'!$A$7:$C$10,2,FALSE))</x:f>
        <x:v>4</x:v>
      </x:c>
      <x:c r="K1081" s="1" t="n">
        <x:f>IF(E1081="","",VLOOKUP(E1081,'Guide'!$A$7:$C$10,3,FALSE))</x:f>
        <x:v>24</x:v>
      </x:c>
      <x:c r="L1081" s="10" t="n">
        <x:f>('Guide'!$B$4-B1081)*24</x:f>
        <x:v>2807.2999999999884</x:v>
      </x:c>
      <x:c r="M1081" s="10" t="n">
        <x:f>IF(C1081="","",ROUND((C1081-B1081)*24,6))</x:f>
        <x:v>0.79</x:v>
      </x:c>
      <x:c r="N1081" s="10" t="n">
        <x:f>IF(D1081="","",ROUND((D1081-B1081)*24,6))</x:f>
        <x:v>23.72</x:v>
      </x:c>
      <x:c r="O1081" s="1" t="n">
        <x:f>IF(D1081="",1,0)</x:f>
        <x:v>0</x:v>
      </x:c>
      <x:c r="P1081" s="1" t="n">
        <x:f>IF(E1081="",0,IF(OR(C1081&lt;&gt;"",L1081&gt;=J1081),1,0))</x:f>
        <x:v>1</x:v>
      </x:c>
      <x:c r="Q1081" s="1" t="n">
        <x:f>IF(AND(E1081&lt;&gt;"",C1081&lt;&gt;"",M1081&lt;=J1081),1,0)</x:f>
        <x:v>1</x:v>
      </x:c>
      <x:c r="R1081" s="1" t="n">
        <x:f>P1081-Q1081</x:f>
        <x:v>0</x:v>
      </x:c>
      <x:c r="S1081" s="1" t="n">
        <x:f>IF(E1081="",0,IF(OR(D1081&lt;&gt;"",L1081&gt;=K1081),1,0))</x:f>
        <x:v>1</x:v>
      </x:c>
      <x:c r="T1081" s="1" t="n">
        <x:f>IF(AND(E1081&lt;&gt;"",D1081&lt;&gt;"",N1081&lt;=K1081),1,0)</x:f>
        <x:v>1</x:v>
      </x:c>
      <x:c r="U1081" s="1" t="n">
        <x:f>S1081-T1081</x:f>
        <x:v>0</x:v>
      </x:c>
      <x:c r="V1081" s="1" t="n">
        <x:f>IF(I1081="",0,1)</x:f>
        <x:v>0</x:v>
      </x:c>
      <x:c r="W1081" s="1" t="n">
        <x:f>IF(I1081&gt;=4,1,0)</x:f>
        <x:v>0</x:v>
      </x:c>
      <x:c r="X1081" s="1" t="n">
        <x:f>1-O1081</x:f>
        <x:v>1</x:v>
      </x:c>
      <x:c r="Y1081" s="1" t="n">
        <x:f>IF(AND(O1081=1,L1081&gt;168),1,0)</x:f>
        <x:v>0</x:v>
      </x:c>
    </x:row>
    <x:row r="1082">
      <x:c r="A1082" s="1" t="str">
        <x:v>T01077</x:v>
      </x:c>
      <x:c r="B1082" s="9" t="n">
        <x:v>45777.21597222222</x:v>
      </x:c>
      <x:c r="C1082" s="9" t="n">
        <x:v>45777.359305555554</x:v>
      </x:c>
      <x:c r="D1082" s="9" t="n">
        <x:v>45777.610972222225</x:v>
      </x:c>
      <x:c r="E1082" s="1" t="str">
        <x:v>Normal</x:v>
      </x:c>
      <x:c r="F1082" s="1" t="str">
        <x:v>Web chat</x:v>
      </x:c>
      <x:c r="G1082" s="1" t="str">
        <x:v>Account access</x:v>
      </x:c>
      <x:c r="H1082" s="1" t="n">
        <x:v>0</x:v>
      </x:c>
      <x:c r="I1082" s="1" t="n">
        <x:v>3</x:v>
      </x:c>
      <x:c r="J1082" s="1" t="n">
        <x:f>IF(E1082="","",VLOOKUP(E1082,'Guide'!$A$7:$C$10,2,FALSE))</x:f>
        <x:v>12</x:v>
      </x:c>
      <x:c r="K1082" s="1" t="n">
        <x:f>IF(E1082="","",VLOOKUP(E1082,'Guide'!$A$7:$C$10,3,FALSE))</x:f>
        <x:v>72</x:v>
      </x:c>
      <x:c r="L1082" s="10" t="n">
        <x:f>('Guide'!$B$4-B1082)*24</x:f>
        <x:v>1482.8166666667094</x:v>
      </x:c>
      <x:c r="M1082" s="10" t="n">
        <x:f>IF(C1082="","",ROUND((C1082-B1082)*24,6))</x:f>
        <x:v>3.44</x:v>
      </x:c>
      <x:c r="N1082" s="10" t="n">
        <x:f>IF(D1082="","",ROUND((D1082-B1082)*24,6))</x:f>
        <x:v>9.48</x:v>
      </x:c>
      <x:c r="O1082" s="1" t="n">
        <x:f>IF(D1082="",1,0)</x:f>
        <x:v>0</x:v>
      </x:c>
      <x:c r="P1082" s="1" t="n">
        <x:f>IF(E1082="",0,IF(OR(C1082&lt;&gt;"",L1082&gt;=J1082),1,0))</x:f>
        <x:v>1</x:v>
      </x:c>
      <x:c r="Q1082" s="1" t="n">
        <x:f>IF(AND(E1082&lt;&gt;"",C1082&lt;&gt;"",M1082&lt;=J1082),1,0)</x:f>
        <x:v>1</x:v>
      </x:c>
      <x:c r="R1082" s="1" t="n">
        <x:f>P1082-Q1082</x:f>
        <x:v>0</x:v>
      </x:c>
      <x:c r="S1082" s="1" t="n">
        <x:f>IF(E1082="",0,IF(OR(D1082&lt;&gt;"",L1082&gt;=K1082),1,0))</x:f>
        <x:v>1</x:v>
      </x:c>
      <x:c r="T1082" s="1" t="n">
        <x:f>IF(AND(E1082&lt;&gt;"",D1082&lt;&gt;"",N1082&lt;=K1082),1,0)</x:f>
        <x:v>1</x:v>
      </x:c>
      <x:c r="U1082" s="1" t="n">
        <x:f>S1082-T1082</x:f>
        <x:v>0</x:v>
      </x:c>
      <x:c r="V1082" s="1" t="n">
        <x:f>IF(I1082="",0,1)</x:f>
        <x:v>1</x:v>
      </x:c>
      <x:c r="W1082" s="1" t="n">
        <x:f>IF(I1082&gt;=4,1,0)</x:f>
        <x:v>0</x:v>
      </x:c>
      <x:c r="X1082" s="1" t="n">
        <x:f>1-O1082</x:f>
        <x:v>1</x:v>
      </x:c>
      <x:c r="Y1082" s="1" t="n">
        <x:f>IF(AND(O1082=1,L1082&gt;168),1,0)</x:f>
        <x:v>0</x:v>
      </x:c>
    </x:row>
    <x:row r="1083">
      <x:c r="A1083" s="1" t="str">
        <x:v>T01078</x:v>
      </x:c>
      <x:c r="B1083" s="9" t="n">
        <x:v>45832.15555555555</x:v>
      </x:c>
      <x:c r="C1083" s="9" t="n">
        <x:v>45833.15347222222</x:v>
      </x:c>
      <x:c r="D1083" s="9"/>
      <x:c r="E1083" s="1" t="str">
        <x:v>Normal</x:v>
      </x:c>
      <x:c r="F1083" s="1" t="str">
        <x:v>WhatsApp</x:v>
      </x:c>
      <x:c r="G1083" s="1" t="str">
        <x:v>Billing</x:v>
      </x:c>
      <x:c r="H1083" s="1" t="n">
        <x:v>0</x:v>
      </x:c>
      <x:c r="I1083" s="1"/>
      <x:c r="J1083" s="1" t="n">
        <x:f>IF(E1083="","",VLOOKUP(E1083,'Guide'!$A$7:$C$10,2,FALSE))</x:f>
        <x:v>12</x:v>
      </x:c>
      <x:c r="K1083" s="1" t="n">
        <x:f>IF(E1083="","",VLOOKUP(E1083,'Guide'!$A$7:$C$10,3,FALSE))</x:f>
        <x:v>72</x:v>
      </x:c>
      <x:c r="L1083" s="10" t="n">
        <x:f>('Guide'!$B$4-B1083)*24</x:f>
        <x:v>164.266666666721</x:v>
      </x:c>
      <x:c r="M1083" s="10" t="n">
        <x:f>IF(C1083="","",ROUND((C1083-B1083)*24,6))</x:f>
        <x:v>23.95</x:v>
      </x:c>
      <x:c r="N1083" s="10" t="str">
        <x:f>IF(D1083="","",ROUND((D1083-B1083)*24,6))</x:f>
      </x:c>
      <x:c r="O1083" s="1" t="n">
        <x:f>IF(D1083="",1,0)</x:f>
        <x:v>1</x:v>
      </x:c>
      <x:c r="P1083" s="1" t="n">
        <x:f>IF(E1083="",0,IF(OR(C1083&lt;&gt;"",L1083&gt;=J1083),1,0))</x:f>
        <x:v>1</x:v>
      </x:c>
      <x:c r="Q1083" s="1" t="n">
        <x:f>IF(AND(E1083&lt;&gt;"",C1083&lt;&gt;"",M1083&lt;=J1083),1,0)</x:f>
        <x:v>0</x:v>
      </x:c>
      <x:c r="R1083" s="1" t="n">
        <x:f>P1083-Q1083</x:f>
        <x:v>1</x:v>
      </x:c>
      <x:c r="S1083" s="1" t="n">
        <x:f>IF(E1083="",0,IF(OR(D1083&lt;&gt;"",L1083&gt;=K1083),1,0))</x:f>
        <x:v>1</x:v>
      </x:c>
      <x:c r="T1083" s="1" t="n">
        <x:f>IF(AND(E1083&lt;&gt;"",D1083&lt;&gt;"",N1083&lt;=K1083),1,0)</x:f>
        <x:v>0</x:v>
      </x:c>
      <x:c r="U1083" s="1" t="n">
        <x:f>S1083-T1083</x:f>
        <x:v>1</x:v>
      </x:c>
      <x:c r="V1083" s="1" t="n">
        <x:f>IF(I1083="",0,1)</x:f>
        <x:v>0</x:v>
      </x:c>
      <x:c r="W1083" s="1" t="n">
        <x:f>IF(I1083&gt;=4,1,0)</x:f>
        <x:v>0</x:v>
      </x:c>
      <x:c r="X1083" s="1" t="n">
        <x:f>1-O1083</x:f>
        <x:v>0</x:v>
      </x:c>
      <x:c r="Y1083" s="1" t="n">
        <x:f>IF(AND(O1083=1,L1083&gt;168),1,0)</x:f>
        <x:v>0</x:v>
      </x:c>
    </x:row>
    <x:row r="1084">
      <x:c r="A1084" s="1" t="str">
        <x:v>T01079</x:v>
      </x:c>
      <x:c r="B1084" s="9" t="n">
        <x:v>45776.169444444444</x:v>
      </x:c>
      <x:c r="C1084" s="9" t="n">
        <x:v>45776.26986111111</x:v>
      </x:c>
      <x:c r="D1084" s="9" t="n">
        <x:v>45777.08111111111</x:v>
      </x:c>
      <x:c r="E1084" s="1" t="str">
        <x:v>Normal</x:v>
      </x:c>
      <x:c r="F1084" s="1" t="str">
        <x:v>Email</x:v>
      </x:c>
      <x:c r="G1084" s="1" t="str">
        <x:v>Billing</x:v>
      </x:c>
      <x:c r="H1084" s="1" t="n">
        <x:v>0</x:v>
      </x:c>
      <x:c r="I1084" s="1"/>
      <x:c r="J1084" s="1" t="n">
        <x:f>IF(E1084="","",VLOOKUP(E1084,'Guide'!$A$7:$C$10,2,FALSE))</x:f>
        <x:v>12</x:v>
      </x:c>
      <x:c r="K1084" s="1" t="n">
        <x:f>IF(E1084="","",VLOOKUP(E1084,'Guide'!$A$7:$C$10,3,FALSE))</x:f>
        <x:v>72</x:v>
      </x:c>
      <x:c r="L1084" s="10" t="n">
        <x:f>('Guide'!$B$4-B1084)*24</x:f>
        <x:v>1507.9333333333489</x:v>
      </x:c>
      <x:c r="M1084" s="10" t="n">
        <x:f>IF(C1084="","",ROUND((C1084-B1084)*24,6))</x:f>
        <x:v>2.41</x:v>
      </x:c>
      <x:c r="N1084" s="10" t="n">
        <x:f>IF(D1084="","",ROUND((D1084-B1084)*24,6))</x:f>
        <x:v>21.88</x:v>
      </x:c>
      <x:c r="O1084" s="1" t="n">
        <x:f>IF(D1084="",1,0)</x:f>
        <x:v>0</x:v>
      </x:c>
      <x:c r="P1084" s="1" t="n">
        <x:f>IF(E1084="",0,IF(OR(C1084&lt;&gt;"",L1084&gt;=J1084),1,0))</x:f>
        <x:v>1</x:v>
      </x:c>
      <x:c r="Q1084" s="1" t="n">
        <x:f>IF(AND(E1084&lt;&gt;"",C1084&lt;&gt;"",M1084&lt;=J1084),1,0)</x:f>
        <x:v>1</x:v>
      </x:c>
      <x:c r="R1084" s="1" t="n">
        <x:f>P1084-Q1084</x:f>
        <x:v>0</x:v>
      </x:c>
      <x:c r="S1084" s="1" t="n">
        <x:f>IF(E1084="",0,IF(OR(D1084&lt;&gt;"",L1084&gt;=K1084),1,0))</x:f>
        <x:v>1</x:v>
      </x:c>
      <x:c r="T1084" s="1" t="n">
        <x:f>IF(AND(E1084&lt;&gt;"",D1084&lt;&gt;"",N1084&lt;=K1084),1,0)</x:f>
        <x:v>1</x:v>
      </x:c>
      <x:c r="U1084" s="1" t="n">
        <x:f>S1084-T1084</x:f>
        <x:v>0</x:v>
      </x:c>
      <x:c r="V1084" s="1" t="n">
        <x:f>IF(I1084="",0,1)</x:f>
        <x:v>0</x:v>
      </x:c>
      <x:c r="W1084" s="1" t="n">
        <x:f>IF(I1084&gt;=4,1,0)</x:f>
        <x:v>0</x:v>
      </x:c>
      <x:c r="X1084" s="1" t="n">
        <x:f>1-O1084</x:f>
        <x:v>1</x:v>
      </x:c>
      <x:c r="Y1084" s="1" t="n">
        <x:f>IF(AND(O1084=1,L1084&gt;168),1,0)</x:f>
        <x:v>0</x:v>
      </x:c>
    </x:row>
    <x:row r="1085">
      <x:c r="A1085" s="1" t="str">
        <x:v>T01080</x:v>
      </x:c>
      <x:c r="B1085" s="9" t="n">
        <x:v>45701.39513888889</x:v>
      </x:c>
      <x:c r="C1085" s="9" t="n">
        <x:v>45701.44222222222</x:v>
      </x:c>
      <x:c r="D1085" s="9" t="n">
        <x:v>45705.361805555556</x:v>
      </x:c>
      <x:c r="E1085" s="1" t="str">
        <x:v>High</x:v>
      </x:c>
      <x:c r="F1085" s="1" t="str">
        <x:v>Email</x:v>
      </x:c>
      <x:c r="G1085" s="1" t="str">
        <x:v>Account access</x:v>
      </x:c>
      <x:c r="H1085" s="1" t="n">
        <x:v>0</x:v>
      </x:c>
      <x:c r="I1085" s="1"/>
      <x:c r="J1085" s="1" t="n">
        <x:f>IF(E1085="","",VLOOKUP(E1085,'Guide'!$A$7:$C$10,2,FALSE))</x:f>
        <x:v>4</x:v>
      </x:c>
      <x:c r="K1085" s="1" t="n">
        <x:f>IF(E1085="","",VLOOKUP(E1085,'Guide'!$A$7:$C$10,3,FALSE))</x:f>
        <x:v>24</x:v>
      </x:c>
      <x:c r="L1085" s="10" t="n">
        <x:f>('Guide'!$B$4-B1085)*24</x:f>
        <x:v>3302.516666666663</x:v>
      </x:c>
      <x:c r="M1085" s="10" t="n">
        <x:f>IF(C1085="","",ROUND((C1085-B1085)*24,6))</x:f>
        <x:v>1.13</x:v>
      </x:c>
      <x:c r="N1085" s="10" t="n">
        <x:f>IF(D1085="","",ROUND((D1085-B1085)*24,6))</x:f>
        <x:v>95.2</x:v>
      </x:c>
      <x:c r="O1085" s="1" t="n">
        <x:f>IF(D1085="",1,0)</x:f>
        <x:v>0</x:v>
      </x:c>
      <x:c r="P1085" s="1" t="n">
        <x:f>IF(E1085="",0,IF(OR(C1085&lt;&gt;"",L1085&gt;=J1085),1,0))</x:f>
        <x:v>1</x:v>
      </x:c>
      <x:c r="Q1085" s="1" t="n">
        <x:f>IF(AND(E1085&lt;&gt;"",C1085&lt;&gt;"",M1085&lt;=J1085),1,0)</x:f>
        <x:v>1</x:v>
      </x:c>
      <x:c r="R1085" s="1" t="n">
        <x:f>P1085-Q1085</x:f>
        <x:v>0</x:v>
      </x:c>
      <x:c r="S1085" s="1" t="n">
        <x:f>IF(E1085="",0,IF(OR(D1085&lt;&gt;"",L1085&gt;=K1085),1,0))</x:f>
        <x:v>1</x:v>
      </x:c>
      <x:c r="T1085" s="1" t="n">
        <x:f>IF(AND(E1085&lt;&gt;"",D1085&lt;&gt;"",N1085&lt;=K1085),1,0)</x:f>
        <x:v>0</x:v>
      </x:c>
      <x:c r="U1085" s="1" t="n">
        <x:f>S1085-T1085</x:f>
        <x:v>1</x:v>
      </x:c>
      <x:c r="V1085" s="1" t="n">
        <x:f>IF(I1085="",0,1)</x:f>
        <x:v>0</x:v>
      </x:c>
      <x:c r="W1085" s="1" t="n">
        <x:f>IF(I1085&gt;=4,1,0)</x:f>
        <x:v>0</x:v>
      </x:c>
      <x:c r="X1085" s="1" t="n">
        <x:f>1-O1085</x:f>
        <x:v>1</x:v>
      </x:c>
      <x:c r="Y1085" s="1" t="n">
        <x:f>IF(AND(O1085=1,L1085&gt;168),1,0)</x:f>
        <x:v>0</x:v>
      </x:c>
    </x:row>
    <x:row r="1086">
      <x:c r="A1086" s="1" t="str">
        <x:v>T01081</x:v>
      </x:c>
      <x:c r="B1086" s="9" t="n">
        <x:v>45779.240277777775</x:v>
      </x:c>
      <x:c r="C1086" s="9" t="n">
        <x:v>45780.015694444446</x:v>
      </x:c>
      <x:c r="D1086" s="9" t="n">
        <x:v>45780.51111111111</x:v>
      </x:c>
      <x:c r="E1086" s="1" t="str">
        <x:v>Normal</x:v>
      </x:c>
      <x:c r="F1086" s="1" t="str">
        <x:v>Web chat</x:v>
      </x:c>
      <x:c r="G1086" s="1" t="str">
        <x:v>Delivery</x:v>
      </x:c>
      <x:c r="H1086" s="1" t="n">
        <x:v>0</x:v>
      </x:c>
      <x:c r="I1086" s="1"/>
      <x:c r="J1086" s="1" t="n">
        <x:f>IF(E1086="","",VLOOKUP(E1086,'Guide'!$A$7:$C$10,2,FALSE))</x:f>
        <x:v>12</x:v>
      </x:c>
      <x:c r="K1086" s="1" t="n">
        <x:f>IF(E1086="","",VLOOKUP(E1086,'Guide'!$A$7:$C$10,3,FALSE))</x:f>
        <x:v>72</x:v>
      </x:c>
      <x:c r="L1086" s="10" t="n">
        <x:f>('Guide'!$B$4-B1086)*24</x:f>
        <x:v>1434.2333333333954</x:v>
      </x:c>
      <x:c r="M1086" s="10" t="n">
        <x:f>IF(C1086="","",ROUND((C1086-B1086)*24,6))</x:f>
        <x:v>18.61</x:v>
      </x:c>
      <x:c r="N1086" s="10" t="n">
        <x:f>IF(D1086="","",ROUND((D1086-B1086)*24,6))</x:f>
        <x:v>30.5</x:v>
      </x:c>
      <x:c r="O1086" s="1" t="n">
        <x:f>IF(D1086="",1,0)</x:f>
        <x:v>0</x:v>
      </x:c>
      <x:c r="P1086" s="1" t="n">
        <x:f>IF(E1086="",0,IF(OR(C1086&lt;&gt;"",L1086&gt;=J1086),1,0))</x:f>
        <x:v>1</x:v>
      </x:c>
      <x:c r="Q1086" s="1" t="n">
        <x:f>IF(AND(E1086&lt;&gt;"",C1086&lt;&gt;"",M1086&lt;=J1086),1,0)</x:f>
        <x:v>0</x:v>
      </x:c>
      <x:c r="R1086" s="1" t="n">
        <x:f>P1086-Q1086</x:f>
        <x:v>1</x:v>
      </x:c>
      <x:c r="S1086" s="1" t="n">
        <x:f>IF(E1086="",0,IF(OR(D1086&lt;&gt;"",L1086&gt;=K1086),1,0))</x:f>
        <x:v>1</x:v>
      </x:c>
      <x:c r="T1086" s="1" t="n">
        <x:f>IF(AND(E1086&lt;&gt;"",D1086&lt;&gt;"",N1086&lt;=K1086),1,0)</x:f>
        <x:v>1</x:v>
      </x:c>
      <x:c r="U1086" s="1" t="n">
        <x:f>S1086-T1086</x:f>
        <x:v>0</x:v>
      </x:c>
      <x:c r="V1086" s="1" t="n">
        <x:f>IF(I1086="",0,1)</x:f>
        <x:v>0</x:v>
      </x:c>
      <x:c r="W1086" s="1" t="n">
        <x:f>IF(I1086&gt;=4,1,0)</x:f>
        <x:v>0</x:v>
      </x:c>
      <x:c r="X1086" s="1" t="n">
        <x:f>1-O1086</x:f>
        <x:v>1</x:v>
      </x:c>
      <x:c r="Y1086" s="1" t="n">
        <x:f>IF(AND(O1086=1,L1086&gt;168),1,0)</x:f>
        <x:v>0</x:v>
      </x:c>
    </x:row>
    <x:row r="1087">
      <x:c r="A1087" s="1" t="str">
        <x:v>T01082</x:v>
      </x:c>
      <x:c r="B1087" s="9" t="n">
        <x:v>45744.40833333333</x:v>
      </x:c>
      <x:c r="C1087" s="9" t="n">
        <x:v>45745.596666666665</x:v>
      </x:c>
      <x:c r="D1087" s="9" t="n">
        <x:v>45745.9475</x:v>
      </x:c>
      <x:c r="E1087" s="1" t="str">
        <x:v>Normal</x:v>
      </x:c>
      <x:c r="F1087" s="1" t="str">
        <x:v>Web chat</x:v>
      </x:c>
      <x:c r="G1087" s="1" t="str">
        <x:v>Refund</x:v>
      </x:c>
      <x:c r="H1087" s="1" t="n">
        <x:v>0</x:v>
      </x:c>
      <x:c r="I1087" s="1" t="n">
        <x:v>4</x:v>
      </x:c>
      <x:c r="J1087" s="1" t="n">
        <x:f>IF(E1087="","",VLOOKUP(E1087,'Guide'!$A$7:$C$10,2,FALSE))</x:f>
        <x:v>12</x:v>
      </x:c>
      <x:c r="K1087" s="1" t="n">
        <x:f>IF(E1087="","",VLOOKUP(E1087,'Guide'!$A$7:$C$10,3,FALSE))</x:f>
        <x:v>72</x:v>
      </x:c>
      <x:c r="L1087" s="10" t="n">
        <x:f>('Guide'!$B$4-B1087)*24</x:f>
        <x:v>2270.2000000000116</x:v>
      </x:c>
      <x:c r="M1087" s="10" t="n">
        <x:f>IF(C1087="","",ROUND((C1087-B1087)*24,6))</x:f>
        <x:v>28.52</x:v>
      </x:c>
      <x:c r="N1087" s="10" t="n">
        <x:f>IF(D1087="","",ROUND((D1087-B1087)*24,6))</x:f>
        <x:v>36.94</x:v>
      </x:c>
      <x:c r="O1087" s="1" t="n">
        <x:f>IF(D1087="",1,0)</x:f>
        <x:v>0</x:v>
      </x:c>
      <x:c r="P1087" s="1" t="n">
        <x:f>IF(E1087="",0,IF(OR(C1087&lt;&gt;"",L1087&gt;=J1087),1,0))</x:f>
        <x:v>1</x:v>
      </x:c>
      <x:c r="Q1087" s="1" t="n">
        <x:f>IF(AND(E1087&lt;&gt;"",C1087&lt;&gt;"",M1087&lt;=J1087),1,0)</x:f>
        <x:v>0</x:v>
      </x:c>
      <x:c r="R1087" s="1" t="n">
        <x:f>P1087-Q1087</x:f>
        <x:v>1</x:v>
      </x:c>
      <x:c r="S1087" s="1" t="n">
        <x:f>IF(E1087="",0,IF(OR(D1087&lt;&gt;"",L1087&gt;=K1087),1,0))</x:f>
        <x:v>1</x:v>
      </x:c>
      <x:c r="T1087" s="1" t="n">
        <x:f>IF(AND(E1087&lt;&gt;"",D1087&lt;&gt;"",N1087&lt;=K1087),1,0)</x:f>
        <x:v>1</x:v>
      </x:c>
      <x:c r="U1087" s="1" t="n">
        <x:f>S1087-T1087</x:f>
        <x:v>0</x:v>
      </x:c>
      <x:c r="V1087" s="1" t="n">
        <x:f>IF(I1087="",0,1)</x:f>
        <x:v>1</x:v>
      </x:c>
      <x:c r="W1087" s="1" t="n">
        <x:f>IF(I1087&gt;=4,1,0)</x:f>
        <x:v>1</x:v>
      </x:c>
      <x:c r="X1087" s="1" t="n">
        <x:f>1-O1087</x:f>
        <x:v>1</x:v>
      </x:c>
      <x:c r="Y1087" s="1" t="n">
        <x:f>IF(AND(O1087=1,L1087&gt;168),1,0)</x:f>
        <x:v>0</x:v>
      </x:c>
    </x:row>
    <x:row r="1088">
      <x:c r="A1088" s="1" t="str">
        <x:v>T01083</x:v>
      </x:c>
      <x:c r="B1088" s="9" t="n">
        <x:v>45681.13680555556</x:v>
      </x:c>
      <x:c r="C1088" s="9" t="n">
        <x:v>45681.22138888889</x:v>
      </x:c>
      <x:c r="D1088" s="9"/>
      <x:c r="E1088" s="1" t="str">
        <x:v>High</x:v>
      </x:c>
      <x:c r="F1088" s="1" t="str">
        <x:v>WhatsApp</x:v>
      </x:c>
      <x:c r="G1088" s="1" t="str">
        <x:v>Product information</x:v>
      </x:c>
      <x:c r="H1088" s="1" t="n">
        <x:v>0</x:v>
      </x:c>
      <x:c r="I1088" s="1"/>
      <x:c r="J1088" s="1" t="n">
        <x:f>IF(E1088="","",VLOOKUP(E1088,'Guide'!$A$7:$C$10,2,FALSE))</x:f>
        <x:v>4</x:v>
      </x:c>
      <x:c r="K1088" s="1" t="n">
        <x:f>IF(E1088="","",VLOOKUP(E1088,'Guide'!$A$7:$C$10,3,FALSE))</x:f>
        <x:v>24</x:v>
      </x:c>
      <x:c r="L1088" s="10" t="n">
        <x:f>('Guide'!$B$4-B1088)*24</x:f>
        <x:v>3788.716666666616</x:v>
      </x:c>
      <x:c r="M1088" s="10" t="n">
        <x:f>IF(C1088="","",ROUND((C1088-B1088)*24,6))</x:f>
        <x:v>2.03</x:v>
      </x:c>
      <x:c r="N1088" s="10" t="str">
        <x:f>IF(D1088="","",ROUND((D1088-B1088)*24,6))</x:f>
      </x:c>
      <x:c r="O1088" s="1" t="n">
        <x:f>IF(D1088="",1,0)</x:f>
        <x:v>1</x:v>
      </x:c>
      <x:c r="P1088" s="1" t="n">
        <x:f>IF(E1088="",0,IF(OR(C1088&lt;&gt;"",L1088&gt;=J1088),1,0))</x:f>
        <x:v>1</x:v>
      </x:c>
      <x:c r="Q1088" s="1" t="n">
        <x:f>IF(AND(E1088&lt;&gt;"",C1088&lt;&gt;"",M1088&lt;=J1088),1,0)</x:f>
        <x:v>1</x:v>
      </x:c>
      <x:c r="R1088" s="1" t="n">
        <x:f>P1088-Q1088</x:f>
        <x:v>0</x:v>
      </x:c>
      <x:c r="S1088" s="1" t="n">
        <x:f>IF(E1088="",0,IF(OR(D1088&lt;&gt;"",L1088&gt;=K1088),1,0))</x:f>
        <x:v>1</x:v>
      </x:c>
      <x:c r="T1088" s="1" t="n">
        <x:f>IF(AND(E1088&lt;&gt;"",D1088&lt;&gt;"",N1088&lt;=K1088),1,0)</x:f>
        <x:v>0</x:v>
      </x:c>
      <x:c r="U1088" s="1" t="n">
        <x:f>S1088-T1088</x:f>
        <x:v>1</x:v>
      </x:c>
      <x:c r="V1088" s="1" t="n">
        <x:f>IF(I1088="",0,1)</x:f>
        <x:v>0</x:v>
      </x:c>
      <x:c r="W1088" s="1" t="n">
        <x:f>IF(I1088&gt;=4,1,0)</x:f>
        <x:v>0</x:v>
      </x:c>
      <x:c r="X1088" s="1" t="n">
        <x:f>1-O1088</x:f>
        <x:v>0</x:v>
      </x:c>
      <x:c r="Y1088" s="1" t="n">
        <x:f>IF(AND(O1088=1,L1088&gt;168),1,0)</x:f>
        <x:v>1</x:v>
      </x:c>
    </x:row>
    <x:row r="1089">
      <x:c r="A1089" s="1" t="str">
        <x:v>T01084</x:v>
      </x:c>
      <x:c r="B1089" s="9" t="n">
        <x:v>45785.16805555556</x:v>
      </x:c>
      <x:c r="C1089" s="9" t="n">
        <x:v>45786.10055555555</x:v>
      </x:c>
      <x:c r="D1089" s="9" t="n">
        <x:v>45786.98347222222</x:v>
      </x:c>
      <x:c r="E1089" s="1" t="str">
        <x:v>Low</x:v>
      </x:c>
      <x:c r="F1089" s="1" t="str">
        <x:v>Email</x:v>
      </x:c>
      <x:c r="G1089" s="1" t="str">
        <x:v>Billing</x:v>
      </x:c>
      <x:c r="H1089" s="1" t="n">
        <x:v>0</x:v>
      </x:c>
      <x:c r="I1089" s="1"/>
      <x:c r="J1089" s="1" t="n">
        <x:f>IF(E1089="","",VLOOKUP(E1089,'Guide'!$A$7:$C$10,2,FALSE))</x:f>
        <x:v>24</x:v>
      </x:c>
      <x:c r="K1089" s="1" t="n">
        <x:f>IF(E1089="","",VLOOKUP(E1089,'Guide'!$A$7:$C$10,3,FALSE))</x:f>
        <x:v>120</x:v>
      </x:c>
      <x:c r="L1089" s="10" t="n">
        <x:f>('Guide'!$B$4-B1089)*24</x:f>
        <x:v>1291.9666666666162</x:v>
      </x:c>
      <x:c r="M1089" s="10" t="n">
        <x:f>IF(C1089="","",ROUND((C1089-B1089)*24,6))</x:f>
        <x:v>22.38</x:v>
      </x:c>
      <x:c r="N1089" s="10" t="n">
        <x:f>IF(D1089="","",ROUND((D1089-B1089)*24,6))</x:f>
        <x:v>43.57</x:v>
      </x:c>
      <x:c r="O1089" s="1" t="n">
        <x:f>IF(D1089="",1,0)</x:f>
        <x:v>0</x:v>
      </x:c>
      <x:c r="P1089" s="1" t="n">
        <x:f>IF(E1089="",0,IF(OR(C1089&lt;&gt;"",L1089&gt;=J1089),1,0))</x:f>
        <x:v>1</x:v>
      </x:c>
      <x:c r="Q1089" s="1" t="n">
        <x:f>IF(AND(E1089&lt;&gt;"",C1089&lt;&gt;"",M1089&lt;=J1089),1,0)</x:f>
        <x:v>1</x:v>
      </x:c>
      <x:c r="R1089" s="1" t="n">
        <x:f>P1089-Q1089</x:f>
        <x:v>0</x:v>
      </x:c>
      <x:c r="S1089" s="1" t="n">
        <x:f>IF(E1089="",0,IF(OR(D1089&lt;&gt;"",L1089&gt;=K1089),1,0))</x:f>
        <x:v>1</x:v>
      </x:c>
      <x:c r="T1089" s="1" t="n">
        <x:f>IF(AND(E1089&lt;&gt;"",D1089&lt;&gt;"",N1089&lt;=K1089),1,0)</x:f>
        <x:v>1</x:v>
      </x:c>
      <x:c r="U1089" s="1" t="n">
        <x:f>S1089-T1089</x:f>
        <x:v>0</x:v>
      </x:c>
      <x:c r="V1089" s="1" t="n">
        <x:f>IF(I1089="",0,1)</x:f>
        <x:v>0</x:v>
      </x:c>
      <x:c r="W1089" s="1" t="n">
        <x:f>IF(I1089&gt;=4,1,0)</x:f>
        <x:v>0</x:v>
      </x:c>
      <x:c r="X1089" s="1" t="n">
        <x:f>1-O1089</x:f>
        <x:v>1</x:v>
      </x:c>
      <x:c r="Y1089" s="1" t="n">
        <x:f>IF(AND(O1089=1,L1089&gt;168),1,0)</x:f>
        <x:v>0</x:v>
      </x:c>
    </x:row>
    <x:row r="1090">
      <x:c r="A1090" s="1" t="str">
        <x:v>T01085</x:v>
      </x:c>
      <x:c r="B1090" s="9" t="n">
        <x:v>45800.02777777778</x:v>
      </x:c>
      <x:c r="C1090" s="9" t="n">
        <x:v>45800.732777777775</x:v>
      </x:c>
      <x:c r="D1090" s="9"/>
      <x:c r="E1090" s="1" t="str">
        <x:v>Normal</x:v>
      </x:c>
      <x:c r="F1090" s="1" t="str">
        <x:v>Email</x:v>
      </x:c>
      <x:c r="G1090" s="1" t="str">
        <x:v>Delivery</x:v>
      </x:c>
      <x:c r="H1090" s="1" t="n">
        <x:v>0</x:v>
      </x:c>
      <x:c r="I1090" s="1"/>
      <x:c r="J1090" s="1" t="n">
        <x:f>IF(E1090="","",VLOOKUP(E1090,'Guide'!$A$7:$C$10,2,FALSE))</x:f>
        <x:v>12</x:v>
      </x:c>
      <x:c r="K1090" s="1" t="n">
        <x:f>IF(E1090="","",VLOOKUP(E1090,'Guide'!$A$7:$C$10,3,FALSE))</x:f>
        <x:v>72</x:v>
      </x:c>
      <x:c r="L1090" s="10" t="n">
        <x:f>('Guide'!$B$4-B1090)*24</x:f>
        <x:v>935.3333333332557</x:v>
      </x:c>
      <x:c r="M1090" s="10" t="n">
        <x:f>IF(C1090="","",ROUND((C1090-B1090)*24,6))</x:f>
        <x:v>16.92</x:v>
      </x:c>
      <x:c r="N1090" s="10" t="str">
        <x:f>IF(D1090="","",ROUND((D1090-B1090)*24,6))</x:f>
      </x:c>
      <x:c r="O1090" s="1" t="n">
        <x:f>IF(D1090="",1,0)</x:f>
        <x:v>1</x:v>
      </x:c>
      <x:c r="P1090" s="1" t="n">
        <x:f>IF(E1090="",0,IF(OR(C1090&lt;&gt;"",L1090&gt;=J1090),1,0))</x:f>
        <x:v>1</x:v>
      </x:c>
      <x:c r="Q1090" s="1" t="n">
        <x:f>IF(AND(E1090&lt;&gt;"",C1090&lt;&gt;"",M1090&lt;=J1090),1,0)</x:f>
        <x:v>0</x:v>
      </x:c>
      <x:c r="R1090" s="1" t="n">
        <x:f>P1090-Q1090</x:f>
        <x:v>1</x:v>
      </x:c>
      <x:c r="S1090" s="1" t="n">
        <x:f>IF(E1090="",0,IF(OR(D1090&lt;&gt;"",L1090&gt;=K1090),1,0))</x:f>
        <x:v>1</x:v>
      </x:c>
      <x:c r="T1090" s="1" t="n">
        <x:f>IF(AND(E1090&lt;&gt;"",D1090&lt;&gt;"",N1090&lt;=K1090),1,0)</x:f>
        <x:v>0</x:v>
      </x:c>
      <x:c r="U1090" s="1" t="n">
        <x:f>S1090-T1090</x:f>
        <x:v>1</x:v>
      </x:c>
      <x:c r="V1090" s="1" t="n">
        <x:f>IF(I1090="",0,1)</x:f>
        <x:v>0</x:v>
      </x:c>
      <x:c r="W1090" s="1" t="n">
        <x:f>IF(I1090&gt;=4,1,0)</x:f>
        <x:v>0</x:v>
      </x:c>
      <x:c r="X1090" s="1" t="n">
        <x:f>1-O1090</x:f>
        <x:v>0</x:v>
      </x:c>
      <x:c r="Y1090" s="1" t="n">
        <x:f>IF(AND(O1090=1,L1090&gt;168),1,0)</x:f>
        <x:v>1</x:v>
      </x:c>
    </x:row>
    <x:row r="1091">
      <x:c r="A1091" s="1" t="str">
        <x:v>T01086</x:v>
      </x:c>
      <x:c r="B1091" s="9" t="n">
        <x:v>45681.47638888889</x:v>
      </x:c>
      <x:c r="C1091" s="9" t="n">
        <x:v>45681.97555555555</x:v>
      </x:c>
      <x:c r="D1091" s="9" t="n">
        <x:v>45682.845972222225</x:v>
      </x:c>
      <x:c r="E1091" s="1" t="str">
        <x:v>Normal</x:v>
      </x:c>
      <x:c r="F1091" s="1" t="str">
        <x:v>WhatsApp</x:v>
      </x:c>
      <x:c r="G1091" s="1" t="str">
        <x:v>Delivery</x:v>
      </x:c>
      <x:c r="H1091" s="1" t="n">
        <x:v>0</x:v>
      </x:c>
      <x:c r="I1091" s="1"/>
      <x:c r="J1091" s="1" t="n">
        <x:f>IF(E1091="","",VLOOKUP(E1091,'Guide'!$A$7:$C$10,2,FALSE))</x:f>
        <x:v>12</x:v>
      </x:c>
      <x:c r="K1091" s="1" t="n">
        <x:f>IF(E1091="","",VLOOKUP(E1091,'Guide'!$A$7:$C$10,3,FALSE))</x:f>
        <x:v>72</x:v>
      </x:c>
      <x:c r="L1091" s="10" t="n">
        <x:f>('Guide'!$B$4-B1091)*24</x:f>
        <x:v>3780.566666666593</x:v>
      </x:c>
      <x:c r="M1091" s="10" t="n">
        <x:f>IF(C1091="","",ROUND((C1091-B1091)*24,6))</x:f>
        <x:v>11.98</x:v>
      </x:c>
      <x:c r="N1091" s="10" t="n">
        <x:f>IF(D1091="","",ROUND((D1091-B1091)*24,6))</x:f>
        <x:v>32.87</x:v>
      </x:c>
      <x:c r="O1091" s="1" t="n">
        <x:f>IF(D1091="",1,0)</x:f>
        <x:v>0</x:v>
      </x:c>
      <x:c r="P1091" s="1" t="n">
        <x:f>IF(E1091="",0,IF(OR(C1091&lt;&gt;"",L1091&gt;=J1091),1,0))</x:f>
        <x:v>1</x:v>
      </x:c>
      <x:c r="Q1091" s="1" t="n">
        <x:f>IF(AND(E1091&lt;&gt;"",C1091&lt;&gt;"",M1091&lt;=J1091),1,0)</x:f>
        <x:v>1</x:v>
      </x:c>
      <x:c r="R1091" s="1" t="n">
        <x:f>P1091-Q1091</x:f>
        <x:v>0</x:v>
      </x:c>
      <x:c r="S1091" s="1" t="n">
        <x:f>IF(E1091="",0,IF(OR(D1091&lt;&gt;"",L1091&gt;=K1091),1,0))</x:f>
        <x:v>1</x:v>
      </x:c>
      <x:c r="T1091" s="1" t="n">
        <x:f>IF(AND(E1091&lt;&gt;"",D1091&lt;&gt;"",N1091&lt;=K1091),1,0)</x:f>
        <x:v>1</x:v>
      </x:c>
      <x:c r="U1091" s="1" t="n">
        <x:f>S1091-T1091</x:f>
        <x:v>0</x:v>
      </x:c>
      <x:c r="V1091" s="1" t="n">
        <x:f>IF(I1091="",0,1)</x:f>
        <x:v>0</x:v>
      </x:c>
      <x:c r="W1091" s="1" t="n">
        <x:f>IF(I1091&gt;=4,1,0)</x:f>
        <x:v>0</x:v>
      </x:c>
      <x:c r="X1091" s="1" t="n">
        <x:f>1-O1091</x:f>
        <x:v>1</x:v>
      </x:c>
      <x:c r="Y1091" s="1" t="n">
        <x:f>IF(AND(O1091=1,L1091&gt;168),1,0)</x:f>
        <x:v>0</x:v>
      </x:c>
    </x:row>
    <x:row r="1092">
      <x:c r="A1092" s="1" t="str">
        <x:v>T01087</x:v>
      </x:c>
      <x:c r="B1092" s="9" t="n">
        <x:v>45785.41180555556</x:v>
      </x:c>
      <x:c r="C1092" s="9" t="n">
        <x:v>45785.454305555555</x:v>
      </x:c>
      <x:c r="D1092" s="9" t="n">
        <x:v>45785.75305555556</x:v>
      </x:c>
      <x:c r="E1092" s="1" t="str">
        <x:v>Urgent</x:v>
      </x:c>
      <x:c r="F1092" s="1" t="str">
        <x:v>WhatsApp</x:v>
      </x:c>
      <x:c r="G1092" s="1" t="str">
        <x:v>Account access</x:v>
      </x:c>
      <x:c r="H1092" s="1" t="n">
        <x:v>0</x:v>
      </x:c>
      <x:c r="I1092" s="1"/>
      <x:c r="J1092" s="1" t="n">
        <x:f>IF(E1092="","",VLOOKUP(E1092,'Guide'!$A$7:$C$10,2,FALSE))</x:f>
        <x:v>1</x:v>
      </x:c>
      <x:c r="K1092" s="1" t="n">
        <x:f>IF(E1092="","",VLOOKUP(E1092,'Guide'!$A$7:$C$10,3,FALSE))</x:f>
        <x:v>8</x:v>
      </x:c>
      <x:c r="L1092" s="10" t="n">
        <x:f>('Guide'!$B$4-B1092)*24</x:f>
        <x:v>1286.1166666665813</x:v>
      </x:c>
      <x:c r="M1092" s="10" t="n">
        <x:f>IF(C1092="","",ROUND((C1092-B1092)*24,6))</x:f>
        <x:v>1.02</x:v>
      </x:c>
      <x:c r="N1092" s="10" t="n">
        <x:f>IF(D1092="","",ROUND((D1092-B1092)*24,6))</x:f>
        <x:v>8.19</x:v>
      </x:c>
      <x:c r="O1092" s="1" t="n">
        <x:f>IF(D1092="",1,0)</x:f>
        <x:v>0</x:v>
      </x:c>
      <x:c r="P1092" s="1" t="n">
        <x:f>IF(E1092="",0,IF(OR(C1092&lt;&gt;"",L1092&gt;=J1092),1,0))</x:f>
        <x:v>1</x:v>
      </x:c>
      <x:c r="Q1092" s="1" t="n">
        <x:f>IF(AND(E1092&lt;&gt;"",C1092&lt;&gt;"",M1092&lt;=J1092),1,0)</x:f>
        <x:v>0</x:v>
      </x:c>
      <x:c r="R1092" s="1" t="n">
        <x:f>P1092-Q1092</x:f>
        <x:v>1</x:v>
      </x:c>
      <x:c r="S1092" s="1" t="n">
        <x:f>IF(E1092="",0,IF(OR(D1092&lt;&gt;"",L1092&gt;=K1092),1,0))</x:f>
        <x:v>1</x:v>
      </x:c>
      <x:c r="T1092" s="1" t="n">
        <x:f>IF(AND(E1092&lt;&gt;"",D1092&lt;&gt;"",N1092&lt;=K1092),1,0)</x:f>
        <x:v>0</x:v>
      </x:c>
      <x:c r="U1092" s="1" t="n">
        <x:f>S1092-T1092</x:f>
        <x:v>1</x:v>
      </x:c>
      <x:c r="V1092" s="1" t="n">
        <x:f>IF(I1092="",0,1)</x:f>
        <x:v>0</x:v>
      </x:c>
      <x:c r="W1092" s="1" t="n">
        <x:f>IF(I1092&gt;=4,1,0)</x:f>
        <x:v>0</x:v>
      </x:c>
      <x:c r="X1092" s="1" t="n">
        <x:f>1-O1092</x:f>
        <x:v>1</x:v>
      </x:c>
      <x:c r="Y1092" s="1" t="n">
        <x:f>IF(AND(O1092=1,L1092&gt;168),1,0)</x:f>
        <x:v>0</x:v>
      </x:c>
    </x:row>
    <x:row r="1093">
      <x:c r="A1093" s="1" t="str">
        <x:v>T01088</x:v>
      </x:c>
      <x:c r="B1093" s="9" t="n">
        <x:v>45677.28194444445</x:v>
      </x:c>
      <x:c r="C1093" s="9" t="n">
        <x:v>45677.43902777778</x:v>
      </x:c>
      <x:c r="D1093" s="9" t="n">
        <x:v>45678.75444444444</x:v>
      </x:c>
      <x:c r="E1093" s="1" t="str">
        <x:v>Low</x:v>
      </x:c>
      <x:c r="F1093" s="1" t="str">
        <x:v>Web chat</x:v>
      </x:c>
      <x:c r="G1093" s="1" t="str">
        <x:v>Product information</x:v>
      </x:c>
      <x:c r="H1093" s="1" t="n">
        <x:v>0</x:v>
      </x:c>
      <x:c r="I1093" s="1"/>
      <x:c r="J1093" s="1" t="n">
        <x:f>IF(E1093="","",VLOOKUP(E1093,'Guide'!$A$7:$C$10,2,FALSE))</x:f>
        <x:v>24</x:v>
      </x:c>
      <x:c r="K1093" s="1" t="n">
        <x:f>IF(E1093="","",VLOOKUP(E1093,'Guide'!$A$7:$C$10,3,FALSE))</x:f>
        <x:v>120</x:v>
      </x:c>
      <x:c r="L1093" s="10" t="n">
        <x:f>('Guide'!$B$4-B1093)*24</x:f>
        <x:v>3881.233333333279</x:v>
      </x:c>
      <x:c r="M1093" s="10" t="n">
        <x:f>IF(C1093="","",ROUND((C1093-B1093)*24,6))</x:f>
        <x:v>3.77</x:v>
      </x:c>
      <x:c r="N1093" s="10" t="n">
        <x:f>IF(D1093="","",ROUND((D1093-B1093)*24,6))</x:f>
        <x:v>35.34</x:v>
      </x:c>
      <x:c r="O1093" s="1" t="n">
        <x:f>IF(D1093="",1,0)</x:f>
        <x:v>0</x:v>
      </x:c>
      <x:c r="P1093" s="1" t="n">
        <x:f>IF(E1093="",0,IF(OR(C1093&lt;&gt;"",L1093&gt;=J1093),1,0))</x:f>
        <x:v>1</x:v>
      </x:c>
      <x:c r="Q1093" s="1" t="n">
        <x:f>IF(AND(E1093&lt;&gt;"",C1093&lt;&gt;"",M1093&lt;=J1093),1,0)</x:f>
        <x:v>1</x:v>
      </x:c>
      <x:c r="R1093" s="1" t="n">
        <x:f>P1093-Q1093</x:f>
        <x:v>0</x:v>
      </x:c>
      <x:c r="S1093" s="1" t="n">
        <x:f>IF(E1093="",0,IF(OR(D1093&lt;&gt;"",L1093&gt;=K1093),1,0))</x:f>
        <x:v>1</x:v>
      </x:c>
      <x:c r="T1093" s="1" t="n">
        <x:f>IF(AND(E1093&lt;&gt;"",D1093&lt;&gt;"",N1093&lt;=K1093),1,0)</x:f>
        <x:v>1</x:v>
      </x:c>
      <x:c r="U1093" s="1" t="n">
        <x:f>S1093-T1093</x:f>
        <x:v>0</x:v>
      </x:c>
      <x:c r="V1093" s="1" t="n">
        <x:f>IF(I1093="",0,1)</x:f>
        <x:v>0</x:v>
      </x:c>
      <x:c r="W1093" s="1" t="n">
        <x:f>IF(I1093&gt;=4,1,0)</x:f>
        <x:v>0</x:v>
      </x:c>
      <x:c r="X1093" s="1" t="n">
        <x:f>1-O1093</x:f>
        <x:v>1</x:v>
      </x:c>
      <x:c r="Y1093" s="1" t="n">
        <x:f>IF(AND(O1093=1,L1093&gt;168),1,0)</x:f>
        <x:v>0</x:v>
      </x:c>
    </x:row>
    <x:row r="1094">
      <x:c r="A1094" s="1" t="str">
        <x:v>T01089</x:v>
      </x:c>
      <x:c r="B1094" s="9" t="n">
        <x:v>45684.14861111111</x:v>
      </x:c>
      <x:c r="C1094" s="9" t="n">
        <x:v>45684.88111111111</x:v>
      </x:c>
      <x:c r="D1094" s="9" t="n">
        <x:v>45690.88736111111</x:v>
      </x:c>
      <x:c r="E1094" s="1" t="str">
        <x:v>Normal</x:v>
      </x:c>
      <x:c r="F1094" s="1" t="str">
        <x:v>Web chat</x:v>
      </x:c>
      <x:c r="G1094" s="1" t="str">
        <x:v>Product information</x:v>
      </x:c>
      <x:c r="H1094" s="1" t="n">
        <x:v>0</x:v>
      </x:c>
      <x:c r="I1094" s="1" t="n">
        <x:v>1</x:v>
      </x:c>
      <x:c r="J1094" s="1" t="n">
        <x:f>IF(E1094="","",VLOOKUP(E1094,'Guide'!$A$7:$C$10,2,FALSE))</x:f>
        <x:v>12</x:v>
      </x:c>
      <x:c r="K1094" s="1" t="n">
        <x:f>IF(E1094="","",VLOOKUP(E1094,'Guide'!$A$7:$C$10,3,FALSE))</x:f>
        <x:v>72</x:v>
      </x:c>
      <x:c r="L1094" s="10" t="n">
        <x:f>('Guide'!$B$4-B1094)*24</x:f>
        <x:v>3716.433333333407</x:v>
      </x:c>
      <x:c r="M1094" s="10" t="n">
        <x:f>IF(C1094="","",ROUND((C1094-B1094)*24,6))</x:f>
        <x:v>17.58</x:v>
      </x:c>
      <x:c r="N1094" s="10" t="n">
        <x:f>IF(D1094="","",ROUND((D1094-B1094)*24,6))</x:f>
        <x:v>161.73</x:v>
      </x:c>
      <x:c r="O1094" s="1" t="n">
        <x:f>IF(D1094="",1,0)</x:f>
        <x:v>0</x:v>
      </x:c>
      <x:c r="P1094" s="1" t="n">
        <x:f>IF(E1094="",0,IF(OR(C1094&lt;&gt;"",L1094&gt;=J1094),1,0))</x:f>
        <x:v>1</x:v>
      </x:c>
      <x:c r="Q1094" s="1" t="n">
        <x:f>IF(AND(E1094&lt;&gt;"",C1094&lt;&gt;"",M1094&lt;=J1094),1,0)</x:f>
        <x:v>0</x:v>
      </x:c>
      <x:c r="R1094" s="1" t="n">
        <x:f>P1094-Q1094</x:f>
        <x:v>1</x:v>
      </x:c>
      <x:c r="S1094" s="1" t="n">
        <x:f>IF(E1094="",0,IF(OR(D1094&lt;&gt;"",L1094&gt;=K1094),1,0))</x:f>
        <x:v>1</x:v>
      </x:c>
      <x:c r="T1094" s="1" t="n">
        <x:f>IF(AND(E1094&lt;&gt;"",D1094&lt;&gt;"",N1094&lt;=K1094),1,0)</x:f>
        <x:v>0</x:v>
      </x:c>
      <x:c r="U1094" s="1" t="n">
        <x:f>S1094-T1094</x:f>
        <x:v>1</x:v>
      </x:c>
      <x:c r="V1094" s="1" t="n">
        <x:f>IF(I1094="",0,1)</x:f>
        <x:v>1</x:v>
      </x:c>
      <x:c r="W1094" s="1" t="n">
        <x:f>IF(I1094&gt;=4,1,0)</x:f>
        <x:v>0</x:v>
      </x:c>
      <x:c r="X1094" s="1" t="n">
        <x:f>1-O1094</x:f>
        <x:v>1</x:v>
      </x:c>
      <x:c r="Y1094" s="1" t="n">
        <x:f>IF(AND(O1094=1,L1094&gt;168),1,0)</x:f>
        <x:v>0</x:v>
      </x:c>
    </x:row>
    <x:row r="1095">
      <x:c r="A1095" s="1" t="str">
        <x:v>T01090</x:v>
      </x:c>
      <x:c r="B1095" s="9" t="n">
        <x:v>45709.78402777778</x:v>
      </x:c>
      <x:c r="C1095" s="9" t="n">
        <x:v>45710.86111111111</x:v>
      </x:c>
      <x:c r="D1095" s="9" t="n">
        <x:v>45711.67277777778</x:v>
      </x:c>
      <x:c r="E1095" s="1" t="str">
        <x:v>Normal</x:v>
      </x:c>
      <x:c r="F1095" s="1" t="str">
        <x:v>Email</x:v>
      </x:c>
      <x:c r="G1095" s="1" t="str">
        <x:v>Billing</x:v>
      </x:c>
      <x:c r="H1095" s="1" t="n">
        <x:v>1</x:v>
      </x:c>
      <x:c r="I1095" s="1"/>
      <x:c r="J1095" s="1" t="n">
        <x:f>IF(E1095="","",VLOOKUP(E1095,'Guide'!$A$7:$C$10,2,FALSE))</x:f>
        <x:v>12</x:v>
      </x:c>
      <x:c r="K1095" s="1" t="n">
        <x:f>IF(E1095="","",VLOOKUP(E1095,'Guide'!$A$7:$C$10,3,FALSE))</x:f>
        <x:v>72</x:v>
      </x:c>
      <x:c r="L1095" s="10" t="n">
        <x:f>('Guide'!$B$4-B1095)*24</x:f>
        <x:v>3101.1833333332906</x:v>
      </x:c>
      <x:c r="M1095" s="10" t="n">
        <x:f>IF(C1095="","",ROUND((C1095-B1095)*24,6))</x:f>
        <x:v>25.85</x:v>
      </x:c>
      <x:c r="N1095" s="10" t="n">
        <x:f>IF(D1095="","",ROUND((D1095-B1095)*24,6))</x:f>
        <x:v>45.33</x:v>
      </x:c>
      <x:c r="O1095" s="1" t="n">
        <x:f>IF(D1095="",1,0)</x:f>
        <x:v>0</x:v>
      </x:c>
      <x:c r="P1095" s="1" t="n">
        <x:f>IF(E1095="",0,IF(OR(C1095&lt;&gt;"",L1095&gt;=J1095),1,0))</x:f>
        <x:v>1</x:v>
      </x:c>
      <x:c r="Q1095" s="1" t="n">
        <x:f>IF(AND(E1095&lt;&gt;"",C1095&lt;&gt;"",M1095&lt;=J1095),1,0)</x:f>
        <x:v>0</x:v>
      </x:c>
      <x:c r="R1095" s="1" t="n">
        <x:f>P1095-Q1095</x:f>
        <x:v>1</x:v>
      </x:c>
      <x:c r="S1095" s="1" t="n">
        <x:f>IF(E1095="",0,IF(OR(D1095&lt;&gt;"",L1095&gt;=K1095),1,0))</x:f>
        <x:v>1</x:v>
      </x:c>
      <x:c r="T1095" s="1" t="n">
        <x:f>IF(AND(E1095&lt;&gt;"",D1095&lt;&gt;"",N1095&lt;=K1095),1,0)</x:f>
        <x:v>1</x:v>
      </x:c>
      <x:c r="U1095" s="1" t="n">
        <x:f>S1095-T1095</x:f>
        <x:v>0</x:v>
      </x:c>
      <x:c r="V1095" s="1" t="n">
        <x:f>IF(I1095="",0,1)</x:f>
        <x:v>0</x:v>
      </x:c>
      <x:c r="W1095" s="1" t="n">
        <x:f>IF(I1095&gt;=4,1,0)</x:f>
        <x:v>0</x:v>
      </x:c>
      <x:c r="X1095" s="1" t="n">
        <x:f>1-O1095</x:f>
        <x:v>1</x:v>
      </x:c>
      <x:c r="Y1095" s="1" t="n">
        <x:f>IF(AND(O1095=1,L1095&gt;168),1,0)</x:f>
        <x:v>0</x:v>
      </x:c>
    </x:row>
    <x:row r="1096">
      <x:c r="A1096" s="1" t="str">
        <x:v>T01091</x:v>
      </x:c>
      <x:c r="B1096" s="9" t="n">
        <x:v>45749.00277777778</x:v>
      </x:c>
      <x:c r="C1096" s="9" t="n">
        <x:v>45749.40152777778</x:v>
      </x:c>
      <x:c r="D1096" s="9" t="n">
        <x:v>45750.856944444444</x:v>
      </x:c>
      <x:c r="E1096" s="1" t="str">
        <x:v>High</x:v>
      </x:c>
      <x:c r="F1096" s="1" t="str">
        <x:v>Email</x:v>
      </x:c>
      <x:c r="G1096" s="1" t="str">
        <x:v>Product information</x:v>
      </x:c>
      <x:c r="H1096" s="1" t="n">
        <x:v>0</x:v>
      </x:c>
      <x:c r="I1096" s="1"/>
      <x:c r="J1096" s="1" t="n">
        <x:f>IF(E1096="","",VLOOKUP(E1096,'Guide'!$A$7:$C$10,2,FALSE))</x:f>
        <x:v>4</x:v>
      </x:c>
      <x:c r="K1096" s="1" t="n">
        <x:f>IF(E1096="","",VLOOKUP(E1096,'Guide'!$A$7:$C$10,3,FALSE))</x:f>
        <x:v>24</x:v>
      </x:c>
      <x:c r="L1096" s="10" t="n">
        <x:f>('Guide'!$B$4-B1096)*24</x:f>
        <x:v>2159.9333333332906</x:v>
      </x:c>
      <x:c r="M1096" s="10" t="n">
        <x:f>IF(C1096="","",ROUND((C1096-B1096)*24,6))</x:f>
        <x:v>9.57</x:v>
      </x:c>
      <x:c r="N1096" s="10" t="n">
        <x:f>IF(D1096="","",ROUND((D1096-B1096)*24,6))</x:f>
        <x:v>44.5</x:v>
      </x:c>
      <x:c r="O1096" s="1" t="n">
        <x:f>IF(D1096="",1,0)</x:f>
        <x:v>0</x:v>
      </x:c>
      <x:c r="P1096" s="1" t="n">
        <x:f>IF(E1096="",0,IF(OR(C1096&lt;&gt;"",L1096&gt;=J1096),1,0))</x:f>
        <x:v>1</x:v>
      </x:c>
      <x:c r="Q1096" s="1" t="n">
        <x:f>IF(AND(E1096&lt;&gt;"",C1096&lt;&gt;"",M1096&lt;=J1096),1,0)</x:f>
        <x:v>0</x:v>
      </x:c>
      <x:c r="R1096" s="1" t="n">
        <x:f>P1096-Q1096</x:f>
        <x:v>1</x:v>
      </x:c>
      <x:c r="S1096" s="1" t="n">
        <x:f>IF(E1096="",0,IF(OR(D1096&lt;&gt;"",L1096&gt;=K1096),1,0))</x:f>
        <x:v>1</x:v>
      </x:c>
      <x:c r="T1096" s="1" t="n">
        <x:f>IF(AND(E1096&lt;&gt;"",D1096&lt;&gt;"",N1096&lt;=K1096),1,0)</x:f>
        <x:v>0</x:v>
      </x:c>
      <x:c r="U1096" s="1" t="n">
        <x:f>S1096-T1096</x:f>
        <x:v>1</x:v>
      </x:c>
      <x:c r="V1096" s="1" t="n">
        <x:f>IF(I1096="",0,1)</x:f>
        <x:v>0</x:v>
      </x:c>
      <x:c r="W1096" s="1" t="n">
        <x:f>IF(I1096&gt;=4,1,0)</x:f>
        <x:v>0</x:v>
      </x:c>
      <x:c r="X1096" s="1" t="n">
        <x:f>1-O1096</x:f>
        <x:v>1</x:v>
      </x:c>
      <x:c r="Y1096" s="1" t="n">
        <x:f>IF(AND(O1096=1,L1096&gt;168),1,0)</x:f>
        <x:v>0</x:v>
      </x:c>
    </x:row>
    <x:row r="1097">
      <x:c r="A1097" s="1" t="str">
        <x:v>T01092</x:v>
      </x:c>
      <x:c r="B1097" s="9" t="n">
        <x:v>45733.15</x:v>
      </x:c>
      <x:c r="C1097" s="9" t="n">
        <x:v>45735.61375</x:v>
      </x:c>
      <x:c r="D1097" s="9" t="n">
        <x:v>45735.61791666667</x:v>
      </x:c>
      <x:c r="E1097" s="1" t="str">
        <x:v>Low</x:v>
      </x:c>
      <x:c r="F1097" s="1" t="str">
        <x:v>Email</x:v>
      </x:c>
      <x:c r="G1097" s="1" t="str">
        <x:v>Billing</x:v>
      </x:c>
      <x:c r="H1097" s="1" t="n">
        <x:v>0</x:v>
      </x:c>
      <x:c r="I1097" s="1" t="n">
        <x:v>4</x:v>
      </x:c>
      <x:c r="J1097" s="1" t="n">
        <x:f>IF(E1097="","",VLOOKUP(E1097,'Guide'!$A$7:$C$10,2,FALSE))</x:f>
        <x:v>24</x:v>
      </x:c>
      <x:c r="K1097" s="1" t="n">
        <x:f>IF(E1097="","",VLOOKUP(E1097,'Guide'!$A$7:$C$10,3,FALSE))</x:f>
        <x:v>120</x:v>
      </x:c>
      <x:c r="L1097" s="10" t="n">
        <x:f>('Guide'!$B$4-B1097)*24</x:f>
        <x:v>2540.399999999965</x:v>
      </x:c>
      <x:c r="M1097" s="10" t="n">
        <x:f>IF(C1097="","",ROUND((C1097-B1097)*24,6))</x:f>
        <x:v>59.13</x:v>
      </x:c>
      <x:c r="N1097" s="10" t="n">
        <x:f>IF(D1097="","",ROUND((D1097-B1097)*24,6))</x:f>
        <x:v>59.23</x:v>
      </x:c>
      <x:c r="O1097" s="1" t="n">
        <x:f>IF(D1097="",1,0)</x:f>
        <x:v>0</x:v>
      </x:c>
      <x:c r="P1097" s="1" t="n">
        <x:f>IF(E1097="",0,IF(OR(C1097&lt;&gt;"",L1097&gt;=J1097),1,0))</x:f>
        <x:v>1</x:v>
      </x:c>
      <x:c r="Q1097" s="1" t="n">
        <x:f>IF(AND(E1097&lt;&gt;"",C1097&lt;&gt;"",M1097&lt;=J1097),1,0)</x:f>
        <x:v>0</x:v>
      </x:c>
      <x:c r="R1097" s="1" t="n">
        <x:f>P1097-Q1097</x:f>
        <x:v>1</x:v>
      </x:c>
      <x:c r="S1097" s="1" t="n">
        <x:f>IF(E1097="",0,IF(OR(D1097&lt;&gt;"",L1097&gt;=K1097),1,0))</x:f>
        <x:v>1</x:v>
      </x:c>
      <x:c r="T1097" s="1" t="n">
        <x:f>IF(AND(E1097&lt;&gt;"",D1097&lt;&gt;"",N1097&lt;=K1097),1,0)</x:f>
        <x:v>1</x:v>
      </x:c>
      <x:c r="U1097" s="1" t="n">
        <x:f>S1097-T1097</x:f>
        <x:v>0</x:v>
      </x:c>
      <x:c r="V1097" s="1" t="n">
        <x:f>IF(I1097="",0,1)</x:f>
        <x:v>1</x:v>
      </x:c>
      <x:c r="W1097" s="1" t="n">
        <x:f>IF(I1097&gt;=4,1,0)</x:f>
        <x:v>1</x:v>
      </x:c>
      <x:c r="X1097" s="1" t="n">
        <x:f>1-O1097</x:f>
        <x:v>1</x:v>
      </x:c>
      <x:c r="Y1097" s="1" t="n">
        <x:f>IF(AND(O1097=1,L1097&gt;168),1,0)</x:f>
        <x:v>0</x:v>
      </x:c>
    </x:row>
    <x:row r="1098">
      <x:c r="A1098" s="1" t="str">
        <x:v>T01093</x:v>
      </x:c>
      <x:c r="B1098" s="9" t="n">
        <x:v>45736.75208333333</x:v>
      </x:c>
      <x:c r="C1098" s="9" t="n">
        <x:v>45737.03916666667</x:v>
      </x:c>
      <x:c r="D1098" s="9" t="n">
        <x:v>45739.43083333333</x:v>
      </x:c>
      <x:c r="E1098" s="1" t="str">
        <x:v>Normal</x:v>
      </x:c>
      <x:c r="F1098" s="1" t="str">
        <x:v>Email</x:v>
      </x:c>
      <x:c r="G1098" s="1" t="str">
        <x:v>Billing</x:v>
      </x:c>
      <x:c r="H1098" s="1" t="n">
        <x:v>0</x:v>
      </x:c>
      <x:c r="I1098" s="1" t="n">
        <x:v>4</x:v>
      </x:c>
      <x:c r="J1098" s="1" t="n">
        <x:f>IF(E1098="","",VLOOKUP(E1098,'Guide'!$A$7:$C$10,2,FALSE))</x:f>
        <x:v>12</x:v>
      </x:c>
      <x:c r="K1098" s="1" t="n">
        <x:f>IF(E1098="","",VLOOKUP(E1098,'Guide'!$A$7:$C$10,3,FALSE))</x:f>
        <x:v>72</x:v>
      </x:c>
      <x:c r="L1098" s="10" t="n">
        <x:f>('Guide'!$B$4-B1098)*24</x:f>
        <x:v>2453.9500000000116</x:v>
      </x:c>
      <x:c r="M1098" s="10" t="n">
        <x:f>IF(C1098="","",ROUND((C1098-B1098)*24,6))</x:f>
        <x:v>6.89</x:v>
      </x:c>
      <x:c r="N1098" s="10" t="n">
        <x:f>IF(D1098="","",ROUND((D1098-B1098)*24,6))</x:f>
        <x:v>64.29</x:v>
      </x:c>
      <x:c r="O1098" s="1" t="n">
        <x:f>IF(D1098="",1,0)</x:f>
        <x:v>0</x:v>
      </x:c>
      <x:c r="P1098" s="1" t="n">
        <x:f>IF(E1098="",0,IF(OR(C1098&lt;&gt;"",L1098&gt;=J1098),1,0))</x:f>
        <x:v>1</x:v>
      </x:c>
      <x:c r="Q1098" s="1" t="n">
        <x:f>IF(AND(E1098&lt;&gt;"",C1098&lt;&gt;"",M1098&lt;=J1098),1,0)</x:f>
        <x:v>1</x:v>
      </x:c>
      <x:c r="R1098" s="1" t="n">
        <x:f>P1098-Q1098</x:f>
        <x:v>0</x:v>
      </x:c>
      <x:c r="S1098" s="1" t="n">
        <x:f>IF(E1098="",0,IF(OR(D1098&lt;&gt;"",L1098&gt;=K1098),1,0))</x:f>
        <x:v>1</x:v>
      </x:c>
      <x:c r="T1098" s="1" t="n">
        <x:f>IF(AND(E1098&lt;&gt;"",D1098&lt;&gt;"",N1098&lt;=K1098),1,0)</x:f>
        <x:v>1</x:v>
      </x:c>
      <x:c r="U1098" s="1" t="n">
        <x:f>S1098-T1098</x:f>
        <x:v>0</x:v>
      </x:c>
      <x:c r="V1098" s="1" t="n">
        <x:f>IF(I1098="",0,1)</x:f>
        <x:v>1</x:v>
      </x:c>
      <x:c r="W1098" s="1" t="n">
        <x:f>IF(I1098&gt;=4,1,0)</x:f>
        <x:v>1</x:v>
      </x:c>
      <x:c r="X1098" s="1" t="n">
        <x:f>1-O1098</x:f>
        <x:v>1</x:v>
      </x:c>
      <x:c r="Y1098" s="1" t="n">
        <x:f>IF(AND(O1098=1,L1098&gt;168),1,0)</x:f>
        <x:v>0</x:v>
      </x:c>
    </x:row>
    <x:row r="1099">
      <x:c r="A1099" s="1" t="str">
        <x:v>T01094</x:v>
      </x:c>
      <x:c r="B1099" s="9" t="n">
        <x:v>45821.373611111114</x:v>
      </x:c>
      <x:c r="C1099" s="9" t="n">
        <x:v>45821.78986111111</x:v>
      </x:c>
      <x:c r="D1099" s="9" t="n">
        <x:v>45822.17402777778</x:v>
      </x:c>
      <x:c r="E1099" s="1" t="str">
        <x:v>High</x:v>
      </x:c>
      <x:c r="F1099" s="1" t="str">
        <x:v>Email</x:v>
      </x:c>
      <x:c r="G1099" s="1" t="str">
        <x:v>Product information</x:v>
      </x:c>
      <x:c r="H1099" s="1" t="n">
        <x:v>0</x:v>
      </x:c>
      <x:c r="I1099" s="1"/>
      <x:c r="J1099" s="1" t="n">
        <x:f>IF(E1099="","",VLOOKUP(E1099,'Guide'!$A$7:$C$10,2,FALSE))</x:f>
        <x:v>4</x:v>
      </x:c>
      <x:c r="K1099" s="1" t="n">
        <x:f>IF(E1099="","",VLOOKUP(E1099,'Guide'!$A$7:$C$10,3,FALSE))</x:f>
        <x:v>24</x:v>
      </x:c>
      <x:c r="L1099" s="10" t="n">
        <x:f>('Guide'!$B$4-B1099)*24</x:f>
        <x:v>423.03333333326736</x:v>
      </x:c>
      <x:c r="M1099" s="10" t="n">
        <x:f>IF(C1099="","",ROUND((C1099-B1099)*24,6))</x:f>
        <x:v>9.99</x:v>
      </x:c>
      <x:c r="N1099" s="10" t="n">
        <x:f>IF(D1099="","",ROUND((D1099-B1099)*24,6))</x:f>
        <x:v>19.21</x:v>
      </x:c>
      <x:c r="O1099" s="1" t="n">
        <x:f>IF(D1099="",1,0)</x:f>
        <x:v>0</x:v>
      </x:c>
      <x:c r="P1099" s="1" t="n">
        <x:f>IF(E1099="",0,IF(OR(C1099&lt;&gt;"",L1099&gt;=J1099),1,0))</x:f>
        <x:v>1</x:v>
      </x:c>
      <x:c r="Q1099" s="1" t="n">
        <x:f>IF(AND(E1099&lt;&gt;"",C1099&lt;&gt;"",M1099&lt;=J1099),1,0)</x:f>
        <x:v>0</x:v>
      </x:c>
      <x:c r="R1099" s="1" t="n">
        <x:f>P1099-Q1099</x:f>
        <x:v>1</x:v>
      </x:c>
      <x:c r="S1099" s="1" t="n">
        <x:f>IF(E1099="",0,IF(OR(D1099&lt;&gt;"",L1099&gt;=K1099),1,0))</x:f>
        <x:v>1</x:v>
      </x:c>
      <x:c r="T1099" s="1" t="n">
        <x:f>IF(AND(E1099&lt;&gt;"",D1099&lt;&gt;"",N1099&lt;=K1099),1,0)</x:f>
        <x:v>1</x:v>
      </x:c>
      <x:c r="U1099" s="1" t="n">
        <x:f>S1099-T1099</x:f>
        <x:v>0</x:v>
      </x:c>
      <x:c r="V1099" s="1" t="n">
        <x:f>IF(I1099="",0,1)</x:f>
        <x:v>0</x:v>
      </x:c>
      <x:c r="W1099" s="1" t="n">
        <x:f>IF(I1099&gt;=4,1,0)</x:f>
        <x:v>0</x:v>
      </x:c>
      <x:c r="X1099" s="1" t="n">
        <x:f>1-O1099</x:f>
        <x:v>1</x:v>
      </x:c>
      <x:c r="Y1099" s="1" t="n">
        <x:f>IF(AND(O1099=1,L1099&gt;168),1,0)</x:f>
        <x:v>0</x:v>
      </x:c>
    </x:row>
    <x:row r="1100">
      <x:c r="A1100" s="1" t="str">
        <x:v>T01095</x:v>
      </x:c>
      <x:c r="B1100" s="9" t="n">
        <x:v>45684.48055555556</x:v>
      </x:c>
      <x:c r="C1100" s="9" t="n">
        <x:v>45684.539305555554</x:v>
      </x:c>
      <x:c r="D1100" s="9" t="n">
        <x:v>45685.523888888885</x:v>
      </x:c>
      <x:c r="E1100" s="1" t="str">
        <x:v>High</x:v>
      </x:c>
      <x:c r="F1100" s="1" t="str">
        <x:v>Web chat</x:v>
      </x:c>
      <x:c r="G1100" s="1" t="str">
        <x:v>Product information</x:v>
      </x:c>
      <x:c r="H1100" s="1" t="n">
        <x:v>0</x:v>
      </x:c>
      <x:c r="I1100" s="1" t="n">
        <x:v>4</x:v>
      </x:c>
      <x:c r="J1100" s="1" t="n">
        <x:f>IF(E1100="","",VLOOKUP(E1100,'Guide'!$A$7:$C$10,2,FALSE))</x:f>
        <x:v>4</x:v>
      </x:c>
      <x:c r="K1100" s="1" t="n">
        <x:f>IF(E1100="","",VLOOKUP(E1100,'Guide'!$A$7:$C$10,3,FALSE))</x:f>
        <x:v>24</x:v>
      </x:c>
      <x:c r="L1100" s="10" t="n">
        <x:f>('Guide'!$B$4-B1100)*24</x:f>
        <x:v>3708.466666666616</x:v>
      </x:c>
      <x:c r="M1100" s="10" t="n">
        <x:f>IF(C1100="","",ROUND((C1100-B1100)*24,6))</x:f>
        <x:v>1.41</x:v>
      </x:c>
      <x:c r="N1100" s="10" t="n">
        <x:f>IF(D1100="","",ROUND((D1100-B1100)*24,6))</x:f>
        <x:v>25.04</x:v>
      </x:c>
      <x:c r="O1100" s="1" t="n">
        <x:f>IF(D1100="",1,0)</x:f>
        <x:v>0</x:v>
      </x:c>
      <x:c r="P1100" s="1" t="n">
        <x:f>IF(E1100="",0,IF(OR(C1100&lt;&gt;"",L1100&gt;=J1100),1,0))</x:f>
        <x:v>1</x:v>
      </x:c>
      <x:c r="Q1100" s="1" t="n">
        <x:f>IF(AND(E1100&lt;&gt;"",C1100&lt;&gt;"",M1100&lt;=J1100),1,0)</x:f>
        <x:v>1</x:v>
      </x:c>
      <x:c r="R1100" s="1" t="n">
        <x:f>P1100-Q1100</x:f>
        <x:v>0</x:v>
      </x:c>
      <x:c r="S1100" s="1" t="n">
        <x:f>IF(E1100="",0,IF(OR(D1100&lt;&gt;"",L1100&gt;=K1100),1,0))</x:f>
        <x:v>1</x:v>
      </x:c>
      <x:c r="T1100" s="1" t="n">
        <x:f>IF(AND(E1100&lt;&gt;"",D1100&lt;&gt;"",N1100&lt;=K1100),1,0)</x:f>
        <x:v>0</x:v>
      </x:c>
      <x:c r="U1100" s="1" t="n">
        <x:f>S1100-T1100</x:f>
        <x:v>1</x:v>
      </x:c>
      <x:c r="V1100" s="1" t="n">
        <x:f>IF(I1100="",0,1)</x:f>
        <x:v>1</x:v>
      </x:c>
      <x:c r="W1100" s="1" t="n">
        <x:f>IF(I1100&gt;=4,1,0)</x:f>
        <x:v>1</x:v>
      </x:c>
      <x:c r="X1100" s="1" t="n">
        <x:f>1-O1100</x:f>
        <x:v>1</x:v>
      </x:c>
      <x:c r="Y1100" s="1" t="n">
        <x:f>IF(AND(O1100=1,L1100&gt;168),1,0)</x:f>
        <x:v>0</x:v>
      </x:c>
    </x:row>
    <x:row r="1101">
      <x:c r="A1101" s="1" t="str">
        <x:v>T01096</x:v>
      </x:c>
      <x:c r="B1101" s="9" t="n">
        <x:v>45812.211805555555</x:v>
      </x:c>
      <x:c r="C1101" s="9" t="n">
        <x:v>45812.242638888885</x:v>
      </x:c>
      <x:c r="D1101" s="9" t="n">
        <x:v>45812.48763888889</x:v>
      </x:c>
      <x:c r="E1101" s="1" t="str">
        <x:v>Urgent</x:v>
      </x:c>
      <x:c r="F1101" s="1" t="str">
        <x:v>Web chat</x:v>
      </x:c>
      <x:c r="G1101" s="1" t="str">
        <x:v>Account access</x:v>
      </x:c>
      <x:c r="H1101" s="1" t="n">
        <x:v>0</x:v>
      </x:c>
      <x:c r="I1101" s="1"/>
      <x:c r="J1101" s="1" t="n">
        <x:f>IF(E1101="","",VLOOKUP(E1101,'Guide'!$A$7:$C$10,2,FALSE))</x:f>
        <x:v>1</x:v>
      </x:c>
      <x:c r="K1101" s="1" t="n">
        <x:f>IF(E1101="","",VLOOKUP(E1101,'Guide'!$A$7:$C$10,3,FALSE))</x:f>
        <x:v>8</x:v>
      </x:c>
      <x:c r="L1101" s="10" t="n">
        <x:f>('Guide'!$B$4-B1101)*24</x:f>
        <x:v>642.9166666666861</x:v>
      </x:c>
      <x:c r="M1101" s="10" t="n">
        <x:f>IF(C1101="","",ROUND((C1101-B1101)*24,6))</x:f>
        <x:v>0.74</x:v>
      </x:c>
      <x:c r="N1101" s="10" t="n">
        <x:f>IF(D1101="","",ROUND((D1101-B1101)*24,6))</x:f>
        <x:v>6.62</x:v>
      </x:c>
      <x:c r="O1101" s="1" t="n">
        <x:f>IF(D1101="",1,0)</x:f>
        <x:v>0</x:v>
      </x:c>
      <x:c r="P1101" s="1" t="n">
        <x:f>IF(E1101="",0,IF(OR(C1101&lt;&gt;"",L1101&gt;=J1101),1,0))</x:f>
        <x:v>1</x:v>
      </x:c>
      <x:c r="Q1101" s="1" t="n">
        <x:f>IF(AND(E1101&lt;&gt;"",C1101&lt;&gt;"",M1101&lt;=J1101),1,0)</x:f>
        <x:v>1</x:v>
      </x:c>
      <x:c r="R1101" s="1" t="n">
        <x:f>P1101-Q1101</x:f>
        <x:v>0</x:v>
      </x:c>
      <x:c r="S1101" s="1" t="n">
        <x:f>IF(E1101="",0,IF(OR(D1101&lt;&gt;"",L1101&gt;=K1101),1,0))</x:f>
        <x:v>1</x:v>
      </x:c>
      <x:c r="T1101" s="1" t="n">
        <x:f>IF(AND(E1101&lt;&gt;"",D1101&lt;&gt;"",N1101&lt;=K1101),1,0)</x:f>
        <x:v>1</x:v>
      </x:c>
      <x:c r="U1101" s="1" t="n">
        <x:f>S1101-T1101</x:f>
        <x:v>0</x:v>
      </x:c>
      <x:c r="V1101" s="1" t="n">
        <x:f>IF(I1101="",0,1)</x:f>
        <x:v>0</x:v>
      </x:c>
      <x:c r="W1101" s="1" t="n">
        <x:f>IF(I1101&gt;=4,1,0)</x:f>
        <x:v>0</x:v>
      </x:c>
      <x:c r="X1101" s="1" t="n">
        <x:f>1-O1101</x:f>
        <x:v>1</x:v>
      </x:c>
      <x:c r="Y1101" s="1" t="n">
        <x:f>IF(AND(O1101=1,L1101&gt;168),1,0)</x:f>
        <x:v>0</x:v>
      </x:c>
    </x:row>
    <x:row r="1102">
      <x:c r="A1102" s="1" t="str">
        <x:v>T01097</x:v>
      </x:c>
      <x:c r="B1102" s="9" t="n">
        <x:v>45784.376388888886</x:v>
      </x:c>
      <x:c r="C1102" s="9" t="n">
        <x:v>45784.728472222225</x:v>
      </x:c>
      <x:c r="D1102" s="9" t="n">
        <x:v>45786.05388888889</x:v>
      </x:c>
      <x:c r="E1102" s="1" t="str">
        <x:v>Normal</x:v>
      </x:c>
      <x:c r="F1102" s="1" t="str">
        <x:v>WhatsApp</x:v>
      </x:c>
      <x:c r="G1102" s="1" t="str">
        <x:v>Billing</x:v>
      </x:c>
      <x:c r="H1102" s="1" t="n">
        <x:v>0</x:v>
      </x:c>
      <x:c r="I1102" s="1"/>
      <x:c r="J1102" s="1" t="n">
        <x:f>IF(E1102="","",VLOOKUP(E1102,'Guide'!$A$7:$C$10,2,FALSE))</x:f>
        <x:v>12</x:v>
      </x:c>
      <x:c r="K1102" s="1" t="n">
        <x:f>IF(E1102="","",VLOOKUP(E1102,'Guide'!$A$7:$C$10,3,FALSE))</x:f>
        <x:v>72</x:v>
      </x:c>
      <x:c r="L1102" s="10" t="n">
        <x:f>('Guide'!$B$4-B1102)*24</x:f>
        <x:v>1310.9666666667326</x:v>
      </x:c>
      <x:c r="M1102" s="10" t="n">
        <x:f>IF(C1102="","",ROUND((C1102-B1102)*24,6))</x:f>
        <x:v>8.45</x:v>
      </x:c>
      <x:c r="N1102" s="10" t="n">
        <x:f>IF(D1102="","",ROUND((D1102-B1102)*24,6))</x:f>
        <x:v>40.26</x:v>
      </x:c>
      <x:c r="O1102" s="1" t="n">
        <x:f>IF(D1102="",1,0)</x:f>
        <x:v>0</x:v>
      </x:c>
      <x:c r="P1102" s="1" t="n">
        <x:f>IF(E1102="",0,IF(OR(C1102&lt;&gt;"",L1102&gt;=J1102),1,0))</x:f>
        <x:v>1</x:v>
      </x:c>
      <x:c r="Q1102" s="1" t="n">
        <x:f>IF(AND(E1102&lt;&gt;"",C1102&lt;&gt;"",M1102&lt;=J1102),1,0)</x:f>
        <x:v>1</x:v>
      </x:c>
      <x:c r="R1102" s="1" t="n">
        <x:f>P1102-Q1102</x:f>
        <x:v>0</x:v>
      </x:c>
      <x:c r="S1102" s="1" t="n">
        <x:f>IF(E1102="",0,IF(OR(D1102&lt;&gt;"",L1102&gt;=K1102),1,0))</x:f>
        <x:v>1</x:v>
      </x:c>
      <x:c r="T1102" s="1" t="n">
        <x:f>IF(AND(E1102&lt;&gt;"",D1102&lt;&gt;"",N1102&lt;=K1102),1,0)</x:f>
        <x:v>1</x:v>
      </x:c>
      <x:c r="U1102" s="1" t="n">
        <x:f>S1102-T1102</x:f>
        <x:v>0</x:v>
      </x:c>
      <x:c r="V1102" s="1" t="n">
        <x:f>IF(I1102="",0,1)</x:f>
        <x:v>0</x:v>
      </x:c>
      <x:c r="W1102" s="1" t="n">
        <x:f>IF(I1102&gt;=4,1,0)</x:f>
        <x:v>0</x:v>
      </x:c>
      <x:c r="X1102" s="1" t="n">
        <x:f>1-O1102</x:f>
        <x:v>1</x:v>
      </x:c>
      <x:c r="Y1102" s="1" t="n">
        <x:f>IF(AND(O1102=1,L1102&gt;168),1,0)</x:f>
        <x:v>0</x:v>
      </x:c>
    </x:row>
    <x:row r="1103">
      <x:c r="A1103" s="1" t="str">
        <x:v>T01098</x:v>
      </x:c>
      <x:c r="B1103" s="9" t="n">
        <x:v>45798.53055555555</x:v>
      </x:c>
      <x:c r="C1103" s="9" t="n">
        <x:v>45798.860555555555</x:v>
      </x:c>
      <x:c r="D1103" s="9" t="n">
        <x:v>45799.07555555556</x:v>
      </x:c>
      <x:c r="E1103" s="1" t="str">
        <x:v>High</x:v>
      </x:c>
      <x:c r="F1103" s="1" t="str">
        <x:v>Email</x:v>
      </x:c>
      <x:c r="G1103" s="1" t="str">
        <x:v>Account access</x:v>
      </x:c>
      <x:c r="H1103" s="1" t="n">
        <x:v>0</x:v>
      </x:c>
      <x:c r="I1103" s="1"/>
      <x:c r="J1103" s="1" t="n">
        <x:f>IF(E1103="","",VLOOKUP(E1103,'Guide'!$A$7:$C$10,2,FALSE))</x:f>
        <x:v>4</x:v>
      </x:c>
      <x:c r="K1103" s="1" t="n">
        <x:f>IF(E1103="","",VLOOKUP(E1103,'Guide'!$A$7:$C$10,3,FALSE))</x:f>
        <x:v>24</x:v>
      </x:c>
      <x:c r="L1103" s="10" t="n">
        <x:f>('Guide'!$B$4-B1103)*24</x:f>
        <x:v>971.266666666721</x:v>
      </x:c>
      <x:c r="M1103" s="10" t="n">
        <x:f>IF(C1103="","",ROUND((C1103-B1103)*24,6))</x:f>
        <x:v>7.92</x:v>
      </x:c>
      <x:c r="N1103" s="10" t="n">
        <x:f>IF(D1103="","",ROUND((D1103-B1103)*24,6))</x:f>
        <x:v>13.08</x:v>
      </x:c>
      <x:c r="O1103" s="1" t="n">
        <x:f>IF(D1103="",1,0)</x:f>
        <x:v>0</x:v>
      </x:c>
      <x:c r="P1103" s="1" t="n">
        <x:f>IF(E1103="",0,IF(OR(C1103&lt;&gt;"",L1103&gt;=J1103),1,0))</x:f>
        <x:v>1</x:v>
      </x:c>
      <x:c r="Q1103" s="1" t="n">
        <x:f>IF(AND(E1103&lt;&gt;"",C1103&lt;&gt;"",M1103&lt;=J1103),1,0)</x:f>
        <x:v>0</x:v>
      </x:c>
      <x:c r="R1103" s="1" t="n">
        <x:f>P1103-Q1103</x:f>
        <x:v>1</x:v>
      </x:c>
      <x:c r="S1103" s="1" t="n">
        <x:f>IF(E1103="",0,IF(OR(D1103&lt;&gt;"",L1103&gt;=K1103),1,0))</x:f>
        <x:v>1</x:v>
      </x:c>
      <x:c r="T1103" s="1" t="n">
        <x:f>IF(AND(E1103&lt;&gt;"",D1103&lt;&gt;"",N1103&lt;=K1103),1,0)</x:f>
        <x:v>1</x:v>
      </x:c>
      <x:c r="U1103" s="1" t="n">
        <x:f>S1103-T1103</x:f>
        <x:v>0</x:v>
      </x:c>
      <x:c r="V1103" s="1" t="n">
        <x:f>IF(I1103="",0,1)</x:f>
        <x:v>0</x:v>
      </x:c>
      <x:c r="W1103" s="1" t="n">
        <x:f>IF(I1103&gt;=4,1,0)</x:f>
        <x:v>0</x:v>
      </x:c>
      <x:c r="X1103" s="1" t="n">
        <x:f>1-O1103</x:f>
        <x:v>1</x:v>
      </x:c>
      <x:c r="Y1103" s="1" t="n">
        <x:f>IF(AND(O1103=1,L1103&gt;168),1,0)</x:f>
        <x:v>0</x:v>
      </x:c>
    </x:row>
    <x:row r="1104">
      <x:c r="A1104" s="1" t="str">
        <x:v>T01099</x:v>
      </x:c>
      <x:c r="B1104" s="9" t="n">
        <x:v>45695.52916666667</x:v>
      </x:c>
      <x:c r="C1104" s="9" t="n">
        <x:v>45695.72041666666</x:v>
      </x:c>
      <x:c r="D1104" s="9" t="n">
        <x:v>45701.82708333333</x:v>
      </x:c>
      <x:c r="E1104" s="1" t="str">
        <x:v>Normal</x:v>
      </x:c>
      <x:c r="F1104" s="1" t="str">
        <x:v>Web chat</x:v>
      </x:c>
      <x:c r="G1104" s="1" t="str">
        <x:v>Refund</x:v>
      </x:c>
      <x:c r="H1104" s="1" t="n">
        <x:v>1</x:v>
      </x:c>
      <x:c r="I1104" s="1"/>
      <x:c r="J1104" s="1" t="n">
        <x:f>IF(E1104="","",VLOOKUP(E1104,'Guide'!$A$7:$C$10,2,FALSE))</x:f>
        <x:v>12</x:v>
      </x:c>
      <x:c r="K1104" s="1" t="n">
        <x:f>IF(E1104="","",VLOOKUP(E1104,'Guide'!$A$7:$C$10,3,FALSE))</x:f>
        <x:v>72</x:v>
      </x:c>
      <x:c r="L1104" s="10" t="n">
        <x:f>('Guide'!$B$4-B1104)*24</x:f>
        <x:v>3443.2999999999884</x:v>
      </x:c>
      <x:c r="M1104" s="10" t="n">
        <x:f>IF(C1104="","",ROUND((C1104-B1104)*24,6))</x:f>
        <x:v>4.59</x:v>
      </x:c>
      <x:c r="N1104" s="10" t="n">
        <x:f>IF(D1104="","",ROUND((D1104-B1104)*24,6))</x:f>
        <x:v>151.15</x:v>
      </x:c>
      <x:c r="O1104" s="1" t="n">
        <x:f>IF(D1104="",1,0)</x:f>
        <x:v>0</x:v>
      </x:c>
      <x:c r="P1104" s="1" t="n">
        <x:f>IF(E1104="",0,IF(OR(C1104&lt;&gt;"",L1104&gt;=J1104),1,0))</x:f>
        <x:v>1</x:v>
      </x:c>
      <x:c r="Q1104" s="1" t="n">
        <x:f>IF(AND(E1104&lt;&gt;"",C1104&lt;&gt;"",M1104&lt;=J1104),1,0)</x:f>
        <x:v>1</x:v>
      </x:c>
      <x:c r="R1104" s="1" t="n">
        <x:f>P1104-Q1104</x:f>
        <x:v>0</x:v>
      </x:c>
      <x:c r="S1104" s="1" t="n">
        <x:f>IF(E1104="",0,IF(OR(D1104&lt;&gt;"",L1104&gt;=K1104),1,0))</x:f>
        <x:v>1</x:v>
      </x:c>
      <x:c r="T1104" s="1" t="n">
        <x:f>IF(AND(E1104&lt;&gt;"",D1104&lt;&gt;"",N1104&lt;=K1104),1,0)</x:f>
        <x:v>0</x:v>
      </x:c>
      <x:c r="U1104" s="1" t="n">
        <x:f>S1104-T1104</x:f>
        <x:v>1</x:v>
      </x:c>
      <x:c r="V1104" s="1" t="n">
        <x:f>IF(I1104="",0,1)</x:f>
        <x:v>0</x:v>
      </x:c>
      <x:c r="W1104" s="1" t="n">
        <x:f>IF(I1104&gt;=4,1,0)</x:f>
        <x:v>0</x:v>
      </x:c>
      <x:c r="X1104" s="1" t="n">
        <x:f>1-O1104</x:f>
        <x:v>1</x:v>
      </x:c>
      <x:c r="Y1104" s="1" t="n">
        <x:f>IF(AND(O1104=1,L1104&gt;168),1,0)</x:f>
        <x:v>0</x:v>
      </x:c>
    </x:row>
    <x:row r="1105">
      <x:c r="A1105" s="1" t="str">
        <x:v>T01100</x:v>
      </x:c>
      <x:c r="B1105" s="9" t="n">
        <x:v>45836.044444444444</x:v>
      </x:c>
      <x:c r="C1105" s="9" t="n">
        <x:v>45836.398194444446</x:v>
      </x:c>
      <x:c r="D1105" s="9" t="n">
        <x:v>45838.36736111111</x:v>
      </x:c>
      <x:c r="E1105" s="1" t="str">
        <x:v>Normal</x:v>
      </x:c>
      <x:c r="F1105" s="1" t="str">
        <x:v>WhatsApp</x:v>
      </x:c>
      <x:c r="G1105" s="1" t="str">
        <x:v>Billing</x:v>
      </x:c>
      <x:c r="H1105" s="1" t="n">
        <x:v>0</x:v>
      </x:c>
      <x:c r="I1105" s="1"/>
      <x:c r="J1105" s="1" t="n">
        <x:f>IF(E1105="","",VLOOKUP(E1105,'Guide'!$A$7:$C$10,2,FALSE))</x:f>
        <x:v>12</x:v>
      </x:c>
      <x:c r="K1105" s="1" t="n">
        <x:f>IF(E1105="","",VLOOKUP(E1105,'Guide'!$A$7:$C$10,3,FALSE))</x:f>
        <x:v>72</x:v>
      </x:c>
      <x:c r="L1105" s="10" t="n">
        <x:f>('Guide'!$B$4-B1105)*24</x:f>
        <x:v>70.93333333334886</x:v>
      </x:c>
      <x:c r="M1105" s="10" t="n">
        <x:f>IF(C1105="","",ROUND((C1105-B1105)*24,6))</x:f>
        <x:v>8.49</x:v>
      </x:c>
      <x:c r="N1105" s="10" t="n">
        <x:f>IF(D1105="","",ROUND((D1105-B1105)*24,6))</x:f>
        <x:v>55.75</x:v>
      </x:c>
      <x:c r="O1105" s="1" t="n">
        <x:f>IF(D1105="",1,0)</x:f>
        <x:v>0</x:v>
      </x:c>
      <x:c r="P1105" s="1" t="n">
        <x:f>IF(E1105="",0,IF(OR(C1105&lt;&gt;"",L1105&gt;=J1105),1,0))</x:f>
        <x:v>1</x:v>
      </x:c>
      <x:c r="Q1105" s="1" t="n">
        <x:f>IF(AND(E1105&lt;&gt;"",C1105&lt;&gt;"",M1105&lt;=J1105),1,0)</x:f>
        <x:v>1</x:v>
      </x:c>
      <x:c r="R1105" s="1" t="n">
        <x:f>P1105-Q1105</x:f>
        <x:v>0</x:v>
      </x:c>
      <x:c r="S1105" s="1" t="n">
        <x:f>IF(E1105="",0,IF(OR(D1105&lt;&gt;"",L1105&gt;=K1105),1,0))</x:f>
        <x:v>1</x:v>
      </x:c>
      <x:c r="T1105" s="1" t="n">
        <x:f>IF(AND(E1105&lt;&gt;"",D1105&lt;&gt;"",N1105&lt;=K1105),1,0)</x:f>
        <x:v>1</x:v>
      </x:c>
      <x:c r="U1105" s="1" t="n">
        <x:f>S1105-T1105</x:f>
        <x:v>0</x:v>
      </x:c>
      <x:c r="V1105" s="1" t="n">
        <x:f>IF(I1105="",0,1)</x:f>
        <x:v>0</x:v>
      </x:c>
      <x:c r="W1105" s="1" t="n">
        <x:f>IF(I1105&gt;=4,1,0)</x:f>
        <x:v>0</x:v>
      </x:c>
      <x:c r="X1105" s="1" t="n">
        <x:f>1-O1105</x:f>
        <x:v>1</x:v>
      </x:c>
      <x:c r="Y1105" s="1" t="n">
        <x:f>IF(AND(O1105=1,L1105&gt;168),1,0)</x:f>
        <x:v>0</x:v>
      </x:c>
    </x:row>
    <x:row r="1106">
      <x:c r="A1106" s="1" t="str">
        <x:v>T01101</x:v>
      </x:c>
      <x:c r="B1106" s="9" t="n">
        <x:v>45735.8125</x:v>
      </x:c>
      <x:c r="C1106" s="9" t="n">
        <x:v>45736.159166666665</x:v>
      </x:c>
      <x:c r="D1106" s="9" t="n">
        <x:v>45741.474583333336</x:v>
      </x:c>
      <x:c r="E1106" s="1" t="str">
        <x:v>Normal</x:v>
      </x:c>
      <x:c r="F1106" s="1" t="str">
        <x:v>WhatsApp</x:v>
      </x:c>
      <x:c r="G1106" s="1" t="str">
        <x:v>Refund</x:v>
      </x:c>
      <x:c r="H1106" s="1" t="n">
        <x:v>0</x:v>
      </x:c>
      <x:c r="I1106" s="1" t="n">
        <x:v>3</x:v>
      </x:c>
      <x:c r="J1106" s="1" t="n">
        <x:f>IF(E1106="","",VLOOKUP(E1106,'Guide'!$A$7:$C$10,2,FALSE))</x:f>
        <x:v>12</x:v>
      </x:c>
      <x:c r="K1106" s="1" t="n">
        <x:f>IF(E1106="","",VLOOKUP(E1106,'Guide'!$A$7:$C$10,3,FALSE))</x:f>
        <x:v>72</x:v>
      </x:c>
      <x:c r="L1106" s="10" t="n">
        <x:f>('Guide'!$B$4-B1106)*24</x:f>
        <x:v>2476.5</x:v>
      </x:c>
      <x:c r="M1106" s="10" t="n">
        <x:f>IF(C1106="","",ROUND((C1106-B1106)*24,6))</x:f>
        <x:v>8.32</x:v>
      </x:c>
      <x:c r="N1106" s="10" t="n">
        <x:f>IF(D1106="","",ROUND((D1106-B1106)*24,6))</x:f>
        <x:v>135.89</x:v>
      </x:c>
      <x:c r="O1106" s="1" t="n">
        <x:f>IF(D1106="",1,0)</x:f>
        <x:v>0</x:v>
      </x:c>
      <x:c r="P1106" s="1" t="n">
        <x:f>IF(E1106="",0,IF(OR(C1106&lt;&gt;"",L1106&gt;=J1106),1,0))</x:f>
        <x:v>1</x:v>
      </x:c>
      <x:c r="Q1106" s="1" t="n">
        <x:f>IF(AND(E1106&lt;&gt;"",C1106&lt;&gt;"",M1106&lt;=J1106),1,0)</x:f>
        <x:v>1</x:v>
      </x:c>
      <x:c r="R1106" s="1" t="n">
        <x:f>P1106-Q1106</x:f>
        <x:v>0</x:v>
      </x:c>
      <x:c r="S1106" s="1" t="n">
        <x:f>IF(E1106="",0,IF(OR(D1106&lt;&gt;"",L1106&gt;=K1106),1,0))</x:f>
        <x:v>1</x:v>
      </x:c>
      <x:c r="T1106" s="1" t="n">
        <x:f>IF(AND(E1106&lt;&gt;"",D1106&lt;&gt;"",N1106&lt;=K1106),1,0)</x:f>
        <x:v>0</x:v>
      </x:c>
      <x:c r="U1106" s="1" t="n">
        <x:f>S1106-T1106</x:f>
        <x:v>1</x:v>
      </x:c>
      <x:c r="V1106" s="1" t="n">
        <x:f>IF(I1106="",0,1)</x:f>
        <x:v>1</x:v>
      </x:c>
      <x:c r="W1106" s="1" t="n">
        <x:f>IF(I1106&gt;=4,1,0)</x:f>
        <x:v>0</x:v>
      </x:c>
      <x:c r="X1106" s="1" t="n">
        <x:f>1-O1106</x:f>
        <x:v>1</x:v>
      </x:c>
      <x:c r="Y1106" s="1" t="n">
        <x:f>IF(AND(O1106=1,L1106&gt;168),1,0)</x:f>
        <x:v>0</x:v>
      </x:c>
    </x:row>
    <x:row r="1107">
      <x:c r="A1107" s="1" t="str">
        <x:v>T01102</x:v>
      </x:c>
      <x:c r="B1107" s="9" t="n">
        <x:v>45798.115277777775</x:v>
      </x:c>
      <x:c r="C1107" s="9" t="n">
        <x:v>45798.780694444446</x:v>
      </x:c>
      <x:c r="D1107" s="9" t="n">
        <x:v>45801.92444444444</x:v>
      </x:c>
      <x:c r="E1107" s="1" t="str">
        <x:v>Low</x:v>
      </x:c>
      <x:c r="F1107" s="1" t="str">
        <x:v>WhatsApp</x:v>
      </x:c>
      <x:c r="G1107" s="1" t="str">
        <x:v>Delivery</x:v>
      </x:c>
      <x:c r="H1107" s="1" t="n">
        <x:v>0</x:v>
      </x:c>
      <x:c r="I1107" s="1"/>
      <x:c r="J1107" s="1" t="n">
        <x:f>IF(E1107="","",VLOOKUP(E1107,'Guide'!$A$7:$C$10,2,FALSE))</x:f>
        <x:v>24</x:v>
      </x:c>
      <x:c r="K1107" s="1" t="n">
        <x:f>IF(E1107="","",VLOOKUP(E1107,'Guide'!$A$7:$C$10,3,FALSE))</x:f>
        <x:v>120</x:v>
      </x:c>
      <x:c r="L1107" s="10" t="n">
        <x:f>('Guide'!$B$4-B1107)*24</x:f>
        <x:v>981.2333333333954</x:v>
      </x:c>
      <x:c r="M1107" s="10" t="n">
        <x:f>IF(C1107="","",ROUND((C1107-B1107)*24,6))</x:f>
        <x:v>15.97</x:v>
      </x:c>
      <x:c r="N1107" s="10" t="n">
        <x:f>IF(D1107="","",ROUND((D1107-B1107)*24,6))</x:f>
        <x:v>91.42</x:v>
      </x:c>
      <x:c r="O1107" s="1" t="n">
        <x:f>IF(D1107="",1,0)</x:f>
        <x:v>0</x:v>
      </x:c>
      <x:c r="P1107" s="1" t="n">
        <x:f>IF(E1107="",0,IF(OR(C1107&lt;&gt;"",L1107&gt;=J1107),1,0))</x:f>
        <x:v>1</x:v>
      </x:c>
      <x:c r="Q1107" s="1" t="n">
        <x:f>IF(AND(E1107&lt;&gt;"",C1107&lt;&gt;"",M1107&lt;=J1107),1,0)</x:f>
        <x:v>1</x:v>
      </x:c>
      <x:c r="R1107" s="1" t="n">
        <x:f>P1107-Q1107</x:f>
        <x:v>0</x:v>
      </x:c>
      <x:c r="S1107" s="1" t="n">
        <x:f>IF(E1107="",0,IF(OR(D1107&lt;&gt;"",L1107&gt;=K1107),1,0))</x:f>
        <x:v>1</x:v>
      </x:c>
      <x:c r="T1107" s="1" t="n">
        <x:f>IF(AND(E1107&lt;&gt;"",D1107&lt;&gt;"",N1107&lt;=K1107),1,0)</x:f>
        <x:v>1</x:v>
      </x:c>
      <x:c r="U1107" s="1" t="n">
        <x:f>S1107-T1107</x:f>
        <x:v>0</x:v>
      </x:c>
      <x:c r="V1107" s="1" t="n">
        <x:f>IF(I1107="",0,1)</x:f>
        <x:v>0</x:v>
      </x:c>
      <x:c r="W1107" s="1" t="n">
        <x:f>IF(I1107&gt;=4,1,0)</x:f>
        <x:v>0</x:v>
      </x:c>
      <x:c r="X1107" s="1" t="n">
        <x:f>1-O1107</x:f>
        <x:v>1</x:v>
      </x:c>
      <x:c r="Y1107" s="1" t="n">
        <x:f>IF(AND(O1107=1,L1107&gt;168),1,0)</x:f>
        <x:v>0</x:v>
      </x:c>
    </x:row>
    <x:row r="1108">
      <x:c r="A1108" s="1" t="str">
        <x:v>T01103</x:v>
      </x:c>
      <x:c r="B1108" s="9" t="n">
        <x:v>45714.00347222222</x:v>
      </x:c>
      <x:c r="C1108" s="9" t="n">
        <x:v>45715.063055555554</x:v>
      </x:c>
      <x:c r="D1108" s="9"/>
      <x:c r="E1108" s="1" t="str">
        <x:v>Low</x:v>
      </x:c>
      <x:c r="F1108" s="1" t="str">
        <x:v>Email</x:v>
      </x:c>
      <x:c r="G1108" s="1" t="str">
        <x:v>Delivery</x:v>
      </x:c>
      <x:c r="H1108" s="1" t="n">
        <x:v>0</x:v>
      </x:c>
      <x:c r="I1108" s="1"/>
      <x:c r="J1108" s="1" t="n">
        <x:f>IF(E1108="","",VLOOKUP(E1108,'Guide'!$A$7:$C$10,2,FALSE))</x:f>
        <x:v>24</x:v>
      </x:c>
      <x:c r="K1108" s="1" t="n">
        <x:f>IF(E1108="","",VLOOKUP(E1108,'Guide'!$A$7:$C$10,3,FALSE))</x:f>
        <x:v>120</x:v>
      </x:c>
      <x:c r="L1108" s="10" t="n">
        <x:f>('Guide'!$B$4-B1108)*24</x:f>
        <x:v>2999.9166666667443</x:v>
      </x:c>
      <x:c r="M1108" s="10" t="n">
        <x:f>IF(C1108="","",ROUND((C1108-B1108)*24,6))</x:f>
        <x:v>25.43</x:v>
      </x:c>
      <x:c r="N1108" s="10" t="str">
        <x:f>IF(D1108="","",ROUND((D1108-B1108)*24,6))</x:f>
      </x:c>
      <x:c r="O1108" s="1" t="n">
        <x:f>IF(D1108="",1,0)</x:f>
        <x:v>1</x:v>
      </x:c>
      <x:c r="P1108" s="1" t="n">
        <x:f>IF(E1108="",0,IF(OR(C1108&lt;&gt;"",L1108&gt;=J1108),1,0))</x:f>
        <x:v>1</x:v>
      </x:c>
      <x:c r="Q1108" s="1" t="n">
        <x:f>IF(AND(E1108&lt;&gt;"",C1108&lt;&gt;"",M1108&lt;=J1108),1,0)</x:f>
        <x:v>0</x:v>
      </x:c>
      <x:c r="R1108" s="1" t="n">
        <x:f>P1108-Q1108</x:f>
        <x:v>1</x:v>
      </x:c>
      <x:c r="S1108" s="1" t="n">
        <x:f>IF(E1108="",0,IF(OR(D1108&lt;&gt;"",L1108&gt;=K1108),1,0))</x:f>
        <x:v>1</x:v>
      </x:c>
      <x:c r="T1108" s="1" t="n">
        <x:f>IF(AND(E1108&lt;&gt;"",D1108&lt;&gt;"",N1108&lt;=K1108),1,0)</x:f>
        <x:v>0</x:v>
      </x:c>
      <x:c r="U1108" s="1" t="n">
        <x:f>S1108-T1108</x:f>
        <x:v>1</x:v>
      </x:c>
      <x:c r="V1108" s="1" t="n">
        <x:f>IF(I1108="",0,1)</x:f>
        <x:v>0</x:v>
      </x:c>
      <x:c r="W1108" s="1" t="n">
        <x:f>IF(I1108&gt;=4,1,0)</x:f>
        <x:v>0</x:v>
      </x:c>
      <x:c r="X1108" s="1" t="n">
        <x:f>1-O1108</x:f>
        <x:v>0</x:v>
      </x:c>
      <x:c r="Y1108" s="1" t="n">
        <x:f>IF(AND(O1108=1,L1108&gt;168),1,0)</x:f>
        <x:v>1</x:v>
      </x:c>
    </x:row>
    <x:row r="1109">
      <x:c r="A1109" s="1" t="str">
        <x:v>T01104</x:v>
      </x:c>
      <x:c r="B1109" s="9" t="n">
        <x:v>45697.73263888889</x:v>
      </x:c>
      <x:c r="C1109" s="9" t="n">
        <x:v>45698.13680555556</x:v>
      </x:c>
      <x:c r="D1109" s="9" t="n">
        <x:v>45698.67555555556</x:v>
      </x:c>
      <x:c r="E1109" s="1" t="str">
        <x:v>Normal</x:v>
      </x:c>
      <x:c r="F1109" s="1" t="str">
        <x:v>WhatsApp</x:v>
      </x:c>
      <x:c r="G1109" s="1" t="str">
        <x:v>Refund</x:v>
      </x:c>
      <x:c r="H1109" s="1" t="n">
        <x:v>0</x:v>
      </x:c>
      <x:c r="I1109" s="1"/>
      <x:c r="J1109" s="1" t="n">
        <x:f>IF(E1109="","",VLOOKUP(E1109,'Guide'!$A$7:$C$10,2,FALSE))</x:f>
        <x:v>12</x:v>
      </x:c>
      <x:c r="K1109" s="1" t="n">
        <x:f>IF(E1109="","",VLOOKUP(E1109,'Guide'!$A$7:$C$10,3,FALSE))</x:f>
        <x:v>72</x:v>
      </x:c>
      <x:c r="L1109" s="10" t="n">
        <x:f>('Guide'!$B$4-B1109)*24</x:f>
        <x:v>3390.416666666628</x:v>
      </x:c>
      <x:c r="M1109" s="10" t="n">
        <x:f>IF(C1109="","",ROUND((C1109-B1109)*24,6))</x:f>
        <x:v>9.7</x:v>
      </x:c>
      <x:c r="N1109" s="10" t="n">
        <x:f>IF(D1109="","",ROUND((D1109-B1109)*24,6))</x:f>
        <x:v>22.63</x:v>
      </x:c>
      <x:c r="O1109" s="1" t="n">
        <x:f>IF(D1109="",1,0)</x:f>
        <x:v>0</x:v>
      </x:c>
      <x:c r="P1109" s="1" t="n">
        <x:f>IF(E1109="",0,IF(OR(C1109&lt;&gt;"",L1109&gt;=J1109),1,0))</x:f>
        <x:v>1</x:v>
      </x:c>
      <x:c r="Q1109" s="1" t="n">
        <x:f>IF(AND(E1109&lt;&gt;"",C1109&lt;&gt;"",M1109&lt;=J1109),1,0)</x:f>
        <x:v>1</x:v>
      </x:c>
      <x:c r="R1109" s="1" t="n">
        <x:f>P1109-Q1109</x:f>
        <x:v>0</x:v>
      </x:c>
      <x:c r="S1109" s="1" t="n">
        <x:f>IF(E1109="",0,IF(OR(D1109&lt;&gt;"",L1109&gt;=K1109),1,0))</x:f>
        <x:v>1</x:v>
      </x:c>
      <x:c r="T1109" s="1" t="n">
        <x:f>IF(AND(E1109&lt;&gt;"",D1109&lt;&gt;"",N1109&lt;=K1109),1,0)</x:f>
        <x:v>1</x:v>
      </x:c>
      <x:c r="U1109" s="1" t="n">
        <x:f>S1109-T1109</x:f>
        <x:v>0</x:v>
      </x:c>
      <x:c r="V1109" s="1" t="n">
        <x:f>IF(I1109="",0,1)</x:f>
        <x:v>0</x:v>
      </x:c>
      <x:c r="W1109" s="1" t="n">
        <x:f>IF(I1109&gt;=4,1,0)</x:f>
        <x:v>0</x:v>
      </x:c>
      <x:c r="X1109" s="1" t="n">
        <x:f>1-O1109</x:f>
        <x:v>1</x:v>
      </x:c>
      <x:c r="Y1109" s="1" t="n">
        <x:f>IF(AND(O1109=1,L1109&gt;168),1,0)</x:f>
        <x:v>0</x:v>
      </x:c>
    </x:row>
    <x:row r="1110">
      <x:c r="A1110" s="1" t="str">
        <x:v>T01105</x:v>
      </x:c>
      <x:c r="B1110" s="9" t="n">
        <x:v>45702.063888888886</x:v>
      </x:c>
      <x:c r="C1110" s="9" t="n">
        <x:v>45702.09180555555</x:v>
      </x:c>
      <x:c r="D1110" s="9" t="n">
        <x:v>45702.21555555556</x:v>
      </x:c>
      <x:c r="E1110" s="1" t="str">
        <x:v>Urgent</x:v>
      </x:c>
      <x:c r="F1110" s="1" t="str">
        <x:v>WhatsApp</x:v>
      </x:c>
      <x:c r="G1110" s="1" t="str">
        <x:v>Account access</x:v>
      </x:c>
      <x:c r="H1110" s="1" t="n">
        <x:v>0</x:v>
      </x:c>
      <x:c r="I1110" s="1"/>
      <x:c r="J1110" s="1" t="n">
        <x:f>IF(E1110="","",VLOOKUP(E1110,'Guide'!$A$7:$C$10,2,FALSE))</x:f>
        <x:v>1</x:v>
      </x:c>
      <x:c r="K1110" s="1" t="n">
        <x:f>IF(E1110="","",VLOOKUP(E1110,'Guide'!$A$7:$C$10,3,FALSE))</x:f>
        <x:v>8</x:v>
      </x:c>
      <x:c r="L1110" s="10" t="n">
        <x:f>('Guide'!$B$4-B1110)*24</x:f>
        <x:v>3286.4666666667326</x:v>
      </x:c>
      <x:c r="M1110" s="10" t="n">
        <x:f>IF(C1110="","",ROUND((C1110-B1110)*24,6))</x:f>
        <x:v>0.67</x:v>
      </x:c>
      <x:c r="N1110" s="10" t="n">
        <x:f>IF(D1110="","",ROUND((D1110-B1110)*24,6))</x:f>
        <x:v>3.64</x:v>
      </x:c>
      <x:c r="O1110" s="1" t="n">
        <x:f>IF(D1110="",1,0)</x:f>
        <x:v>0</x:v>
      </x:c>
      <x:c r="P1110" s="1" t="n">
        <x:f>IF(E1110="",0,IF(OR(C1110&lt;&gt;"",L1110&gt;=J1110),1,0))</x:f>
        <x:v>1</x:v>
      </x:c>
      <x:c r="Q1110" s="1" t="n">
        <x:f>IF(AND(E1110&lt;&gt;"",C1110&lt;&gt;"",M1110&lt;=J1110),1,0)</x:f>
        <x:v>1</x:v>
      </x:c>
      <x:c r="R1110" s="1" t="n">
        <x:f>P1110-Q1110</x:f>
        <x:v>0</x:v>
      </x:c>
      <x:c r="S1110" s="1" t="n">
        <x:f>IF(E1110="",0,IF(OR(D1110&lt;&gt;"",L1110&gt;=K1110),1,0))</x:f>
        <x:v>1</x:v>
      </x:c>
      <x:c r="T1110" s="1" t="n">
        <x:f>IF(AND(E1110&lt;&gt;"",D1110&lt;&gt;"",N1110&lt;=K1110),1,0)</x:f>
        <x:v>1</x:v>
      </x:c>
      <x:c r="U1110" s="1" t="n">
        <x:f>S1110-T1110</x:f>
        <x:v>0</x:v>
      </x:c>
      <x:c r="V1110" s="1" t="n">
        <x:f>IF(I1110="",0,1)</x:f>
        <x:v>0</x:v>
      </x:c>
      <x:c r="W1110" s="1" t="n">
        <x:f>IF(I1110&gt;=4,1,0)</x:f>
        <x:v>0</x:v>
      </x:c>
      <x:c r="X1110" s="1" t="n">
        <x:f>1-O1110</x:f>
        <x:v>1</x:v>
      </x:c>
      <x:c r="Y1110" s="1" t="n">
        <x:f>IF(AND(O1110=1,L1110&gt;168),1,0)</x:f>
        <x:v>0</x:v>
      </x:c>
    </x:row>
    <x:row r="1111">
      <x:c r="A1111" s="1" t="str">
        <x:v>T01106</x:v>
      </x:c>
      <x:c r="B1111" s="9" t="n">
        <x:v>45712.59861111111</x:v>
      </x:c>
      <x:c r="C1111" s="9" t="n">
        <x:v>45712.61902777778</x:v>
      </x:c>
      <x:c r="D1111" s="9" t="n">
        <x:v>45712.872777777775</x:v>
      </x:c>
      <x:c r="E1111" s="1" t="str">
        <x:v>Urgent</x:v>
      </x:c>
      <x:c r="F1111" s="1" t="str">
        <x:v>Email</x:v>
      </x:c>
      <x:c r="G1111" s="1" t="str">
        <x:v>Account access</x:v>
      </x:c>
      <x:c r="H1111" s="1" t="n">
        <x:v>0</x:v>
      </x:c>
      <x:c r="I1111" s="1"/>
      <x:c r="J1111" s="1" t="n">
        <x:f>IF(E1111="","",VLOOKUP(E1111,'Guide'!$A$7:$C$10,2,FALSE))</x:f>
        <x:v>1</x:v>
      </x:c>
      <x:c r="K1111" s="1" t="n">
        <x:f>IF(E1111="","",VLOOKUP(E1111,'Guide'!$A$7:$C$10,3,FALSE))</x:f>
        <x:v>8</x:v>
      </x:c>
      <x:c r="L1111" s="10" t="n">
        <x:f>('Guide'!$B$4-B1111)*24</x:f>
        <x:v>3033.6333333333023</x:v>
      </x:c>
      <x:c r="M1111" s="10" t="n">
        <x:f>IF(C1111="","",ROUND((C1111-B1111)*24,6))</x:f>
        <x:v>0.49</x:v>
      </x:c>
      <x:c r="N1111" s="10" t="n">
        <x:f>IF(D1111="","",ROUND((D1111-B1111)*24,6))</x:f>
        <x:v>6.58</x:v>
      </x:c>
      <x:c r="O1111" s="1" t="n">
        <x:f>IF(D1111="",1,0)</x:f>
        <x:v>0</x:v>
      </x:c>
      <x:c r="P1111" s="1" t="n">
        <x:f>IF(E1111="",0,IF(OR(C1111&lt;&gt;"",L1111&gt;=J1111),1,0))</x:f>
        <x:v>1</x:v>
      </x:c>
      <x:c r="Q1111" s="1" t="n">
        <x:f>IF(AND(E1111&lt;&gt;"",C1111&lt;&gt;"",M1111&lt;=J1111),1,0)</x:f>
        <x:v>1</x:v>
      </x:c>
      <x:c r="R1111" s="1" t="n">
        <x:f>P1111-Q1111</x:f>
        <x:v>0</x:v>
      </x:c>
      <x:c r="S1111" s="1" t="n">
        <x:f>IF(E1111="",0,IF(OR(D1111&lt;&gt;"",L1111&gt;=K1111),1,0))</x:f>
        <x:v>1</x:v>
      </x:c>
      <x:c r="T1111" s="1" t="n">
        <x:f>IF(AND(E1111&lt;&gt;"",D1111&lt;&gt;"",N1111&lt;=K1111),1,0)</x:f>
        <x:v>1</x:v>
      </x:c>
      <x:c r="U1111" s="1" t="n">
        <x:f>S1111-T1111</x:f>
        <x:v>0</x:v>
      </x:c>
      <x:c r="V1111" s="1" t="n">
        <x:f>IF(I1111="",0,1)</x:f>
        <x:v>0</x:v>
      </x:c>
      <x:c r="W1111" s="1" t="n">
        <x:f>IF(I1111&gt;=4,1,0)</x:f>
        <x:v>0</x:v>
      </x:c>
      <x:c r="X1111" s="1" t="n">
        <x:f>1-O1111</x:f>
        <x:v>1</x:v>
      </x:c>
      <x:c r="Y1111" s="1" t="n">
        <x:f>IF(AND(O1111=1,L1111&gt;168),1,0)</x:f>
        <x:v>0</x:v>
      </x:c>
    </x:row>
    <x:row r="1112">
      <x:c r="A1112" s="1" t="str">
        <x:v>T01107</x:v>
      </x:c>
      <x:c r="B1112" s="9" t="n">
        <x:v>45714.90138888889</x:v>
      </x:c>
      <x:c r="C1112" s="9" t="n">
        <x:v>45715.617638888885</x:v>
      </x:c>
      <x:c r="D1112" s="9" t="n">
        <x:v>45716.91930555556</x:v>
      </x:c>
      <x:c r="E1112" s="1" t="str">
        <x:v>Normal</x:v>
      </x:c>
      <x:c r="F1112" s="1" t="str">
        <x:v>Email</x:v>
      </x:c>
      <x:c r="G1112" s="1" t="str">
        <x:v>Account access</x:v>
      </x:c>
      <x:c r="H1112" s="1" t="n">
        <x:v>0</x:v>
      </x:c>
      <x:c r="I1112" s="1"/>
      <x:c r="J1112" s="1" t="n">
        <x:f>IF(E1112="","",VLOOKUP(E1112,'Guide'!$A$7:$C$10,2,FALSE))</x:f>
        <x:v>12</x:v>
      </x:c>
      <x:c r="K1112" s="1" t="n">
        <x:f>IF(E1112="","",VLOOKUP(E1112,'Guide'!$A$7:$C$10,3,FALSE))</x:f>
        <x:v>72</x:v>
      </x:c>
      <x:c r="L1112" s="10" t="n">
        <x:f>('Guide'!$B$4-B1112)*24</x:f>
        <x:v>2978.3666666666977</x:v>
      </x:c>
      <x:c r="M1112" s="10" t="n">
        <x:f>IF(C1112="","",ROUND((C1112-B1112)*24,6))</x:f>
        <x:v>17.19</x:v>
      </x:c>
      <x:c r="N1112" s="10" t="n">
        <x:f>IF(D1112="","",ROUND((D1112-B1112)*24,6))</x:f>
        <x:v>48.43</x:v>
      </x:c>
      <x:c r="O1112" s="1" t="n">
        <x:f>IF(D1112="",1,0)</x:f>
        <x:v>0</x:v>
      </x:c>
      <x:c r="P1112" s="1" t="n">
        <x:f>IF(E1112="",0,IF(OR(C1112&lt;&gt;"",L1112&gt;=J1112),1,0))</x:f>
        <x:v>1</x:v>
      </x:c>
      <x:c r="Q1112" s="1" t="n">
        <x:f>IF(AND(E1112&lt;&gt;"",C1112&lt;&gt;"",M1112&lt;=J1112),1,0)</x:f>
        <x:v>0</x:v>
      </x:c>
      <x:c r="R1112" s="1" t="n">
        <x:f>P1112-Q1112</x:f>
        <x:v>1</x:v>
      </x:c>
      <x:c r="S1112" s="1" t="n">
        <x:f>IF(E1112="",0,IF(OR(D1112&lt;&gt;"",L1112&gt;=K1112),1,0))</x:f>
        <x:v>1</x:v>
      </x:c>
      <x:c r="T1112" s="1" t="n">
        <x:f>IF(AND(E1112&lt;&gt;"",D1112&lt;&gt;"",N1112&lt;=K1112),1,0)</x:f>
        <x:v>1</x:v>
      </x:c>
      <x:c r="U1112" s="1" t="n">
        <x:f>S1112-T1112</x:f>
        <x:v>0</x:v>
      </x:c>
      <x:c r="V1112" s="1" t="n">
        <x:f>IF(I1112="",0,1)</x:f>
        <x:v>0</x:v>
      </x:c>
      <x:c r="W1112" s="1" t="n">
        <x:f>IF(I1112&gt;=4,1,0)</x:f>
        <x:v>0</x:v>
      </x:c>
      <x:c r="X1112" s="1" t="n">
        <x:f>1-O1112</x:f>
        <x:v>1</x:v>
      </x:c>
      <x:c r="Y1112" s="1" t="n">
        <x:f>IF(AND(O1112=1,L1112&gt;168),1,0)</x:f>
        <x:v>0</x:v>
      </x:c>
    </x:row>
    <x:row r="1113">
      <x:c r="A1113" s="1" t="str">
        <x:v>T01108</x:v>
      </x:c>
      <x:c r="B1113" s="9" t="n">
        <x:v>45741.43194444444</x:v>
      </x:c>
      <x:c r="C1113" s="9" t="n">
        <x:v>45741.84736111111</x:v>
      </x:c>
      <x:c r="D1113" s="9" t="n">
        <x:v>45743.780277777776</x:v>
      </x:c>
      <x:c r="E1113" s="1" t="str">
        <x:v>Normal</x:v>
      </x:c>
      <x:c r="F1113" s="1" t="str">
        <x:v>WhatsApp</x:v>
      </x:c>
      <x:c r="G1113" s="1" t="str">
        <x:v>Refund</x:v>
      </x:c>
      <x:c r="H1113" s="1" t="n">
        <x:v>0</x:v>
      </x:c>
      <x:c r="I1113" s="1" t="n">
        <x:v>3</x:v>
      </x:c>
      <x:c r="J1113" s="1" t="n">
        <x:f>IF(E1113="","",VLOOKUP(E1113,'Guide'!$A$7:$C$10,2,FALSE))</x:f>
        <x:v>12</x:v>
      </x:c>
      <x:c r="K1113" s="1" t="n">
        <x:f>IF(E1113="","",VLOOKUP(E1113,'Guide'!$A$7:$C$10,3,FALSE))</x:f>
        <x:v>72</x:v>
      </x:c>
      <x:c r="L1113" s="10" t="n">
        <x:f>('Guide'!$B$4-B1113)*24</x:f>
        <x:v>2341.6333333334187</x:v>
      </x:c>
      <x:c r="M1113" s="10" t="n">
        <x:f>IF(C1113="","",ROUND((C1113-B1113)*24,6))</x:f>
        <x:v>9.97</x:v>
      </x:c>
      <x:c r="N1113" s="10" t="n">
        <x:f>IF(D1113="","",ROUND((D1113-B1113)*24,6))</x:f>
        <x:v>56.36</x:v>
      </x:c>
      <x:c r="O1113" s="1" t="n">
        <x:f>IF(D1113="",1,0)</x:f>
        <x:v>0</x:v>
      </x:c>
      <x:c r="P1113" s="1" t="n">
        <x:f>IF(E1113="",0,IF(OR(C1113&lt;&gt;"",L1113&gt;=J1113),1,0))</x:f>
        <x:v>1</x:v>
      </x:c>
      <x:c r="Q1113" s="1" t="n">
        <x:f>IF(AND(E1113&lt;&gt;"",C1113&lt;&gt;"",M1113&lt;=J1113),1,0)</x:f>
        <x:v>1</x:v>
      </x:c>
      <x:c r="R1113" s="1" t="n">
        <x:f>P1113-Q1113</x:f>
        <x:v>0</x:v>
      </x:c>
      <x:c r="S1113" s="1" t="n">
        <x:f>IF(E1113="",0,IF(OR(D1113&lt;&gt;"",L1113&gt;=K1113),1,0))</x:f>
        <x:v>1</x:v>
      </x:c>
      <x:c r="T1113" s="1" t="n">
        <x:f>IF(AND(E1113&lt;&gt;"",D1113&lt;&gt;"",N1113&lt;=K1113),1,0)</x:f>
        <x:v>1</x:v>
      </x:c>
      <x:c r="U1113" s="1" t="n">
        <x:f>S1113-T1113</x:f>
        <x:v>0</x:v>
      </x:c>
      <x:c r="V1113" s="1" t="n">
        <x:f>IF(I1113="",0,1)</x:f>
        <x:v>1</x:v>
      </x:c>
      <x:c r="W1113" s="1" t="n">
        <x:f>IF(I1113&gt;=4,1,0)</x:f>
        <x:v>0</x:v>
      </x:c>
      <x:c r="X1113" s="1" t="n">
        <x:f>1-O1113</x:f>
        <x:v>1</x:v>
      </x:c>
      <x:c r="Y1113" s="1" t="n">
        <x:f>IF(AND(O1113=1,L1113&gt;168),1,0)</x:f>
        <x:v>0</x:v>
      </x:c>
    </x:row>
    <x:row r="1114">
      <x:c r="A1114" s="1" t="str">
        <x:v>T01109</x:v>
      </x:c>
      <x:c r="B1114" s="9" t="n">
        <x:v>45694.27638888889</x:v>
      </x:c>
      <x:c r="C1114" s="9" t="n">
        <x:v>45694.88722222222</x:v>
      </x:c>
      <x:c r="D1114" s="9" t="n">
        <x:v>45698.15513888889</x:v>
      </x:c>
      <x:c r="E1114" s="1" t="str">
        <x:v>Normal</x:v>
      </x:c>
      <x:c r="F1114" s="1" t="str">
        <x:v>WhatsApp</x:v>
      </x:c>
      <x:c r="G1114" s="1" t="str">
        <x:v>Refund</x:v>
      </x:c>
      <x:c r="H1114" s="1" t="n">
        <x:v>0</x:v>
      </x:c>
      <x:c r="I1114" s="1" t="n">
        <x:v>2</x:v>
      </x:c>
      <x:c r="J1114" s="1" t="n">
        <x:f>IF(E1114="","",VLOOKUP(E1114,'Guide'!$A$7:$C$10,2,FALSE))</x:f>
        <x:v>12</x:v>
      </x:c>
      <x:c r="K1114" s="1" t="n">
        <x:f>IF(E1114="","",VLOOKUP(E1114,'Guide'!$A$7:$C$10,3,FALSE))</x:f>
        <x:v>72</x:v>
      </x:c>
      <x:c r="L1114" s="10" t="n">
        <x:f>('Guide'!$B$4-B1114)*24</x:f>
        <x:v>3473.3666666666977</x:v>
      </x:c>
      <x:c r="M1114" s="10" t="n">
        <x:f>IF(C1114="","",ROUND((C1114-B1114)*24,6))</x:f>
        <x:v>14.66</x:v>
      </x:c>
      <x:c r="N1114" s="10" t="n">
        <x:f>IF(D1114="","",ROUND((D1114-B1114)*24,6))</x:f>
        <x:v>93.09</x:v>
      </x:c>
      <x:c r="O1114" s="1" t="n">
        <x:f>IF(D1114="",1,0)</x:f>
        <x:v>0</x:v>
      </x:c>
      <x:c r="P1114" s="1" t="n">
        <x:f>IF(E1114="",0,IF(OR(C1114&lt;&gt;"",L1114&gt;=J1114),1,0))</x:f>
        <x:v>1</x:v>
      </x:c>
      <x:c r="Q1114" s="1" t="n">
        <x:f>IF(AND(E1114&lt;&gt;"",C1114&lt;&gt;"",M1114&lt;=J1114),1,0)</x:f>
        <x:v>0</x:v>
      </x:c>
      <x:c r="R1114" s="1" t="n">
        <x:f>P1114-Q1114</x:f>
        <x:v>1</x:v>
      </x:c>
      <x:c r="S1114" s="1" t="n">
        <x:f>IF(E1114="",0,IF(OR(D1114&lt;&gt;"",L1114&gt;=K1114),1,0))</x:f>
        <x:v>1</x:v>
      </x:c>
      <x:c r="T1114" s="1" t="n">
        <x:f>IF(AND(E1114&lt;&gt;"",D1114&lt;&gt;"",N1114&lt;=K1114),1,0)</x:f>
        <x:v>0</x:v>
      </x:c>
      <x:c r="U1114" s="1" t="n">
        <x:f>S1114-T1114</x:f>
        <x:v>1</x:v>
      </x:c>
      <x:c r="V1114" s="1" t="n">
        <x:f>IF(I1114="",0,1)</x:f>
        <x:v>1</x:v>
      </x:c>
      <x:c r="W1114" s="1" t="n">
        <x:f>IF(I1114&gt;=4,1,0)</x:f>
        <x:v>0</x:v>
      </x:c>
      <x:c r="X1114" s="1" t="n">
        <x:f>1-O1114</x:f>
        <x:v>1</x:v>
      </x:c>
      <x:c r="Y1114" s="1" t="n">
        <x:f>IF(AND(O1114=1,L1114&gt;168),1,0)</x:f>
        <x:v>0</x:v>
      </x:c>
    </x:row>
    <x:row r="1115">
      <x:c r="A1115" s="1" t="str">
        <x:v>T01110</x:v>
      </x:c>
      <x:c r="B1115" s="9" t="n">
        <x:v>45730.54583333333</x:v>
      </x:c>
      <x:c r="C1115" s="9" t="n">
        <x:v>45731.75791666667</x:v>
      </x:c>
      <x:c r="D1115" s="9" t="n">
        <x:v>45731.89</x:v>
      </x:c>
      <x:c r="E1115" s="1" t="str">
        <x:v>Low</x:v>
      </x:c>
      <x:c r="F1115" s="1" t="str">
        <x:v>Email</x:v>
      </x:c>
      <x:c r="G1115" s="1" t="str">
        <x:v>Delivery</x:v>
      </x:c>
      <x:c r="H1115" s="1" t="n">
        <x:v>0</x:v>
      </x:c>
      <x:c r="I1115" s="1" t="n">
        <x:v>4</x:v>
      </x:c>
      <x:c r="J1115" s="1" t="n">
        <x:f>IF(E1115="","",VLOOKUP(E1115,'Guide'!$A$7:$C$10,2,FALSE))</x:f>
        <x:v>24</x:v>
      </x:c>
      <x:c r="K1115" s="1" t="n">
        <x:f>IF(E1115="","",VLOOKUP(E1115,'Guide'!$A$7:$C$10,3,FALSE))</x:f>
        <x:v>120</x:v>
      </x:c>
      <x:c r="L1115" s="10" t="n">
        <x:f>('Guide'!$B$4-B1115)*24</x:f>
        <x:v>2602.9000000000815</x:v>
      </x:c>
      <x:c r="M1115" s="10" t="n">
        <x:f>IF(C1115="","",ROUND((C1115-B1115)*24,6))</x:f>
        <x:v>29.09</x:v>
      </x:c>
      <x:c r="N1115" s="10" t="n">
        <x:f>IF(D1115="","",ROUND((D1115-B1115)*24,6))</x:f>
        <x:v>32.26</x:v>
      </x:c>
      <x:c r="O1115" s="1" t="n">
        <x:f>IF(D1115="",1,0)</x:f>
        <x:v>0</x:v>
      </x:c>
      <x:c r="P1115" s="1" t="n">
        <x:f>IF(E1115="",0,IF(OR(C1115&lt;&gt;"",L1115&gt;=J1115),1,0))</x:f>
        <x:v>1</x:v>
      </x:c>
      <x:c r="Q1115" s="1" t="n">
        <x:f>IF(AND(E1115&lt;&gt;"",C1115&lt;&gt;"",M1115&lt;=J1115),1,0)</x:f>
        <x:v>0</x:v>
      </x:c>
      <x:c r="R1115" s="1" t="n">
        <x:f>P1115-Q1115</x:f>
        <x:v>1</x:v>
      </x:c>
      <x:c r="S1115" s="1" t="n">
        <x:f>IF(E1115="",0,IF(OR(D1115&lt;&gt;"",L1115&gt;=K1115),1,0))</x:f>
        <x:v>1</x:v>
      </x:c>
      <x:c r="T1115" s="1" t="n">
        <x:f>IF(AND(E1115&lt;&gt;"",D1115&lt;&gt;"",N1115&lt;=K1115),1,0)</x:f>
        <x:v>1</x:v>
      </x:c>
      <x:c r="U1115" s="1" t="n">
        <x:f>S1115-T1115</x:f>
        <x:v>0</x:v>
      </x:c>
      <x:c r="V1115" s="1" t="n">
        <x:f>IF(I1115="",0,1)</x:f>
        <x:v>1</x:v>
      </x:c>
      <x:c r="W1115" s="1" t="n">
        <x:f>IF(I1115&gt;=4,1,0)</x:f>
        <x:v>1</x:v>
      </x:c>
      <x:c r="X1115" s="1" t="n">
        <x:f>1-O1115</x:f>
        <x:v>1</x:v>
      </x:c>
      <x:c r="Y1115" s="1" t="n">
        <x:f>IF(AND(O1115=1,L1115&gt;168),1,0)</x:f>
        <x:v>0</x:v>
      </x:c>
    </x:row>
    <x:row r="1116">
      <x:c r="A1116" s="1" t="str">
        <x:v>T01111</x:v>
      </x:c>
      <x:c r="B1116" s="9" t="n">
        <x:v>45816.03125</x:v>
      </x:c>
      <x:c r="C1116" s="9" t="n">
        <x:v>45817.04041666666</x:v>
      </x:c>
      <x:c r="D1116" s="9" t="n">
        <x:v>45817.044583333336</x:v>
      </x:c>
      <x:c r="E1116" s="1" t="str">
        <x:v>Normal</x:v>
      </x:c>
      <x:c r="F1116" s="1" t="str">
        <x:v>Email</x:v>
      </x:c>
      <x:c r="G1116" s="1" t="str">
        <x:v>Billing</x:v>
      </x:c>
      <x:c r="H1116" s="1" t="n">
        <x:v>0</x:v>
      </x:c>
      <x:c r="I1116" s="1"/>
      <x:c r="J1116" s="1" t="n">
        <x:f>IF(E1116="","",VLOOKUP(E1116,'Guide'!$A$7:$C$10,2,FALSE))</x:f>
        <x:v>12</x:v>
      </x:c>
      <x:c r="K1116" s="1" t="n">
        <x:f>IF(E1116="","",VLOOKUP(E1116,'Guide'!$A$7:$C$10,3,FALSE))</x:f>
        <x:v>72</x:v>
      </x:c>
      <x:c r="L1116" s="10" t="n">
        <x:f>('Guide'!$B$4-B1116)*24</x:f>
        <x:v>551.25</x:v>
      </x:c>
      <x:c r="M1116" s="10" t="n">
        <x:f>IF(C1116="","",ROUND((C1116-B1116)*24,6))</x:f>
        <x:v>24.22</x:v>
      </x:c>
      <x:c r="N1116" s="10" t="n">
        <x:f>IF(D1116="","",ROUND((D1116-B1116)*24,6))</x:f>
        <x:v>24.32</x:v>
      </x:c>
      <x:c r="O1116" s="1" t="n">
        <x:f>IF(D1116="",1,0)</x:f>
        <x:v>0</x:v>
      </x:c>
      <x:c r="P1116" s="1" t="n">
        <x:f>IF(E1116="",0,IF(OR(C1116&lt;&gt;"",L1116&gt;=J1116),1,0))</x:f>
        <x:v>1</x:v>
      </x:c>
      <x:c r="Q1116" s="1" t="n">
        <x:f>IF(AND(E1116&lt;&gt;"",C1116&lt;&gt;"",M1116&lt;=J1116),1,0)</x:f>
        <x:v>0</x:v>
      </x:c>
      <x:c r="R1116" s="1" t="n">
        <x:f>P1116-Q1116</x:f>
        <x:v>1</x:v>
      </x:c>
      <x:c r="S1116" s="1" t="n">
        <x:f>IF(E1116="",0,IF(OR(D1116&lt;&gt;"",L1116&gt;=K1116),1,0))</x:f>
        <x:v>1</x:v>
      </x:c>
      <x:c r="T1116" s="1" t="n">
        <x:f>IF(AND(E1116&lt;&gt;"",D1116&lt;&gt;"",N1116&lt;=K1116),1,0)</x:f>
        <x:v>1</x:v>
      </x:c>
      <x:c r="U1116" s="1" t="n">
        <x:f>S1116-T1116</x:f>
        <x:v>0</x:v>
      </x:c>
      <x:c r="V1116" s="1" t="n">
        <x:f>IF(I1116="",0,1)</x:f>
        <x:v>0</x:v>
      </x:c>
      <x:c r="W1116" s="1" t="n">
        <x:f>IF(I1116&gt;=4,1,0)</x:f>
        <x:v>0</x:v>
      </x:c>
      <x:c r="X1116" s="1" t="n">
        <x:f>1-O1116</x:f>
        <x:v>1</x:v>
      </x:c>
      <x:c r="Y1116" s="1" t="n">
        <x:f>IF(AND(O1116=1,L1116&gt;168),1,0)</x:f>
        <x:v>0</x:v>
      </x:c>
    </x:row>
    <x:row r="1117">
      <x:c r="A1117" s="1" t="str">
        <x:v>T01112</x:v>
      </x:c>
      <x:c r="B1117" s="9" t="n">
        <x:v>45784.55069444444</x:v>
      </x:c>
      <x:c r="C1117" s="9" t="n">
        <x:v>45785.22486111111</x:v>
      </x:c>
      <x:c r="D1117" s="9" t="n">
        <x:v>45786.21402777778</x:v>
      </x:c>
      <x:c r="E1117" s="1" t="str">
        <x:v>Normal</x:v>
      </x:c>
      <x:c r="F1117" s="1" t="str">
        <x:v>Email</x:v>
      </x:c>
      <x:c r="G1117" s="1" t="str">
        <x:v>Account access</x:v>
      </x:c>
      <x:c r="H1117" s="1" t="n">
        <x:v>0</x:v>
      </x:c>
      <x:c r="I1117" s="1" t="n">
        <x:v>5</x:v>
      </x:c>
      <x:c r="J1117" s="1" t="n">
        <x:f>IF(E1117="","",VLOOKUP(E1117,'Guide'!$A$7:$C$10,2,FALSE))</x:f>
        <x:v>12</x:v>
      </x:c>
      <x:c r="K1117" s="1" t="n">
        <x:f>IF(E1117="","",VLOOKUP(E1117,'Guide'!$A$7:$C$10,3,FALSE))</x:f>
        <x:v>72</x:v>
      </x:c>
      <x:c r="L1117" s="10" t="n">
        <x:f>('Guide'!$B$4-B1117)*24</x:f>
        <x:v>1306.7833333333838</x:v>
      </x:c>
      <x:c r="M1117" s="10" t="n">
        <x:f>IF(C1117="","",ROUND((C1117-B1117)*24,6))</x:f>
        <x:v>16.18</x:v>
      </x:c>
      <x:c r="N1117" s="10" t="n">
        <x:f>IF(D1117="","",ROUND((D1117-B1117)*24,6))</x:f>
        <x:v>39.92</x:v>
      </x:c>
      <x:c r="O1117" s="1" t="n">
        <x:f>IF(D1117="",1,0)</x:f>
        <x:v>0</x:v>
      </x:c>
      <x:c r="P1117" s="1" t="n">
        <x:f>IF(E1117="",0,IF(OR(C1117&lt;&gt;"",L1117&gt;=J1117),1,0))</x:f>
        <x:v>1</x:v>
      </x:c>
      <x:c r="Q1117" s="1" t="n">
        <x:f>IF(AND(E1117&lt;&gt;"",C1117&lt;&gt;"",M1117&lt;=J1117),1,0)</x:f>
        <x:v>0</x:v>
      </x:c>
      <x:c r="R1117" s="1" t="n">
        <x:f>P1117-Q1117</x:f>
        <x:v>1</x:v>
      </x:c>
      <x:c r="S1117" s="1" t="n">
        <x:f>IF(E1117="",0,IF(OR(D1117&lt;&gt;"",L1117&gt;=K1117),1,0))</x:f>
        <x:v>1</x:v>
      </x:c>
      <x:c r="T1117" s="1" t="n">
        <x:f>IF(AND(E1117&lt;&gt;"",D1117&lt;&gt;"",N1117&lt;=K1117),1,0)</x:f>
        <x:v>1</x:v>
      </x:c>
      <x:c r="U1117" s="1" t="n">
        <x:f>S1117-T1117</x:f>
        <x:v>0</x:v>
      </x:c>
      <x:c r="V1117" s="1" t="n">
        <x:f>IF(I1117="",0,1)</x:f>
        <x:v>1</x:v>
      </x:c>
      <x:c r="W1117" s="1" t="n">
        <x:f>IF(I1117&gt;=4,1,0)</x:f>
        <x:v>1</x:v>
      </x:c>
      <x:c r="X1117" s="1" t="n">
        <x:f>1-O1117</x:f>
        <x:v>1</x:v>
      </x:c>
      <x:c r="Y1117" s="1" t="n">
        <x:f>IF(AND(O1117=1,L1117&gt;168),1,0)</x:f>
        <x:v>0</x:v>
      </x:c>
    </x:row>
    <x:row r="1118">
      <x:c r="A1118" s="1" t="str">
        <x:v>T01113</x:v>
      </x:c>
      <x:c r="B1118" s="9" t="n">
        <x:v>45760.775</x:v>
      </x:c>
      <x:c r="C1118" s="9" t="n">
        <x:v>45761.025416666664</x:v>
      </x:c>
      <x:c r="D1118" s="9" t="n">
        <x:v>45762.92041666667</x:v>
      </x:c>
      <x:c r="E1118" s="1" t="str">
        <x:v>Normal</x:v>
      </x:c>
      <x:c r="F1118" s="1" t="str">
        <x:v>Email</x:v>
      </x:c>
      <x:c r="G1118" s="1" t="str">
        <x:v>Billing</x:v>
      </x:c>
      <x:c r="H1118" s="1" t="n">
        <x:v>0</x:v>
      </x:c>
      <x:c r="I1118" s="1" t="n">
        <x:v>4</x:v>
      </x:c>
      <x:c r="J1118" s="1" t="n">
        <x:f>IF(E1118="","",VLOOKUP(E1118,'Guide'!$A$7:$C$10,2,FALSE))</x:f>
        <x:v>12</x:v>
      </x:c>
      <x:c r="K1118" s="1" t="n">
        <x:f>IF(E1118="","",VLOOKUP(E1118,'Guide'!$A$7:$C$10,3,FALSE))</x:f>
        <x:v>72</x:v>
      </x:c>
      <x:c r="L1118" s="10" t="n">
        <x:f>('Guide'!$B$4-B1118)*24</x:f>
        <x:v>1877.399999999965</x:v>
      </x:c>
      <x:c r="M1118" s="10" t="n">
        <x:f>IF(C1118="","",ROUND((C1118-B1118)*24,6))</x:f>
        <x:v>6.01</x:v>
      </x:c>
      <x:c r="N1118" s="10" t="n">
        <x:f>IF(D1118="","",ROUND((D1118-B1118)*24,6))</x:f>
        <x:v>51.49</x:v>
      </x:c>
      <x:c r="O1118" s="1" t="n">
        <x:f>IF(D1118="",1,0)</x:f>
        <x:v>0</x:v>
      </x:c>
      <x:c r="P1118" s="1" t="n">
        <x:f>IF(E1118="",0,IF(OR(C1118&lt;&gt;"",L1118&gt;=J1118),1,0))</x:f>
        <x:v>1</x:v>
      </x:c>
      <x:c r="Q1118" s="1" t="n">
        <x:f>IF(AND(E1118&lt;&gt;"",C1118&lt;&gt;"",M1118&lt;=J1118),1,0)</x:f>
        <x:v>1</x:v>
      </x:c>
      <x:c r="R1118" s="1" t="n">
        <x:f>P1118-Q1118</x:f>
        <x:v>0</x:v>
      </x:c>
      <x:c r="S1118" s="1" t="n">
        <x:f>IF(E1118="",0,IF(OR(D1118&lt;&gt;"",L1118&gt;=K1118),1,0))</x:f>
        <x:v>1</x:v>
      </x:c>
      <x:c r="T1118" s="1" t="n">
        <x:f>IF(AND(E1118&lt;&gt;"",D1118&lt;&gt;"",N1118&lt;=K1118),1,0)</x:f>
        <x:v>1</x:v>
      </x:c>
      <x:c r="U1118" s="1" t="n">
        <x:f>S1118-T1118</x:f>
        <x:v>0</x:v>
      </x:c>
      <x:c r="V1118" s="1" t="n">
        <x:f>IF(I1118="",0,1)</x:f>
        <x:v>1</x:v>
      </x:c>
      <x:c r="W1118" s="1" t="n">
        <x:f>IF(I1118&gt;=4,1,0)</x:f>
        <x:v>1</x:v>
      </x:c>
      <x:c r="X1118" s="1" t="n">
        <x:f>1-O1118</x:f>
        <x:v>1</x:v>
      </x:c>
      <x:c r="Y1118" s="1" t="n">
        <x:f>IF(AND(O1118=1,L1118&gt;168),1,0)</x:f>
        <x:v>0</x:v>
      </x:c>
    </x:row>
    <x:row r="1119">
      <x:c r="A1119" s="1" t="str">
        <x:v>T01114</x:v>
      </x:c>
      <x:c r="B1119" s="9" t="n">
        <x:v>45740.50625</x:v>
      </x:c>
      <x:c r="C1119" s="9" t="n">
        <x:v>45741.39666666667</x:v>
      </x:c>
      <x:c r="D1119" s="9" t="n">
        <x:v>45741.40083333333</x:v>
      </x:c>
      <x:c r="E1119" s="1" t="str">
        <x:v>Normal</x:v>
      </x:c>
      <x:c r="F1119" s="1" t="str">
        <x:v>Email</x:v>
      </x:c>
      <x:c r="G1119" s="1" t="str">
        <x:v>Product information</x:v>
      </x:c>
      <x:c r="H1119" s="1" t="n">
        <x:v>0</x:v>
      </x:c>
      <x:c r="I1119" s="1"/>
      <x:c r="J1119" s="1" t="n">
        <x:f>IF(E1119="","",VLOOKUP(E1119,'Guide'!$A$7:$C$10,2,FALSE))</x:f>
        <x:v>12</x:v>
      </x:c>
      <x:c r="K1119" s="1" t="n">
        <x:f>IF(E1119="","",VLOOKUP(E1119,'Guide'!$A$7:$C$10,3,FALSE))</x:f>
        <x:v>72</x:v>
      </x:c>
      <x:c r="L1119" s="10" t="n">
        <x:f>('Guide'!$B$4-B1119)*24</x:f>
        <x:v>2363.850000000035</x:v>
      </x:c>
      <x:c r="M1119" s="10" t="n">
        <x:f>IF(C1119="","",ROUND((C1119-B1119)*24,6))</x:f>
        <x:v>21.37</x:v>
      </x:c>
      <x:c r="N1119" s="10" t="n">
        <x:f>IF(D1119="","",ROUND((D1119-B1119)*24,6))</x:f>
        <x:v>21.47</x:v>
      </x:c>
      <x:c r="O1119" s="1" t="n">
        <x:f>IF(D1119="",1,0)</x:f>
        <x:v>0</x:v>
      </x:c>
      <x:c r="P1119" s="1" t="n">
        <x:f>IF(E1119="",0,IF(OR(C1119&lt;&gt;"",L1119&gt;=J1119),1,0))</x:f>
        <x:v>1</x:v>
      </x:c>
      <x:c r="Q1119" s="1" t="n">
        <x:f>IF(AND(E1119&lt;&gt;"",C1119&lt;&gt;"",M1119&lt;=J1119),1,0)</x:f>
        <x:v>0</x:v>
      </x:c>
      <x:c r="R1119" s="1" t="n">
        <x:f>P1119-Q1119</x:f>
        <x:v>1</x:v>
      </x:c>
      <x:c r="S1119" s="1" t="n">
        <x:f>IF(E1119="",0,IF(OR(D1119&lt;&gt;"",L1119&gt;=K1119),1,0))</x:f>
        <x:v>1</x:v>
      </x:c>
      <x:c r="T1119" s="1" t="n">
        <x:f>IF(AND(E1119&lt;&gt;"",D1119&lt;&gt;"",N1119&lt;=K1119),1,0)</x:f>
        <x:v>1</x:v>
      </x:c>
      <x:c r="U1119" s="1" t="n">
        <x:f>S1119-T1119</x:f>
        <x:v>0</x:v>
      </x:c>
      <x:c r="V1119" s="1" t="n">
        <x:f>IF(I1119="",0,1)</x:f>
        <x:v>0</x:v>
      </x:c>
      <x:c r="W1119" s="1" t="n">
        <x:f>IF(I1119&gt;=4,1,0)</x:f>
        <x:v>0</x:v>
      </x:c>
      <x:c r="X1119" s="1" t="n">
        <x:f>1-O1119</x:f>
        <x:v>1</x:v>
      </x:c>
      <x:c r="Y1119" s="1" t="n">
        <x:f>IF(AND(O1119=1,L1119&gt;168),1,0)</x:f>
        <x:v>0</x:v>
      </x:c>
    </x:row>
    <x:row r="1120">
      <x:c r="A1120" s="1" t="str">
        <x:v>T01115</x:v>
      </x:c>
      <x:c r="B1120" s="9" t="n">
        <x:v>45742.47361111111</x:v>
      </x:c>
      <x:c r="C1120" s="9" t="n">
        <x:v>45744.61986111111</x:v>
      </x:c>
      <x:c r="D1120" s="9" t="n">
        <x:v>45744.624027777776</x:v>
      </x:c>
      <x:c r="E1120" s="1" t="str">
        <x:v>Normal</x:v>
      </x:c>
      <x:c r="F1120" s="1" t="str">
        <x:v>Email</x:v>
      </x:c>
      <x:c r="G1120" s="1" t="str">
        <x:v>Account access</x:v>
      </x:c>
      <x:c r="H1120" s="1" t="n">
        <x:v>0</x:v>
      </x:c>
      <x:c r="I1120" s="1" t="n">
        <x:v>3</x:v>
      </x:c>
      <x:c r="J1120" s="1" t="n">
        <x:f>IF(E1120="","",VLOOKUP(E1120,'Guide'!$A$7:$C$10,2,FALSE))</x:f>
        <x:v>12</x:v>
      </x:c>
      <x:c r="K1120" s="1" t="n">
        <x:f>IF(E1120="","",VLOOKUP(E1120,'Guide'!$A$7:$C$10,3,FALSE))</x:f>
        <x:v>72</x:v>
      </x:c>
      <x:c r="L1120" s="10" t="n">
        <x:f>('Guide'!$B$4-B1120)*24</x:f>
        <x:v>2316.6333333333023</x:v>
      </x:c>
      <x:c r="M1120" s="10" t="n">
        <x:f>IF(C1120="","",ROUND((C1120-B1120)*24,6))</x:f>
        <x:v>51.51</x:v>
      </x:c>
      <x:c r="N1120" s="10" t="n">
        <x:f>IF(D1120="","",ROUND((D1120-B1120)*24,6))</x:f>
        <x:v>51.61</x:v>
      </x:c>
      <x:c r="O1120" s="1" t="n">
        <x:f>IF(D1120="",1,0)</x:f>
        <x:v>0</x:v>
      </x:c>
      <x:c r="P1120" s="1" t="n">
        <x:f>IF(E1120="",0,IF(OR(C1120&lt;&gt;"",L1120&gt;=J1120),1,0))</x:f>
        <x:v>1</x:v>
      </x:c>
      <x:c r="Q1120" s="1" t="n">
        <x:f>IF(AND(E1120&lt;&gt;"",C1120&lt;&gt;"",M1120&lt;=J1120),1,0)</x:f>
        <x:v>0</x:v>
      </x:c>
      <x:c r="R1120" s="1" t="n">
        <x:f>P1120-Q1120</x:f>
        <x:v>1</x:v>
      </x:c>
      <x:c r="S1120" s="1" t="n">
        <x:f>IF(E1120="",0,IF(OR(D1120&lt;&gt;"",L1120&gt;=K1120),1,0))</x:f>
        <x:v>1</x:v>
      </x:c>
      <x:c r="T1120" s="1" t="n">
        <x:f>IF(AND(E1120&lt;&gt;"",D1120&lt;&gt;"",N1120&lt;=K1120),1,0)</x:f>
        <x:v>1</x:v>
      </x:c>
      <x:c r="U1120" s="1" t="n">
        <x:f>S1120-T1120</x:f>
        <x:v>0</x:v>
      </x:c>
      <x:c r="V1120" s="1" t="n">
        <x:f>IF(I1120="",0,1)</x:f>
        <x:v>1</x:v>
      </x:c>
      <x:c r="W1120" s="1" t="n">
        <x:f>IF(I1120&gt;=4,1,0)</x:f>
        <x:v>0</x:v>
      </x:c>
      <x:c r="X1120" s="1" t="n">
        <x:f>1-O1120</x:f>
        <x:v>1</x:v>
      </x:c>
      <x:c r="Y1120" s="1" t="n">
        <x:f>IF(AND(O1120=1,L1120&gt;168),1,0)</x:f>
        <x:v>0</x:v>
      </x:c>
    </x:row>
    <x:row r="1121">
      <x:c r="A1121" s="1" t="str">
        <x:v>T01116</x:v>
      </x:c>
      <x:c r="B1121" s="9" t="n">
        <x:v>45817.69027777778</x:v>
      </x:c>
      <x:c r="C1121" s="9" t="n">
        <x:v>45817.842777777776</x:v>
      </x:c>
      <x:c r="D1121" s="9" t="n">
        <x:v>45819.44361111111</x:v>
      </x:c>
      <x:c r="E1121" s="1" t="str">
        <x:v>Normal</x:v>
      </x:c>
      <x:c r="F1121" s="1" t="str">
        <x:v>Email</x:v>
      </x:c>
      <x:c r="G1121" s="1" t="str">
        <x:v>Delivery</x:v>
      </x:c>
      <x:c r="H1121" s="1" t="n">
        <x:v>0</x:v>
      </x:c>
      <x:c r="I1121" s="1"/>
      <x:c r="J1121" s="1" t="n">
        <x:f>IF(E1121="","",VLOOKUP(E1121,'Guide'!$A$7:$C$10,2,FALSE))</x:f>
        <x:v>12</x:v>
      </x:c>
      <x:c r="K1121" s="1" t="n">
        <x:f>IF(E1121="","",VLOOKUP(E1121,'Guide'!$A$7:$C$10,3,FALSE))</x:f>
        <x:v>72</x:v>
      </x:c>
      <x:c r="L1121" s="10" t="n">
        <x:f>('Guide'!$B$4-B1121)*24</x:f>
        <x:v>511.43333333329065</x:v>
      </x:c>
      <x:c r="M1121" s="10" t="n">
        <x:f>IF(C1121="","",ROUND((C1121-B1121)*24,6))</x:f>
        <x:v>3.66</x:v>
      </x:c>
      <x:c r="N1121" s="10" t="n">
        <x:f>IF(D1121="","",ROUND((D1121-B1121)*24,6))</x:f>
        <x:v>42.08</x:v>
      </x:c>
      <x:c r="O1121" s="1" t="n">
        <x:f>IF(D1121="",1,0)</x:f>
        <x:v>0</x:v>
      </x:c>
      <x:c r="P1121" s="1" t="n">
        <x:f>IF(E1121="",0,IF(OR(C1121&lt;&gt;"",L1121&gt;=J1121),1,0))</x:f>
        <x:v>1</x:v>
      </x:c>
      <x:c r="Q1121" s="1" t="n">
        <x:f>IF(AND(E1121&lt;&gt;"",C1121&lt;&gt;"",M1121&lt;=J1121),1,0)</x:f>
        <x:v>1</x:v>
      </x:c>
      <x:c r="R1121" s="1" t="n">
        <x:f>P1121-Q1121</x:f>
        <x:v>0</x:v>
      </x:c>
      <x:c r="S1121" s="1" t="n">
        <x:f>IF(E1121="",0,IF(OR(D1121&lt;&gt;"",L1121&gt;=K1121),1,0))</x:f>
        <x:v>1</x:v>
      </x:c>
      <x:c r="T1121" s="1" t="n">
        <x:f>IF(AND(E1121&lt;&gt;"",D1121&lt;&gt;"",N1121&lt;=K1121),1,0)</x:f>
        <x:v>1</x:v>
      </x:c>
      <x:c r="U1121" s="1" t="n">
        <x:f>S1121-T1121</x:f>
        <x:v>0</x:v>
      </x:c>
      <x:c r="V1121" s="1" t="n">
        <x:f>IF(I1121="",0,1)</x:f>
        <x:v>0</x:v>
      </x:c>
      <x:c r="W1121" s="1" t="n">
        <x:f>IF(I1121&gt;=4,1,0)</x:f>
        <x:v>0</x:v>
      </x:c>
      <x:c r="X1121" s="1" t="n">
        <x:f>1-O1121</x:f>
        <x:v>1</x:v>
      </x:c>
      <x:c r="Y1121" s="1" t="n">
        <x:f>IF(AND(O1121=1,L1121&gt;168),1,0)</x:f>
        <x:v>0</x:v>
      </x:c>
    </x:row>
    <x:row r="1122">
      <x:c r="A1122" s="1" t="str">
        <x:v>T01117</x:v>
      </x:c>
      <x:c r="B1122" s="9" t="n">
        <x:v>45763.01597222222</x:v>
      </x:c>
      <x:c r="C1122" s="9" t="n">
        <x:v>45763.22555555555</x:v>
      </x:c>
      <x:c r="D1122" s="9" t="n">
        <x:v>45766.52055555556</x:v>
      </x:c>
      <x:c r="E1122" s="1" t="str">
        <x:v>Normal</x:v>
      </x:c>
      <x:c r="F1122" s="1" t="str">
        <x:v>Email</x:v>
      </x:c>
      <x:c r="G1122" s="1" t="str">
        <x:v>Delivery</x:v>
      </x:c>
      <x:c r="H1122" s="1" t="n">
        <x:v>1</x:v>
      </x:c>
      <x:c r="I1122" s="1"/>
      <x:c r="J1122" s="1" t="n">
        <x:f>IF(E1122="","",VLOOKUP(E1122,'Guide'!$A$7:$C$10,2,FALSE))</x:f>
        <x:v>12</x:v>
      </x:c>
      <x:c r="K1122" s="1" t="n">
        <x:f>IF(E1122="","",VLOOKUP(E1122,'Guide'!$A$7:$C$10,3,FALSE))</x:f>
        <x:v>72</x:v>
      </x:c>
      <x:c r="L1122" s="10" t="n">
        <x:f>('Guide'!$B$4-B1122)*24</x:f>
        <x:v>1823.6166666666395</x:v>
      </x:c>
      <x:c r="M1122" s="10" t="n">
        <x:f>IF(C1122="","",ROUND((C1122-B1122)*24,6))</x:f>
        <x:v>5.03</x:v>
      </x:c>
      <x:c r="N1122" s="10" t="n">
        <x:f>IF(D1122="","",ROUND((D1122-B1122)*24,6))</x:f>
        <x:v>84.11</x:v>
      </x:c>
      <x:c r="O1122" s="1" t="n">
        <x:f>IF(D1122="",1,0)</x:f>
        <x:v>0</x:v>
      </x:c>
      <x:c r="P1122" s="1" t="n">
        <x:f>IF(E1122="",0,IF(OR(C1122&lt;&gt;"",L1122&gt;=J1122),1,0))</x:f>
        <x:v>1</x:v>
      </x:c>
      <x:c r="Q1122" s="1" t="n">
        <x:f>IF(AND(E1122&lt;&gt;"",C1122&lt;&gt;"",M1122&lt;=J1122),1,0)</x:f>
        <x:v>1</x:v>
      </x:c>
      <x:c r="R1122" s="1" t="n">
        <x:f>P1122-Q1122</x:f>
        <x:v>0</x:v>
      </x:c>
      <x:c r="S1122" s="1" t="n">
        <x:f>IF(E1122="",0,IF(OR(D1122&lt;&gt;"",L1122&gt;=K1122),1,0))</x:f>
        <x:v>1</x:v>
      </x:c>
      <x:c r="T1122" s="1" t="n">
        <x:f>IF(AND(E1122&lt;&gt;"",D1122&lt;&gt;"",N1122&lt;=K1122),1,0)</x:f>
        <x:v>0</x:v>
      </x:c>
      <x:c r="U1122" s="1" t="n">
        <x:f>S1122-T1122</x:f>
        <x:v>1</x:v>
      </x:c>
      <x:c r="V1122" s="1" t="n">
        <x:f>IF(I1122="",0,1)</x:f>
        <x:v>0</x:v>
      </x:c>
      <x:c r="W1122" s="1" t="n">
        <x:f>IF(I1122&gt;=4,1,0)</x:f>
        <x:v>0</x:v>
      </x:c>
      <x:c r="X1122" s="1" t="n">
        <x:f>1-O1122</x:f>
        <x:v>1</x:v>
      </x:c>
      <x:c r="Y1122" s="1" t="n">
        <x:f>IF(AND(O1122=1,L1122&gt;168),1,0)</x:f>
        <x:v>0</x:v>
      </x:c>
    </x:row>
    <x:row r="1123">
      <x:c r="A1123" s="1" t="str">
        <x:v>T01118</x:v>
      </x:c>
      <x:c r="B1123" s="9" t="n">
        <x:v>45722.05069444444</x:v>
      </x:c>
      <x:c r="C1123" s="9" t="n">
        <x:v>45722.366944444446</x:v>
      </x:c>
      <x:c r="D1123" s="9" t="n">
        <x:v>45722.70444444445</x:v>
      </x:c>
      <x:c r="E1123" s="1" t="str">
        <x:v>Normal</x:v>
      </x:c>
      <x:c r="F1123" s="1" t="str">
        <x:v>WhatsApp</x:v>
      </x:c>
      <x:c r="G1123" s="1" t="str">
        <x:v>Billing</x:v>
      </x:c>
      <x:c r="H1123" s="1" t="n">
        <x:v>0</x:v>
      </x:c>
      <x:c r="I1123" s="1" t="n">
        <x:v>5</x:v>
      </x:c>
      <x:c r="J1123" s="1" t="n">
        <x:f>IF(E1123="","",VLOOKUP(E1123,'Guide'!$A$7:$C$10,2,FALSE))</x:f>
        <x:v>12</x:v>
      </x:c>
      <x:c r="K1123" s="1" t="n">
        <x:f>IF(E1123="","",VLOOKUP(E1123,'Guide'!$A$7:$C$10,3,FALSE))</x:f>
        <x:v>72</x:v>
      </x:c>
      <x:c r="L1123" s="10" t="n">
        <x:f>('Guide'!$B$4-B1123)*24</x:f>
        <x:v>2806.783333333384</x:v>
      </x:c>
      <x:c r="M1123" s="10" t="n">
        <x:f>IF(C1123="","",ROUND((C1123-B1123)*24,6))</x:f>
        <x:v>7.59</x:v>
      </x:c>
      <x:c r="N1123" s="10" t="n">
        <x:f>IF(D1123="","",ROUND((D1123-B1123)*24,6))</x:f>
        <x:v>15.69</x:v>
      </x:c>
      <x:c r="O1123" s="1" t="n">
        <x:f>IF(D1123="",1,0)</x:f>
        <x:v>0</x:v>
      </x:c>
      <x:c r="P1123" s="1" t="n">
        <x:f>IF(E1123="",0,IF(OR(C1123&lt;&gt;"",L1123&gt;=J1123),1,0))</x:f>
        <x:v>1</x:v>
      </x:c>
      <x:c r="Q1123" s="1" t="n">
        <x:f>IF(AND(E1123&lt;&gt;"",C1123&lt;&gt;"",M1123&lt;=J1123),1,0)</x:f>
        <x:v>1</x:v>
      </x:c>
      <x:c r="R1123" s="1" t="n">
        <x:f>P1123-Q1123</x:f>
        <x:v>0</x:v>
      </x:c>
      <x:c r="S1123" s="1" t="n">
        <x:f>IF(E1123="",0,IF(OR(D1123&lt;&gt;"",L1123&gt;=K1123),1,0))</x:f>
        <x:v>1</x:v>
      </x:c>
      <x:c r="T1123" s="1" t="n">
        <x:f>IF(AND(E1123&lt;&gt;"",D1123&lt;&gt;"",N1123&lt;=K1123),1,0)</x:f>
        <x:v>1</x:v>
      </x:c>
      <x:c r="U1123" s="1" t="n">
        <x:f>S1123-T1123</x:f>
        <x:v>0</x:v>
      </x:c>
      <x:c r="V1123" s="1" t="n">
        <x:f>IF(I1123="",0,1)</x:f>
        <x:v>1</x:v>
      </x:c>
      <x:c r="W1123" s="1" t="n">
        <x:f>IF(I1123&gt;=4,1,0)</x:f>
        <x:v>1</x:v>
      </x:c>
      <x:c r="X1123" s="1" t="n">
        <x:f>1-O1123</x:f>
        <x:v>1</x:v>
      </x:c>
      <x:c r="Y1123" s="1" t="n">
        <x:f>IF(AND(O1123=1,L1123&gt;168),1,0)</x:f>
        <x:v>0</x:v>
      </x:c>
    </x:row>
    <x:row r="1124">
      <x:c r="A1124" s="1" t="str">
        <x:v>T01119</x:v>
      </x:c>
      <x:c r="B1124" s="9" t="n">
        <x:v>45835.90694444445</x:v>
      </x:c>
      <x:c r="C1124" s="9" t="n">
        <x:v>45836.099444444444</x:v>
      </x:c>
      <x:c r="D1124" s="9" t="n">
        <x:v>45836.23569444445</x:v>
      </x:c>
      <x:c r="E1124" s="1" t="str">
        <x:v>High</x:v>
      </x:c>
      <x:c r="F1124" s="1" t="str">
        <x:v>Email</x:v>
      </x:c>
      <x:c r="G1124" s="1" t="str">
        <x:v>Account access</x:v>
      </x:c>
      <x:c r="H1124" s="1" t="n">
        <x:v>0</x:v>
      </x:c>
      <x:c r="I1124" s="1"/>
      <x:c r="J1124" s="1" t="n">
        <x:f>IF(E1124="","",VLOOKUP(E1124,'Guide'!$A$7:$C$10,2,FALSE))</x:f>
        <x:v>4</x:v>
      </x:c>
      <x:c r="K1124" s="1" t="n">
        <x:f>IF(E1124="","",VLOOKUP(E1124,'Guide'!$A$7:$C$10,3,FALSE))</x:f>
        <x:v>24</x:v>
      </x:c>
      <x:c r="L1124" s="10" t="n">
        <x:f>('Guide'!$B$4-B1124)*24</x:f>
        <x:v>74.233333333279</x:v>
      </x:c>
      <x:c r="M1124" s="10" t="n">
        <x:f>IF(C1124="","",ROUND((C1124-B1124)*24,6))</x:f>
        <x:v>4.62</x:v>
      </x:c>
      <x:c r="N1124" s="10" t="n">
        <x:f>IF(D1124="","",ROUND((D1124-B1124)*24,6))</x:f>
        <x:v>7.89</x:v>
      </x:c>
      <x:c r="O1124" s="1" t="n">
        <x:f>IF(D1124="",1,0)</x:f>
        <x:v>0</x:v>
      </x:c>
      <x:c r="P1124" s="1" t="n">
        <x:f>IF(E1124="",0,IF(OR(C1124&lt;&gt;"",L1124&gt;=J1124),1,0))</x:f>
        <x:v>1</x:v>
      </x:c>
      <x:c r="Q1124" s="1" t="n">
        <x:f>IF(AND(E1124&lt;&gt;"",C1124&lt;&gt;"",M1124&lt;=J1124),1,0)</x:f>
        <x:v>0</x:v>
      </x:c>
      <x:c r="R1124" s="1" t="n">
        <x:f>P1124-Q1124</x:f>
        <x:v>1</x:v>
      </x:c>
      <x:c r="S1124" s="1" t="n">
        <x:f>IF(E1124="",0,IF(OR(D1124&lt;&gt;"",L1124&gt;=K1124),1,0))</x:f>
        <x:v>1</x:v>
      </x:c>
      <x:c r="T1124" s="1" t="n">
        <x:f>IF(AND(E1124&lt;&gt;"",D1124&lt;&gt;"",N1124&lt;=K1124),1,0)</x:f>
        <x:v>1</x:v>
      </x:c>
      <x:c r="U1124" s="1" t="n">
        <x:f>S1124-T1124</x:f>
        <x:v>0</x:v>
      </x:c>
      <x:c r="V1124" s="1" t="n">
        <x:f>IF(I1124="",0,1)</x:f>
        <x:v>0</x:v>
      </x:c>
      <x:c r="W1124" s="1" t="n">
        <x:f>IF(I1124&gt;=4,1,0)</x:f>
        <x:v>0</x:v>
      </x:c>
      <x:c r="X1124" s="1" t="n">
        <x:f>1-O1124</x:f>
        <x:v>1</x:v>
      </x:c>
      <x:c r="Y1124" s="1" t="n">
        <x:f>IF(AND(O1124=1,L1124&gt;168),1,0)</x:f>
        <x:v>0</x:v>
      </x:c>
    </x:row>
    <x:row r="1125">
      <x:c r="A1125" s="1" t="str">
        <x:v>T01120</x:v>
      </x:c>
      <x:c r="B1125" s="9" t="n">
        <x:v>45837.06458333333</x:v>
      </x:c>
      <x:c r="C1125" s="9" t="n">
        <x:v>45837.60625</x:v>
      </x:c>
      <x:c r="D1125" s="9"/>
      <x:c r="E1125" s="1" t="str">
        <x:v>Normal</x:v>
      </x:c>
      <x:c r="F1125" s="1" t="str">
        <x:v>Email</x:v>
      </x:c>
      <x:c r="G1125" s="1" t="str">
        <x:v>Delivery</x:v>
      </x:c>
      <x:c r="H1125" s="1" t="n">
        <x:v>0</x:v>
      </x:c>
      <x:c r="I1125" s="1"/>
      <x:c r="J1125" s="1" t="n">
        <x:f>IF(E1125="","",VLOOKUP(E1125,'Guide'!$A$7:$C$10,2,FALSE))</x:f>
        <x:v>12</x:v>
      </x:c>
      <x:c r="K1125" s="1" t="n">
        <x:f>IF(E1125="","",VLOOKUP(E1125,'Guide'!$A$7:$C$10,3,FALSE))</x:f>
        <x:v>72</x:v>
      </x:c>
      <x:c r="L1125" s="10" t="n">
        <x:f>('Guide'!$B$4-B1125)*24</x:f>
        <x:v>46.45000000001164</x:v>
      </x:c>
      <x:c r="M1125" s="10" t="n">
        <x:f>IF(C1125="","",ROUND((C1125-B1125)*24,6))</x:f>
        <x:v>13</x:v>
      </x:c>
      <x:c r="N1125" s="10" t="str">
        <x:f>IF(D1125="","",ROUND((D1125-B1125)*24,6))</x:f>
      </x:c>
      <x:c r="O1125" s="1" t="n">
        <x:f>IF(D1125="",1,0)</x:f>
        <x:v>1</x:v>
      </x:c>
      <x:c r="P1125" s="1" t="n">
        <x:f>IF(E1125="",0,IF(OR(C1125&lt;&gt;"",L1125&gt;=J1125),1,0))</x:f>
        <x:v>1</x:v>
      </x:c>
      <x:c r="Q1125" s="1" t="n">
        <x:f>IF(AND(E1125&lt;&gt;"",C1125&lt;&gt;"",M1125&lt;=J1125),1,0)</x:f>
        <x:v>0</x:v>
      </x:c>
      <x:c r="R1125" s="1" t="n">
        <x:f>P1125-Q1125</x:f>
        <x:v>1</x:v>
      </x:c>
      <x:c r="S1125" s="1" t="n">
        <x:f>IF(E1125="",0,IF(OR(D1125&lt;&gt;"",L1125&gt;=K1125),1,0))</x:f>
        <x:v>0</x:v>
      </x:c>
      <x:c r="T1125" s="1" t="n">
        <x:f>IF(AND(E1125&lt;&gt;"",D1125&lt;&gt;"",N1125&lt;=K1125),1,0)</x:f>
        <x:v>0</x:v>
      </x:c>
      <x:c r="U1125" s="1" t="n">
        <x:f>S1125-T1125</x:f>
        <x:v>0</x:v>
      </x:c>
      <x:c r="V1125" s="1" t="n">
        <x:f>IF(I1125="",0,1)</x:f>
        <x:v>0</x:v>
      </x:c>
      <x:c r="W1125" s="1" t="n">
        <x:f>IF(I1125&gt;=4,1,0)</x:f>
        <x:v>0</x:v>
      </x:c>
      <x:c r="X1125" s="1" t="n">
        <x:f>1-O1125</x:f>
        <x:v>0</x:v>
      </x:c>
      <x:c r="Y1125" s="1" t="n">
        <x:f>IF(AND(O1125=1,L1125&gt;168),1,0)</x:f>
        <x:v>0</x:v>
      </x:c>
    </x:row>
    <x:row r="1126">
      <x:c r="A1126" s="1" t="str">
        <x:v>T01121</x:v>
      </x:c>
      <x:c r="B1126" s="9" t="n">
        <x:v>45773.7625</x:v>
      </x:c>
      <x:c r="C1126" s="9" t="n">
        <x:v>45774.09875</x:v>
      </x:c>
      <x:c r="D1126" s="9" t="n">
        <x:v>45776.95916666667</x:v>
      </x:c>
      <x:c r="E1126" s="1" t="str">
        <x:v>Normal</x:v>
      </x:c>
      <x:c r="F1126" s="1" t="str">
        <x:v>Web chat</x:v>
      </x:c>
      <x:c r="G1126" s="1" t="str">
        <x:v>Billing</x:v>
      </x:c>
      <x:c r="H1126" s="1" t="n">
        <x:v>0</x:v>
      </x:c>
      <x:c r="I1126" s="1" t="n">
        <x:v>3</x:v>
      </x:c>
      <x:c r="J1126" s="1" t="n">
        <x:f>IF(E1126="","",VLOOKUP(E1126,'Guide'!$A$7:$C$10,2,FALSE))</x:f>
        <x:v>12</x:v>
      </x:c>
      <x:c r="K1126" s="1" t="n">
        <x:f>IF(E1126="","",VLOOKUP(E1126,'Guide'!$A$7:$C$10,3,FALSE))</x:f>
        <x:v>72</x:v>
      </x:c>
      <x:c r="L1126" s="10" t="n">
        <x:f>('Guide'!$B$4-B1126)*24</x:f>
        <x:v>1565.7000000000698</x:v>
      </x:c>
      <x:c r="M1126" s="10" t="n">
        <x:f>IF(C1126="","",ROUND((C1126-B1126)*24,6))</x:f>
        <x:v>8.07</x:v>
      </x:c>
      <x:c r="N1126" s="10" t="n">
        <x:f>IF(D1126="","",ROUND((D1126-B1126)*24,6))</x:f>
        <x:v>76.72</x:v>
      </x:c>
      <x:c r="O1126" s="1" t="n">
        <x:f>IF(D1126="",1,0)</x:f>
        <x:v>0</x:v>
      </x:c>
      <x:c r="P1126" s="1" t="n">
        <x:f>IF(E1126="",0,IF(OR(C1126&lt;&gt;"",L1126&gt;=J1126),1,0))</x:f>
        <x:v>1</x:v>
      </x:c>
      <x:c r="Q1126" s="1" t="n">
        <x:f>IF(AND(E1126&lt;&gt;"",C1126&lt;&gt;"",M1126&lt;=J1126),1,0)</x:f>
        <x:v>1</x:v>
      </x:c>
      <x:c r="R1126" s="1" t="n">
        <x:f>P1126-Q1126</x:f>
        <x:v>0</x:v>
      </x:c>
      <x:c r="S1126" s="1" t="n">
        <x:f>IF(E1126="",0,IF(OR(D1126&lt;&gt;"",L1126&gt;=K1126),1,0))</x:f>
        <x:v>1</x:v>
      </x:c>
      <x:c r="T1126" s="1" t="n">
        <x:f>IF(AND(E1126&lt;&gt;"",D1126&lt;&gt;"",N1126&lt;=K1126),1,0)</x:f>
        <x:v>0</x:v>
      </x:c>
      <x:c r="U1126" s="1" t="n">
        <x:f>S1126-T1126</x:f>
        <x:v>1</x:v>
      </x:c>
      <x:c r="V1126" s="1" t="n">
        <x:f>IF(I1126="",0,1)</x:f>
        <x:v>1</x:v>
      </x:c>
      <x:c r="W1126" s="1" t="n">
        <x:f>IF(I1126&gt;=4,1,0)</x:f>
        <x:v>0</x:v>
      </x:c>
      <x:c r="X1126" s="1" t="n">
        <x:f>1-O1126</x:f>
        <x:v>1</x:v>
      </x:c>
      <x:c r="Y1126" s="1" t="n">
        <x:f>IF(AND(O1126=1,L1126&gt;168),1,0)</x:f>
        <x:v>0</x:v>
      </x:c>
    </x:row>
    <x:row r="1127">
      <x:c r="A1127" s="1" t="str">
        <x:v>T01122</x:v>
      </x:c>
      <x:c r="B1127" s="9" t="n">
        <x:v>45800.73819444444</x:v>
      </x:c>
      <x:c r="C1127" s="9" t="n">
        <x:v>45801.084861111114</x:v>
      </x:c>
      <x:c r="D1127" s="9" t="n">
        <x:v>45801.36361111111</x:v>
      </x:c>
      <x:c r="E1127" s="1" t="str">
        <x:v>Normal</x:v>
      </x:c>
      <x:c r="F1127" s="1" t="str">
        <x:v>Email</x:v>
      </x:c>
      <x:c r="G1127" s="1" t="str">
        <x:v>Account access</x:v>
      </x:c>
      <x:c r="H1127" s="1" t="n">
        <x:v>0</x:v>
      </x:c>
      <x:c r="I1127" s="1" t="n">
        <x:v>4</x:v>
      </x:c>
      <x:c r="J1127" s="1" t="n">
        <x:f>IF(E1127="","",VLOOKUP(E1127,'Guide'!$A$7:$C$10,2,FALSE))</x:f>
        <x:v>12</x:v>
      </x:c>
      <x:c r="K1127" s="1" t="n">
        <x:f>IF(E1127="","",VLOOKUP(E1127,'Guide'!$A$7:$C$10,3,FALSE))</x:f>
        <x:v>72</x:v>
      </x:c>
      <x:c r="L1127" s="10" t="n">
        <x:f>('Guide'!$B$4-B1127)*24</x:f>
        <x:v>918.2833333333838</x:v>
      </x:c>
      <x:c r="M1127" s="10" t="n">
        <x:f>IF(C1127="","",ROUND((C1127-B1127)*24,6))</x:f>
        <x:v>8.32</x:v>
      </x:c>
      <x:c r="N1127" s="10" t="n">
        <x:f>IF(D1127="","",ROUND((D1127-B1127)*24,6))</x:f>
        <x:v>15.01</x:v>
      </x:c>
      <x:c r="O1127" s="1" t="n">
        <x:f>IF(D1127="",1,0)</x:f>
        <x:v>0</x:v>
      </x:c>
      <x:c r="P1127" s="1" t="n">
        <x:f>IF(E1127="",0,IF(OR(C1127&lt;&gt;"",L1127&gt;=J1127),1,0))</x:f>
        <x:v>1</x:v>
      </x:c>
      <x:c r="Q1127" s="1" t="n">
        <x:f>IF(AND(E1127&lt;&gt;"",C1127&lt;&gt;"",M1127&lt;=J1127),1,0)</x:f>
        <x:v>1</x:v>
      </x:c>
      <x:c r="R1127" s="1" t="n">
        <x:f>P1127-Q1127</x:f>
        <x:v>0</x:v>
      </x:c>
      <x:c r="S1127" s="1" t="n">
        <x:f>IF(E1127="",0,IF(OR(D1127&lt;&gt;"",L1127&gt;=K1127),1,0))</x:f>
        <x:v>1</x:v>
      </x:c>
      <x:c r="T1127" s="1" t="n">
        <x:f>IF(AND(E1127&lt;&gt;"",D1127&lt;&gt;"",N1127&lt;=K1127),1,0)</x:f>
        <x:v>1</x:v>
      </x:c>
      <x:c r="U1127" s="1" t="n">
        <x:f>S1127-T1127</x:f>
        <x:v>0</x:v>
      </x:c>
      <x:c r="V1127" s="1" t="n">
        <x:f>IF(I1127="",0,1)</x:f>
        <x:v>1</x:v>
      </x:c>
      <x:c r="W1127" s="1" t="n">
        <x:f>IF(I1127&gt;=4,1,0)</x:f>
        <x:v>1</x:v>
      </x:c>
      <x:c r="X1127" s="1" t="n">
        <x:f>1-O1127</x:f>
        <x:v>1</x:v>
      </x:c>
      <x:c r="Y1127" s="1" t="n">
        <x:f>IF(AND(O1127=1,L1127&gt;168),1,0)</x:f>
        <x:v>0</x:v>
      </x:c>
    </x:row>
    <x:row r="1128">
      <x:c r="A1128" s="1" t="str">
        <x:v>T01123</x:v>
      </x:c>
      <x:c r="B1128" s="9" t="n">
        <x:v>45671.32847222222</x:v>
      </x:c>
      <x:c r="C1128" s="9" t="n">
        <x:v>45671.43638888889</x:v>
      </x:c>
      <x:c r="D1128" s="9" t="n">
        <x:v>45677.51222222222</x:v>
      </x:c>
      <x:c r="E1128" s="1" t="str">
        <x:v>Normal</x:v>
      </x:c>
      <x:c r="F1128" s="1" t="str">
        <x:v>Email</x:v>
      </x:c>
      <x:c r="G1128" s="1" t="str">
        <x:v>Billing</x:v>
      </x:c>
      <x:c r="H1128" s="1" t="n">
        <x:v>0</x:v>
      </x:c>
      <x:c r="I1128" s="1" t="n">
        <x:v>5</x:v>
      </x:c>
      <x:c r="J1128" s="1" t="n">
        <x:f>IF(E1128="","",VLOOKUP(E1128,'Guide'!$A$7:$C$10,2,FALSE))</x:f>
        <x:v>12</x:v>
      </x:c>
      <x:c r="K1128" s="1" t="n">
        <x:f>IF(E1128="","",VLOOKUP(E1128,'Guide'!$A$7:$C$10,3,FALSE))</x:f>
        <x:v>72</x:v>
      </x:c>
      <x:c r="L1128" s="10" t="n">
        <x:f>('Guide'!$B$4-B1128)*24</x:f>
        <x:v>4024.1166666666395</x:v>
      </x:c>
      <x:c r="M1128" s="10" t="n">
        <x:f>IF(C1128="","",ROUND((C1128-B1128)*24,6))</x:f>
        <x:v>2.59</x:v>
      </x:c>
      <x:c r="N1128" s="10" t="n">
        <x:f>IF(D1128="","",ROUND((D1128-B1128)*24,6))</x:f>
        <x:v>148.41</x:v>
      </x:c>
      <x:c r="O1128" s="1" t="n">
        <x:f>IF(D1128="",1,0)</x:f>
        <x:v>0</x:v>
      </x:c>
      <x:c r="P1128" s="1" t="n">
        <x:f>IF(E1128="",0,IF(OR(C1128&lt;&gt;"",L1128&gt;=J1128),1,0))</x:f>
        <x:v>1</x:v>
      </x:c>
      <x:c r="Q1128" s="1" t="n">
        <x:f>IF(AND(E1128&lt;&gt;"",C1128&lt;&gt;"",M1128&lt;=J1128),1,0)</x:f>
        <x:v>1</x:v>
      </x:c>
      <x:c r="R1128" s="1" t="n">
        <x:f>P1128-Q1128</x:f>
        <x:v>0</x:v>
      </x:c>
      <x:c r="S1128" s="1" t="n">
        <x:f>IF(E1128="",0,IF(OR(D1128&lt;&gt;"",L1128&gt;=K1128),1,0))</x:f>
        <x:v>1</x:v>
      </x:c>
      <x:c r="T1128" s="1" t="n">
        <x:f>IF(AND(E1128&lt;&gt;"",D1128&lt;&gt;"",N1128&lt;=K1128),1,0)</x:f>
        <x:v>0</x:v>
      </x:c>
      <x:c r="U1128" s="1" t="n">
        <x:f>S1128-T1128</x:f>
        <x:v>1</x:v>
      </x:c>
      <x:c r="V1128" s="1" t="n">
        <x:f>IF(I1128="",0,1)</x:f>
        <x:v>1</x:v>
      </x:c>
      <x:c r="W1128" s="1" t="n">
        <x:f>IF(I1128&gt;=4,1,0)</x:f>
        <x:v>1</x:v>
      </x:c>
      <x:c r="X1128" s="1" t="n">
        <x:f>1-O1128</x:f>
        <x:v>1</x:v>
      </x:c>
      <x:c r="Y1128" s="1" t="n">
        <x:f>IF(AND(O1128=1,L1128&gt;168),1,0)</x:f>
        <x:v>0</x:v>
      </x:c>
    </x:row>
    <x:row r="1129">
      <x:c r="A1129" s="1" t="str">
        <x:v>T01124</x:v>
      </x:c>
      <x:c r="B1129" s="9" t="n">
        <x:v>45823.427083333336</x:v>
      </x:c>
      <x:c r="C1129" s="9" t="n">
        <x:v>45824.38375</x:v>
      </x:c>
      <x:c r="D1129" s="9" t="n">
        <x:v>45829.99333333333</x:v>
      </x:c>
      <x:c r="E1129" s="1" t="str">
        <x:v>Low</x:v>
      </x:c>
      <x:c r="F1129" s="1" t="str">
        <x:v>Email</x:v>
      </x:c>
      <x:c r="G1129" s="1" t="str">
        <x:v>Billing</x:v>
      </x:c>
      <x:c r="H1129" s="1" t="n">
        <x:v>0</x:v>
      </x:c>
      <x:c r="I1129" s="1"/>
      <x:c r="J1129" s="1" t="n">
        <x:f>IF(E1129="","",VLOOKUP(E1129,'Guide'!$A$7:$C$10,2,FALSE))</x:f>
        <x:v>24</x:v>
      </x:c>
      <x:c r="K1129" s="1" t="n">
        <x:f>IF(E1129="","",VLOOKUP(E1129,'Guide'!$A$7:$C$10,3,FALSE))</x:f>
        <x:v>120</x:v>
      </x:c>
      <x:c r="L1129" s="10" t="n">
        <x:f>('Guide'!$B$4-B1129)*24</x:f>
        <x:v>373.7499999999418</x:v>
      </x:c>
      <x:c r="M1129" s="10" t="n">
        <x:f>IF(C1129="","",ROUND((C1129-B1129)*24,6))</x:f>
        <x:v>22.96</x:v>
      </x:c>
      <x:c r="N1129" s="10" t="n">
        <x:f>IF(D1129="","",ROUND((D1129-B1129)*24,6))</x:f>
        <x:v>157.59</x:v>
      </x:c>
      <x:c r="O1129" s="1" t="n">
        <x:f>IF(D1129="",1,0)</x:f>
        <x:v>0</x:v>
      </x:c>
      <x:c r="P1129" s="1" t="n">
        <x:f>IF(E1129="",0,IF(OR(C1129&lt;&gt;"",L1129&gt;=J1129),1,0))</x:f>
        <x:v>1</x:v>
      </x:c>
      <x:c r="Q1129" s="1" t="n">
        <x:f>IF(AND(E1129&lt;&gt;"",C1129&lt;&gt;"",M1129&lt;=J1129),1,0)</x:f>
        <x:v>1</x:v>
      </x:c>
      <x:c r="R1129" s="1" t="n">
        <x:f>P1129-Q1129</x:f>
        <x:v>0</x:v>
      </x:c>
      <x:c r="S1129" s="1" t="n">
        <x:f>IF(E1129="",0,IF(OR(D1129&lt;&gt;"",L1129&gt;=K1129),1,0))</x:f>
        <x:v>1</x:v>
      </x:c>
      <x:c r="T1129" s="1" t="n">
        <x:f>IF(AND(E1129&lt;&gt;"",D1129&lt;&gt;"",N1129&lt;=K1129),1,0)</x:f>
        <x:v>0</x:v>
      </x:c>
      <x:c r="U1129" s="1" t="n">
        <x:f>S1129-T1129</x:f>
        <x:v>1</x:v>
      </x:c>
      <x:c r="V1129" s="1" t="n">
        <x:f>IF(I1129="",0,1)</x:f>
        <x:v>0</x:v>
      </x:c>
      <x:c r="W1129" s="1" t="n">
        <x:f>IF(I1129&gt;=4,1,0)</x:f>
        <x:v>0</x:v>
      </x:c>
      <x:c r="X1129" s="1" t="n">
        <x:f>1-O1129</x:f>
        <x:v>1</x:v>
      </x:c>
      <x:c r="Y1129" s="1" t="n">
        <x:f>IF(AND(O1129=1,L1129&gt;168),1,0)</x:f>
        <x:v>0</x:v>
      </x:c>
    </x:row>
    <x:row r="1130">
      <x:c r="A1130" s="1" t="str">
        <x:v>T01125</x:v>
      </x:c>
      <x:c r="B1130" s="9" t="n">
        <x:v>45805.35833333333</x:v>
      </x:c>
      <x:c r="C1130" s="9" t="n">
        <x:v>45805.5275</x:v>
      </x:c>
      <x:c r="D1130" s="9" t="n">
        <x:v>45806.03125</x:v>
      </x:c>
      <x:c r="E1130" s="1" t="str">
        <x:v>High</x:v>
      </x:c>
      <x:c r="F1130" s="1" t="str">
        <x:v>Web chat</x:v>
      </x:c>
      <x:c r="G1130" s="1" t="str">
        <x:v>Product information</x:v>
      </x:c>
      <x:c r="H1130" s="1" t="n">
        <x:v>0</x:v>
      </x:c>
      <x:c r="I1130" s="1"/>
      <x:c r="J1130" s="1" t="n">
        <x:f>IF(E1130="","",VLOOKUP(E1130,'Guide'!$A$7:$C$10,2,FALSE))</x:f>
        <x:v>4</x:v>
      </x:c>
      <x:c r="K1130" s="1" t="n">
        <x:f>IF(E1130="","",VLOOKUP(E1130,'Guide'!$A$7:$C$10,3,FALSE))</x:f>
        <x:v>24</x:v>
      </x:c>
      <x:c r="L1130" s="10" t="n">
        <x:f>('Guide'!$B$4-B1130)*24</x:f>
        <x:v>807.4000000000815</x:v>
      </x:c>
      <x:c r="M1130" s="10" t="n">
        <x:f>IF(C1130="","",ROUND((C1130-B1130)*24,6))</x:f>
        <x:v>4.06</x:v>
      </x:c>
      <x:c r="N1130" s="10" t="n">
        <x:f>IF(D1130="","",ROUND((D1130-B1130)*24,6))</x:f>
        <x:v>16.15</x:v>
      </x:c>
      <x:c r="O1130" s="1" t="n">
        <x:f>IF(D1130="",1,0)</x:f>
        <x:v>0</x:v>
      </x:c>
      <x:c r="P1130" s="1" t="n">
        <x:f>IF(E1130="",0,IF(OR(C1130&lt;&gt;"",L1130&gt;=J1130),1,0))</x:f>
        <x:v>1</x:v>
      </x:c>
      <x:c r="Q1130" s="1" t="n">
        <x:f>IF(AND(E1130&lt;&gt;"",C1130&lt;&gt;"",M1130&lt;=J1130),1,0)</x:f>
        <x:v>0</x:v>
      </x:c>
      <x:c r="R1130" s="1" t="n">
        <x:f>P1130-Q1130</x:f>
        <x:v>1</x:v>
      </x:c>
      <x:c r="S1130" s="1" t="n">
        <x:f>IF(E1130="",0,IF(OR(D1130&lt;&gt;"",L1130&gt;=K1130),1,0))</x:f>
        <x:v>1</x:v>
      </x:c>
      <x:c r="T1130" s="1" t="n">
        <x:f>IF(AND(E1130&lt;&gt;"",D1130&lt;&gt;"",N1130&lt;=K1130),1,0)</x:f>
        <x:v>1</x:v>
      </x:c>
      <x:c r="U1130" s="1" t="n">
        <x:f>S1130-T1130</x:f>
        <x:v>0</x:v>
      </x:c>
      <x:c r="V1130" s="1" t="n">
        <x:f>IF(I1130="",0,1)</x:f>
        <x:v>0</x:v>
      </x:c>
      <x:c r="W1130" s="1" t="n">
        <x:f>IF(I1130&gt;=4,1,0)</x:f>
        <x:v>0</x:v>
      </x:c>
      <x:c r="X1130" s="1" t="n">
        <x:f>1-O1130</x:f>
        <x:v>1</x:v>
      </x:c>
      <x:c r="Y1130" s="1" t="n">
        <x:f>IF(AND(O1130=1,L1130&gt;168),1,0)</x:f>
        <x:v>0</x:v>
      </x:c>
    </x:row>
    <x:row r="1131">
      <x:c r="A1131" s="1" t="str">
        <x:v>T01126</x:v>
      </x:c>
      <x:c r="B1131" s="9" t="n">
        <x:v>45737.160416666666</x:v>
      </x:c>
      <x:c r="C1131" s="9" t="n">
        <x:v>45737.557916666665</x:v>
      </x:c>
      <x:c r="D1131" s="9" t="n">
        <x:v>45738.24458333333</x:v>
      </x:c>
      <x:c r="E1131" s="1" t="str">
        <x:v>Normal</x:v>
      </x:c>
      <x:c r="F1131" s="1" t="str">
        <x:v>WhatsApp</x:v>
      </x:c>
      <x:c r="G1131" s="1" t="str">
        <x:v>Refund</x:v>
      </x:c>
      <x:c r="H1131" s="1" t="n">
        <x:v>0</x:v>
      </x:c>
      <x:c r="I1131" s="1"/>
      <x:c r="J1131" s="1" t="n">
        <x:f>IF(E1131="","",VLOOKUP(E1131,'Guide'!$A$7:$C$10,2,FALSE))</x:f>
        <x:v>12</x:v>
      </x:c>
      <x:c r="K1131" s="1" t="n">
        <x:f>IF(E1131="","",VLOOKUP(E1131,'Guide'!$A$7:$C$10,3,FALSE))</x:f>
        <x:v>72</x:v>
      </x:c>
      <x:c r="L1131" s="10" t="n">
        <x:f>('Guide'!$B$4-B1131)*24</x:f>
        <x:v>2444.1500000000233</x:v>
      </x:c>
      <x:c r="M1131" s="10" t="n">
        <x:f>IF(C1131="","",ROUND((C1131-B1131)*24,6))</x:f>
        <x:v>9.54</x:v>
      </x:c>
      <x:c r="N1131" s="10" t="n">
        <x:f>IF(D1131="","",ROUND((D1131-B1131)*24,6))</x:f>
        <x:v>26.02</x:v>
      </x:c>
      <x:c r="O1131" s="1" t="n">
        <x:f>IF(D1131="",1,0)</x:f>
        <x:v>0</x:v>
      </x:c>
      <x:c r="P1131" s="1" t="n">
        <x:f>IF(E1131="",0,IF(OR(C1131&lt;&gt;"",L1131&gt;=J1131),1,0))</x:f>
        <x:v>1</x:v>
      </x:c>
      <x:c r="Q1131" s="1" t="n">
        <x:f>IF(AND(E1131&lt;&gt;"",C1131&lt;&gt;"",M1131&lt;=J1131),1,0)</x:f>
        <x:v>1</x:v>
      </x:c>
      <x:c r="R1131" s="1" t="n">
        <x:f>P1131-Q1131</x:f>
        <x:v>0</x:v>
      </x:c>
      <x:c r="S1131" s="1" t="n">
        <x:f>IF(E1131="",0,IF(OR(D1131&lt;&gt;"",L1131&gt;=K1131),1,0))</x:f>
        <x:v>1</x:v>
      </x:c>
      <x:c r="T1131" s="1" t="n">
        <x:f>IF(AND(E1131&lt;&gt;"",D1131&lt;&gt;"",N1131&lt;=K1131),1,0)</x:f>
        <x:v>1</x:v>
      </x:c>
      <x:c r="U1131" s="1" t="n">
        <x:f>S1131-T1131</x:f>
        <x:v>0</x:v>
      </x:c>
      <x:c r="V1131" s="1" t="n">
        <x:f>IF(I1131="",0,1)</x:f>
        <x:v>0</x:v>
      </x:c>
      <x:c r="W1131" s="1" t="n">
        <x:f>IF(I1131&gt;=4,1,0)</x:f>
        <x:v>0</x:v>
      </x:c>
      <x:c r="X1131" s="1" t="n">
        <x:f>1-O1131</x:f>
        <x:v>1</x:v>
      </x:c>
      <x:c r="Y1131" s="1" t="n">
        <x:f>IF(AND(O1131=1,L1131&gt;168),1,0)</x:f>
        <x:v>0</x:v>
      </x:c>
    </x:row>
    <x:row r="1132">
      <x:c r="A1132" s="1" t="str">
        <x:v>T01127</x:v>
      </x:c>
      <x:c r="B1132" s="9" t="n">
        <x:v>45776.45763888889</x:v>
      </x:c>
      <x:c r="C1132" s="9" t="n">
        <x:v>45776.90388888889</x:v>
      </x:c>
      <x:c r="D1132" s="9" t="n">
        <x:v>45779.649722222224</x:v>
      </x:c>
      <x:c r="E1132" s="1" t="str">
        <x:v>Normal</x:v>
      </x:c>
      <x:c r="F1132" s="1" t="str">
        <x:v>WhatsApp</x:v>
      </x:c>
      <x:c r="G1132" s="1" t="str">
        <x:v>Account access</x:v>
      </x:c>
      <x:c r="H1132" s="1" t="n">
        <x:v>0</x:v>
      </x:c>
      <x:c r="I1132" s="1"/>
      <x:c r="J1132" s="1" t="n">
        <x:f>IF(E1132="","",VLOOKUP(E1132,'Guide'!$A$7:$C$10,2,FALSE))</x:f>
        <x:v>12</x:v>
      </x:c>
      <x:c r="K1132" s="1" t="n">
        <x:f>IF(E1132="","",VLOOKUP(E1132,'Guide'!$A$7:$C$10,3,FALSE))</x:f>
        <x:v>72</x:v>
      </x:c>
      <x:c r="L1132" s="10" t="n">
        <x:f>('Guide'!$B$4-B1132)*24</x:f>
        <x:v>1501.0166666666628</x:v>
      </x:c>
      <x:c r="M1132" s="10" t="n">
        <x:f>IF(C1132="","",ROUND((C1132-B1132)*24,6))</x:f>
        <x:v>10.71</x:v>
      </x:c>
      <x:c r="N1132" s="10" t="n">
        <x:f>IF(D1132="","",ROUND((D1132-B1132)*24,6))</x:f>
        <x:v>76.61</x:v>
      </x:c>
      <x:c r="O1132" s="1" t="n">
        <x:f>IF(D1132="",1,0)</x:f>
        <x:v>0</x:v>
      </x:c>
      <x:c r="P1132" s="1" t="n">
        <x:f>IF(E1132="",0,IF(OR(C1132&lt;&gt;"",L1132&gt;=J1132),1,0))</x:f>
        <x:v>1</x:v>
      </x:c>
      <x:c r="Q1132" s="1" t="n">
        <x:f>IF(AND(E1132&lt;&gt;"",C1132&lt;&gt;"",M1132&lt;=J1132),1,0)</x:f>
        <x:v>1</x:v>
      </x:c>
      <x:c r="R1132" s="1" t="n">
        <x:f>P1132-Q1132</x:f>
        <x:v>0</x:v>
      </x:c>
      <x:c r="S1132" s="1" t="n">
        <x:f>IF(E1132="",0,IF(OR(D1132&lt;&gt;"",L1132&gt;=K1132),1,0))</x:f>
        <x:v>1</x:v>
      </x:c>
      <x:c r="T1132" s="1" t="n">
        <x:f>IF(AND(E1132&lt;&gt;"",D1132&lt;&gt;"",N1132&lt;=K1132),1,0)</x:f>
        <x:v>0</x:v>
      </x:c>
      <x:c r="U1132" s="1" t="n">
        <x:f>S1132-T1132</x:f>
        <x:v>1</x:v>
      </x:c>
      <x:c r="V1132" s="1" t="n">
        <x:f>IF(I1132="",0,1)</x:f>
        <x:v>0</x:v>
      </x:c>
      <x:c r="W1132" s="1" t="n">
        <x:f>IF(I1132&gt;=4,1,0)</x:f>
        <x:v>0</x:v>
      </x:c>
      <x:c r="X1132" s="1" t="n">
        <x:f>1-O1132</x:f>
        <x:v>1</x:v>
      </x:c>
      <x:c r="Y1132" s="1" t="n">
        <x:f>IF(AND(O1132=1,L1132&gt;168),1,0)</x:f>
        <x:v>0</x:v>
      </x:c>
    </x:row>
    <x:row r="1133">
      <x:c r="A1133" s="1" t="str">
        <x:v>T01128</x:v>
      </x:c>
      <x:c r="B1133" s="9" t="n">
        <x:v>45676.25763888889</x:v>
      </x:c>
      <x:c r="C1133" s="9" t="n">
        <x:v>45676.34972222222</x:v>
      </x:c>
      <x:c r="D1133" s="9" t="n">
        <x:v>45677.321388888886</x:v>
      </x:c>
      <x:c r="E1133" s="1" t="str">
        <x:v>High</x:v>
      </x:c>
      <x:c r="F1133" s="1" t="str">
        <x:v>Email</x:v>
      </x:c>
      <x:c r="G1133" s="1" t="str">
        <x:v>Account access</x:v>
      </x:c>
      <x:c r="H1133" s="1" t="n">
        <x:v>0</x:v>
      </x:c>
      <x:c r="I1133" s="1" t="n">
        <x:v>4</x:v>
      </x:c>
      <x:c r="J1133" s="1" t="n">
        <x:f>IF(E1133="","",VLOOKUP(E1133,'Guide'!$A$7:$C$10,2,FALSE))</x:f>
        <x:v>4</x:v>
      </x:c>
      <x:c r="K1133" s="1" t="n">
        <x:f>IF(E1133="","",VLOOKUP(E1133,'Guide'!$A$7:$C$10,3,FALSE))</x:f>
        <x:v>24</x:v>
      </x:c>
      <x:c r="L1133" s="10" t="n">
        <x:f>('Guide'!$B$4-B1133)*24</x:f>
        <x:v>3905.816666666593</x:v>
      </x:c>
      <x:c r="M1133" s="10" t="n">
        <x:f>IF(C1133="","",ROUND((C1133-B1133)*24,6))</x:f>
        <x:v>2.21</x:v>
      </x:c>
      <x:c r="N1133" s="10" t="n">
        <x:f>IF(D1133="","",ROUND((D1133-B1133)*24,6))</x:f>
        <x:v>25.53</x:v>
      </x:c>
      <x:c r="O1133" s="1" t="n">
        <x:f>IF(D1133="",1,0)</x:f>
        <x:v>0</x:v>
      </x:c>
      <x:c r="P1133" s="1" t="n">
        <x:f>IF(E1133="",0,IF(OR(C1133&lt;&gt;"",L1133&gt;=J1133),1,0))</x:f>
        <x:v>1</x:v>
      </x:c>
      <x:c r="Q1133" s="1" t="n">
        <x:f>IF(AND(E1133&lt;&gt;"",C1133&lt;&gt;"",M1133&lt;=J1133),1,0)</x:f>
        <x:v>1</x:v>
      </x:c>
      <x:c r="R1133" s="1" t="n">
        <x:f>P1133-Q1133</x:f>
        <x:v>0</x:v>
      </x:c>
      <x:c r="S1133" s="1" t="n">
        <x:f>IF(E1133="",0,IF(OR(D1133&lt;&gt;"",L1133&gt;=K1133),1,0))</x:f>
        <x:v>1</x:v>
      </x:c>
      <x:c r="T1133" s="1" t="n">
        <x:f>IF(AND(E1133&lt;&gt;"",D1133&lt;&gt;"",N1133&lt;=K1133),1,0)</x:f>
        <x:v>0</x:v>
      </x:c>
      <x:c r="U1133" s="1" t="n">
        <x:f>S1133-T1133</x:f>
        <x:v>1</x:v>
      </x:c>
      <x:c r="V1133" s="1" t="n">
        <x:f>IF(I1133="",0,1)</x:f>
        <x:v>1</x:v>
      </x:c>
      <x:c r="W1133" s="1" t="n">
        <x:f>IF(I1133&gt;=4,1,0)</x:f>
        <x:v>1</x:v>
      </x:c>
      <x:c r="X1133" s="1" t="n">
        <x:f>1-O1133</x:f>
        <x:v>1</x:v>
      </x:c>
      <x:c r="Y1133" s="1" t="n">
        <x:f>IF(AND(O1133=1,L1133&gt;168),1,0)</x:f>
        <x:v>0</x:v>
      </x:c>
    </x:row>
    <x:row r="1134">
      <x:c r="A1134" s="1" t="str">
        <x:v>T01129</x:v>
      </x:c>
      <x:c r="B1134" s="9" t="n">
        <x:v>45664.63680555556</x:v>
      </x:c>
      <x:c r="C1134" s="9" t="n">
        <x:v>45664.945555555554</x:v>
      </x:c>
      <x:c r="D1134" s="9" t="n">
        <x:v>45666.539722222224</x:v>
      </x:c>
      <x:c r="E1134" s="1" t="str">
        <x:v>Normal</x:v>
      </x:c>
      <x:c r="F1134" s="1" t="str">
        <x:v>WhatsApp</x:v>
      </x:c>
      <x:c r="G1134" s="1" t="str">
        <x:v>Account access</x:v>
      </x:c>
      <x:c r="H1134" s="1" t="n">
        <x:v>0</x:v>
      </x:c>
      <x:c r="I1134" s="1" t="n">
        <x:v>4</x:v>
      </x:c>
      <x:c r="J1134" s="1" t="n">
        <x:f>IF(E1134="","",VLOOKUP(E1134,'Guide'!$A$7:$C$10,2,FALSE))</x:f>
        <x:v>12</x:v>
      </x:c>
      <x:c r="K1134" s="1" t="n">
        <x:f>IF(E1134="","",VLOOKUP(E1134,'Guide'!$A$7:$C$10,3,FALSE))</x:f>
        <x:v>72</x:v>
      </x:c>
      <x:c r="L1134" s="10" t="n">
        <x:f>('Guide'!$B$4-B1134)*24</x:f>
        <x:v>4184.716666666616</x:v>
      </x:c>
      <x:c r="M1134" s="10" t="n">
        <x:f>IF(C1134="","",ROUND((C1134-B1134)*24,6))</x:f>
        <x:v>7.41</x:v>
      </x:c>
      <x:c r="N1134" s="10" t="n">
        <x:f>IF(D1134="","",ROUND((D1134-B1134)*24,6))</x:f>
        <x:v>45.67</x:v>
      </x:c>
      <x:c r="O1134" s="1" t="n">
        <x:f>IF(D1134="",1,0)</x:f>
        <x:v>0</x:v>
      </x:c>
      <x:c r="P1134" s="1" t="n">
        <x:f>IF(E1134="",0,IF(OR(C1134&lt;&gt;"",L1134&gt;=J1134),1,0))</x:f>
        <x:v>1</x:v>
      </x:c>
      <x:c r="Q1134" s="1" t="n">
        <x:f>IF(AND(E1134&lt;&gt;"",C1134&lt;&gt;"",M1134&lt;=J1134),1,0)</x:f>
        <x:v>1</x:v>
      </x:c>
      <x:c r="R1134" s="1" t="n">
        <x:f>P1134-Q1134</x:f>
        <x:v>0</x:v>
      </x:c>
      <x:c r="S1134" s="1" t="n">
        <x:f>IF(E1134="",0,IF(OR(D1134&lt;&gt;"",L1134&gt;=K1134),1,0))</x:f>
        <x:v>1</x:v>
      </x:c>
      <x:c r="T1134" s="1" t="n">
        <x:f>IF(AND(E1134&lt;&gt;"",D1134&lt;&gt;"",N1134&lt;=K1134),1,0)</x:f>
        <x:v>1</x:v>
      </x:c>
      <x:c r="U1134" s="1" t="n">
        <x:f>S1134-T1134</x:f>
        <x:v>0</x:v>
      </x:c>
      <x:c r="V1134" s="1" t="n">
        <x:f>IF(I1134="",0,1)</x:f>
        <x:v>1</x:v>
      </x:c>
      <x:c r="W1134" s="1" t="n">
        <x:f>IF(I1134&gt;=4,1,0)</x:f>
        <x:v>1</x:v>
      </x:c>
      <x:c r="X1134" s="1" t="n">
        <x:f>1-O1134</x:f>
        <x:v>1</x:v>
      </x:c>
      <x:c r="Y1134" s="1" t="n">
        <x:f>IF(AND(O1134=1,L1134&gt;168),1,0)</x:f>
        <x:v>0</x:v>
      </x:c>
    </x:row>
    <x:row r="1135">
      <x:c r="A1135" s="1" t="str">
        <x:v>T01130</x:v>
      </x:c>
      <x:c r="B1135" s="9" t="n">
        <x:v>45761.59652777778</x:v>
      </x:c>
      <x:c r="C1135" s="9" t="n">
        <x:v>45762.249027777776</x:v>
      </x:c>
      <x:c r="D1135" s="9" t="n">
        <x:v>45762.87569444445</x:v>
      </x:c>
      <x:c r="E1135" s="1" t="str">
        <x:v>Normal</x:v>
      </x:c>
      <x:c r="F1135" s="1" t="str">
        <x:v>Email</x:v>
      </x:c>
      <x:c r="G1135" s="1" t="str">
        <x:v>Delivery</x:v>
      </x:c>
      <x:c r="H1135" s="1" t="n">
        <x:v>0</x:v>
      </x:c>
      <x:c r="I1135" s="1"/>
      <x:c r="J1135" s="1" t="n">
        <x:f>IF(E1135="","",VLOOKUP(E1135,'Guide'!$A$7:$C$10,2,FALSE))</x:f>
        <x:v>12</x:v>
      </x:c>
      <x:c r="K1135" s="1" t="n">
        <x:f>IF(E1135="","",VLOOKUP(E1135,'Guide'!$A$7:$C$10,3,FALSE))</x:f>
        <x:v>72</x:v>
      </x:c>
      <x:c r="L1135" s="10" t="n">
        <x:f>('Guide'!$B$4-B1135)*24</x:f>
        <x:v>1857.6833333332906</x:v>
      </x:c>
      <x:c r="M1135" s="10" t="n">
        <x:f>IF(C1135="","",ROUND((C1135-B1135)*24,6))</x:f>
        <x:v>15.66</x:v>
      </x:c>
      <x:c r="N1135" s="10" t="n">
        <x:f>IF(D1135="","",ROUND((D1135-B1135)*24,6))</x:f>
        <x:v>30.7</x:v>
      </x:c>
      <x:c r="O1135" s="1" t="n">
        <x:f>IF(D1135="",1,0)</x:f>
        <x:v>0</x:v>
      </x:c>
      <x:c r="P1135" s="1" t="n">
        <x:f>IF(E1135="",0,IF(OR(C1135&lt;&gt;"",L1135&gt;=J1135),1,0))</x:f>
        <x:v>1</x:v>
      </x:c>
      <x:c r="Q1135" s="1" t="n">
        <x:f>IF(AND(E1135&lt;&gt;"",C1135&lt;&gt;"",M1135&lt;=J1135),1,0)</x:f>
        <x:v>0</x:v>
      </x:c>
      <x:c r="R1135" s="1" t="n">
        <x:f>P1135-Q1135</x:f>
        <x:v>1</x:v>
      </x:c>
      <x:c r="S1135" s="1" t="n">
        <x:f>IF(E1135="",0,IF(OR(D1135&lt;&gt;"",L1135&gt;=K1135),1,0))</x:f>
        <x:v>1</x:v>
      </x:c>
      <x:c r="T1135" s="1" t="n">
        <x:f>IF(AND(E1135&lt;&gt;"",D1135&lt;&gt;"",N1135&lt;=K1135),1,0)</x:f>
        <x:v>1</x:v>
      </x:c>
      <x:c r="U1135" s="1" t="n">
        <x:f>S1135-T1135</x:f>
        <x:v>0</x:v>
      </x:c>
      <x:c r="V1135" s="1" t="n">
        <x:f>IF(I1135="",0,1)</x:f>
        <x:v>0</x:v>
      </x:c>
      <x:c r="W1135" s="1" t="n">
        <x:f>IF(I1135&gt;=4,1,0)</x:f>
        <x:v>0</x:v>
      </x:c>
      <x:c r="X1135" s="1" t="n">
        <x:f>1-O1135</x:f>
        <x:v>1</x:v>
      </x:c>
      <x:c r="Y1135" s="1" t="n">
        <x:f>IF(AND(O1135=1,L1135&gt;168),1,0)</x:f>
        <x:v>0</x:v>
      </x:c>
    </x:row>
    <x:row r="1136">
      <x:c r="A1136" s="1" t="str">
        <x:v>T01131</x:v>
      </x:c>
      <x:c r="B1136" s="9" t="n">
        <x:v>45667.60763888889</x:v>
      </x:c>
      <x:c r="C1136" s="9" t="n">
        <x:v>45667.868055555555</x:v>
      </x:c>
      <x:c r="D1136" s="9" t="n">
        <x:v>45669.91263888889</x:v>
      </x:c>
      <x:c r="E1136" s="1" t="str">
        <x:v>Normal</x:v>
      </x:c>
      <x:c r="F1136" s="1" t="str">
        <x:v>WhatsApp</x:v>
      </x:c>
      <x:c r="G1136" s="1" t="str">
        <x:v>Refund</x:v>
      </x:c>
      <x:c r="H1136" s="1" t="n">
        <x:v>1</x:v>
      </x:c>
      <x:c r="I1136" s="1"/>
      <x:c r="J1136" s="1" t="n">
        <x:f>IF(E1136="","",VLOOKUP(E1136,'Guide'!$A$7:$C$10,2,FALSE))</x:f>
        <x:v>12</x:v>
      </x:c>
      <x:c r="K1136" s="1" t="n">
        <x:f>IF(E1136="","",VLOOKUP(E1136,'Guide'!$A$7:$C$10,3,FALSE))</x:f>
        <x:v>72</x:v>
      </x:c>
      <x:c r="L1136" s="10" t="n">
        <x:f>('Guide'!$B$4-B1136)*24</x:f>
        <x:v>4113.416666666628</x:v>
      </x:c>
      <x:c r="M1136" s="10" t="n">
        <x:f>IF(C1136="","",ROUND((C1136-B1136)*24,6))</x:f>
        <x:v>6.25</x:v>
      </x:c>
      <x:c r="N1136" s="10" t="n">
        <x:f>IF(D1136="","",ROUND((D1136-B1136)*24,6))</x:f>
        <x:v>55.32</x:v>
      </x:c>
      <x:c r="O1136" s="1" t="n">
        <x:f>IF(D1136="",1,0)</x:f>
        <x:v>0</x:v>
      </x:c>
      <x:c r="P1136" s="1" t="n">
        <x:f>IF(E1136="",0,IF(OR(C1136&lt;&gt;"",L1136&gt;=J1136),1,0))</x:f>
        <x:v>1</x:v>
      </x:c>
      <x:c r="Q1136" s="1" t="n">
        <x:f>IF(AND(E1136&lt;&gt;"",C1136&lt;&gt;"",M1136&lt;=J1136),1,0)</x:f>
        <x:v>1</x:v>
      </x:c>
      <x:c r="R1136" s="1" t="n">
        <x:f>P1136-Q1136</x:f>
        <x:v>0</x:v>
      </x:c>
      <x:c r="S1136" s="1" t="n">
        <x:f>IF(E1136="",0,IF(OR(D1136&lt;&gt;"",L1136&gt;=K1136),1,0))</x:f>
        <x:v>1</x:v>
      </x:c>
      <x:c r="T1136" s="1" t="n">
        <x:f>IF(AND(E1136&lt;&gt;"",D1136&lt;&gt;"",N1136&lt;=K1136),1,0)</x:f>
        <x:v>1</x:v>
      </x:c>
      <x:c r="U1136" s="1" t="n">
        <x:f>S1136-T1136</x:f>
        <x:v>0</x:v>
      </x:c>
      <x:c r="V1136" s="1" t="n">
        <x:f>IF(I1136="",0,1)</x:f>
        <x:v>0</x:v>
      </x:c>
      <x:c r="W1136" s="1" t="n">
        <x:f>IF(I1136&gt;=4,1,0)</x:f>
        <x:v>0</x:v>
      </x:c>
      <x:c r="X1136" s="1" t="n">
        <x:f>1-O1136</x:f>
        <x:v>1</x:v>
      </x:c>
      <x:c r="Y1136" s="1" t="n">
        <x:f>IF(AND(O1136=1,L1136&gt;168),1,0)</x:f>
        <x:v>0</x:v>
      </x:c>
    </x:row>
    <x:row r="1137">
      <x:c r="A1137" s="1" t="str">
        <x:v>T01132</x:v>
      </x:c>
      <x:c r="B1137" s="9" t="n">
        <x:v>45735.01458333333</x:v>
      </x:c>
      <x:c r="C1137" s="9" t="n">
        <x:v>45735.31291666667</x:v>
      </x:c>
      <x:c r="D1137" s="9" t="n">
        <x:v>45737.596666666665</x:v>
      </x:c>
      <x:c r="E1137" s="1" t="str">
        <x:v>Normal</x:v>
      </x:c>
      <x:c r="F1137" s="1" t="str">
        <x:v>Email</x:v>
      </x:c>
      <x:c r="G1137" s="1" t="str">
        <x:v>Product information</x:v>
      </x:c>
      <x:c r="H1137" s="1" t="n">
        <x:v>0</x:v>
      </x:c>
      <x:c r="I1137" s="1" t="n">
        <x:v>4</x:v>
      </x:c>
      <x:c r="J1137" s="1" t="n">
        <x:f>IF(E1137="","",VLOOKUP(E1137,'Guide'!$A$7:$C$10,2,FALSE))</x:f>
        <x:v>12</x:v>
      </x:c>
      <x:c r="K1137" s="1" t="n">
        <x:f>IF(E1137="","",VLOOKUP(E1137,'Guide'!$A$7:$C$10,3,FALSE))</x:f>
        <x:v>72</x:v>
      </x:c>
      <x:c r="L1137" s="10" t="n">
        <x:f>('Guide'!$B$4-B1137)*24</x:f>
        <x:v>2495.6500000000815</x:v>
      </x:c>
      <x:c r="M1137" s="10" t="n">
        <x:f>IF(C1137="","",ROUND((C1137-B1137)*24,6))</x:f>
        <x:v>7.16</x:v>
      </x:c>
      <x:c r="N1137" s="10" t="n">
        <x:f>IF(D1137="","",ROUND((D1137-B1137)*24,6))</x:f>
        <x:v>61.97</x:v>
      </x:c>
      <x:c r="O1137" s="1" t="n">
        <x:f>IF(D1137="",1,0)</x:f>
        <x:v>0</x:v>
      </x:c>
      <x:c r="P1137" s="1" t="n">
        <x:f>IF(E1137="",0,IF(OR(C1137&lt;&gt;"",L1137&gt;=J1137),1,0))</x:f>
        <x:v>1</x:v>
      </x:c>
      <x:c r="Q1137" s="1" t="n">
        <x:f>IF(AND(E1137&lt;&gt;"",C1137&lt;&gt;"",M1137&lt;=J1137),1,0)</x:f>
        <x:v>1</x:v>
      </x:c>
      <x:c r="R1137" s="1" t="n">
        <x:f>P1137-Q1137</x:f>
        <x:v>0</x:v>
      </x:c>
      <x:c r="S1137" s="1" t="n">
        <x:f>IF(E1137="",0,IF(OR(D1137&lt;&gt;"",L1137&gt;=K1137),1,0))</x:f>
        <x:v>1</x:v>
      </x:c>
      <x:c r="T1137" s="1" t="n">
        <x:f>IF(AND(E1137&lt;&gt;"",D1137&lt;&gt;"",N1137&lt;=K1137),1,0)</x:f>
        <x:v>1</x:v>
      </x:c>
      <x:c r="U1137" s="1" t="n">
        <x:f>S1137-T1137</x:f>
        <x:v>0</x:v>
      </x:c>
      <x:c r="V1137" s="1" t="n">
        <x:f>IF(I1137="",0,1)</x:f>
        <x:v>1</x:v>
      </x:c>
      <x:c r="W1137" s="1" t="n">
        <x:f>IF(I1137&gt;=4,1,0)</x:f>
        <x:v>1</x:v>
      </x:c>
      <x:c r="X1137" s="1" t="n">
        <x:f>1-O1137</x:f>
        <x:v>1</x:v>
      </x:c>
      <x:c r="Y1137" s="1" t="n">
        <x:f>IF(AND(O1137=1,L1137&gt;168),1,0)</x:f>
        <x:v>0</x:v>
      </x:c>
    </x:row>
    <x:row r="1138">
      <x:c r="A1138" s="1" t="str">
        <x:v>T01133</x:v>
      </x:c>
      <x:c r="B1138" s="9" t="n">
        <x:v>45771.36597222222</x:v>
      </x:c>
      <x:c r="C1138" s="9" t="n">
        <x:v>45771.610138888886</x:v>
      </x:c>
      <x:c r="D1138" s="9"/>
      <x:c r="E1138" s="1" t="str">
        <x:v>Low</x:v>
      </x:c>
      <x:c r="F1138" s="1" t="str">
        <x:v>WhatsApp</x:v>
      </x:c>
      <x:c r="G1138" s="1" t="str">
        <x:v>Account access</x:v>
      </x:c>
      <x:c r="H1138" s="1" t="n">
        <x:v>0</x:v>
      </x:c>
      <x:c r="I1138" s="1"/>
      <x:c r="J1138" s="1" t="n">
        <x:f>IF(E1138="","",VLOOKUP(E1138,'Guide'!$A$7:$C$10,2,FALSE))</x:f>
        <x:v>24</x:v>
      </x:c>
      <x:c r="K1138" s="1" t="n">
        <x:f>IF(E1138="","",VLOOKUP(E1138,'Guide'!$A$7:$C$10,3,FALSE))</x:f>
        <x:v>120</x:v>
      </x:c>
      <x:c r="L1138" s="10" t="n">
        <x:f>('Guide'!$B$4-B1138)*24</x:f>
        <x:v>1623.2166666666744</x:v>
      </x:c>
      <x:c r="M1138" s="10" t="n">
        <x:f>IF(C1138="","",ROUND((C1138-B1138)*24,6))</x:f>
        <x:v>5.86</x:v>
      </x:c>
      <x:c r="N1138" s="10" t="str">
        <x:f>IF(D1138="","",ROUND((D1138-B1138)*24,6))</x:f>
      </x:c>
      <x:c r="O1138" s="1" t="n">
        <x:f>IF(D1138="",1,0)</x:f>
        <x:v>1</x:v>
      </x:c>
      <x:c r="P1138" s="1" t="n">
        <x:f>IF(E1138="",0,IF(OR(C1138&lt;&gt;"",L1138&gt;=J1138),1,0))</x:f>
        <x:v>1</x:v>
      </x:c>
      <x:c r="Q1138" s="1" t="n">
        <x:f>IF(AND(E1138&lt;&gt;"",C1138&lt;&gt;"",M1138&lt;=J1138),1,0)</x:f>
        <x:v>1</x:v>
      </x:c>
      <x:c r="R1138" s="1" t="n">
        <x:f>P1138-Q1138</x:f>
        <x:v>0</x:v>
      </x:c>
      <x:c r="S1138" s="1" t="n">
        <x:f>IF(E1138="",0,IF(OR(D1138&lt;&gt;"",L1138&gt;=K1138),1,0))</x:f>
        <x:v>1</x:v>
      </x:c>
      <x:c r="T1138" s="1" t="n">
        <x:f>IF(AND(E1138&lt;&gt;"",D1138&lt;&gt;"",N1138&lt;=K1138),1,0)</x:f>
        <x:v>0</x:v>
      </x:c>
      <x:c r="U1138" s="1" t="n">
        <x:f>S1138-T1138</x:f>
        <x:v>1</x:v>
      </x:c>
      <x:c r="V1138" s="1" t="n">
        <x:f>IF(I1138="",0,1)</x:f>
        <x:v>0</x:v>
      </x:c>
      <x:c r="W1138" s="1" t="n">
        <x:f>IF(I1138&gt;=4,1,0)</x:f>
        <x:v>0</x:v>
      </x:c>
      <x:c r="X1138" s="1" t="n">
        <x:f>1-O1138</x:f>
        <x:v>0</x:v>
      </x:c>
      <x:c r="Y1138" s="1" t="n">
        <x:f>IF(AND(O1138=1,L1138&gt;168),1,0)</x:f>
        <x:v>1</x:v>
      </x:c>
    </x:row>
    <x:row r="1139">
      <x:c r="A1139" s="1" t="str">
        <x:v>T01134</x:v>
      </x:c>
      <x:c r="B1139" s="9" t="n">
        <x:v>45659.44375</x:v>
      </x:c>
      <x:c r="C1139" s="9" t="n">
        <x:v>45659.59333333333</x:v>
      </x:c>
      <x:c r="D1139" s="9" t="n">
        <x:v>45660.082916666666</x:v>
      </x:c>
      <x:c r="E1139" s="1" t="str">
        <x:v>Normal</x:v>
      </x:c>
      <x:c r="F1139" s="1" t="str">
        <x:v>Email</x:v>
      </x:c>
      <x:c r="G1139" s="1" t="str">
        <x:v>Delivery</x:v>
      </x:c>
      <x:c r="H1139" s="1" t="n">
        <x:v>0</x:v>
      </x:c>
      <x:c r="I1139" s="1" t="n">
        <x:v>4</x:v>
      </x:c>
      <x:c r="J1139" s="1" t="n">
        <x:f>IF(E1139="","",VLOOKUP(E1139,'Guide'!$A$7:$C$10,2,FALSE))</x:f>
        <x:v>12</x:v>
      </x:c>
      <x:c r="K1139" s="1" t="n">
        <x:f>IF(E1139="","",VLOOKUP(E1139,'Guide'!$A$7:$C$10,3,FALSE))</x:f>
        <x:v>72</x:v>
      </x:c>
      <x:c r="L1139" s="10" t="n">
        <x:f>('Guide'!$B$4-B1139)*24</x:f>
        <x:v>4309.350000000035</x:v>
      </x:c>
      <x:c r="M1139" s="10" t="n">
        <x:f>IF(C1139="","",ROUND((C1139-B1139)*24,6))</x:f>
        <x:v>3.59</x:v>
      </x:c>
      <x:c r="N1139" s="10" t="n">
        <x:f>IF(D1139="","",ROUND((D1139-B1139)*24,6))</x:f>
        <x:v>15.34</x:v>
      </x:c>
      <x:c r="O1139" s="1" t="n">
        <x:f>IF(D1139="",1,0)</x:f>
        <x:v>0</x:v>
      </x:c>
      <x:c r="P1139" s="1" t="n">
        <x:f>IF(E1139="",0,IF(OR(C1139&lt;&gt;"",L1139&gt;=J1139),1,0))</x:f>
        <x:v>1</x:v>
      </x:c>
      <x:c r="Q1139" s="1" t="n">
        <x:f>IF(AND(E1139&lt;&gt;"",C1139&lt;&gt;"",M1139&lt;=J1139),1,0)</x:f>
        <x:v>1</x:v>
      </x:c>
      <x:c r="R1139" s="1" t="n">
        <x:f>P1139-Q1139</x:f>
        <x:v>0</x:v>
      </x:c>
      <x:c r="S1139" s="1" t="n">
        <x:f>IF(E1139="",0,IF(OR(D1139&lt;&gt;"",L1139&gt;=K1139),1,0))</x:f>
        <x:v>1</x:v>
      </x:c>
      <x:c r="T1139" s="1" t="n">
        <x:f>IF(AND(E1139&lt;&gt;"",D1139&lt;&gt;"",N1139&lt;=K1139),1,0)</x:f>
        <x:v>1</x:v>
      </x:c>
      <x:c r="U1139" s="1" t="n">
        <x:f>S1139-T1139</x:f>
        <x:v>0</x:v>
      </x:c>
      <x:c r="V1139" s="1" t="n">
        <x:f>IF(I1139="",0,1)</x:f>
        <x:v>1</x:v>
      </x:c>
      <x:c r="W1139" s="1" t="n">
        <x:f>IF(I1139&gt;=4,1,0)</x:f>
        <x:v>1</x:v>
      </x:c>
      <x:c r="X1139" s="1" t="n">
        <x:f>1-O1139</x:f>
        <x:v>1</x:v>
      </x:c>
      <x:c r="Y1139" s="1" t="n">
        <x:f>IF(AND(O1139=1,L1139&gt;168),1,0)</x:f>
        <x:v>0</x:v>
      </x:c>
    </x:row>
    <x:row r="1140">
      <x:c r="A1140" s="1" t="str">
        <x:v>T01135</x:v>
      </x:c>
      <x:c r="B1140" s="9" t="n">
        <x:v>45769.77291666667</x:v>
      </x:c>
      <x:c r="C1140" s="9" t="n">
        <x:v>45769.84416666667</x:v>
      </x:c>
      <x:c r="D1140" s="9" t="n">
        <x:v>45771.70291666667</x:v>
      </x:c>
      <x:c r="E1140" s="1" t="str">
        <x:v>Normal</x:v>
      </x:c>
      <x:c r="F1140" s="1" t="str">
        <x:v>WhatsApp</x:v>
      </x:c>
      <x:c r="G1140" s="1" t="str">
        <x:v>Account access</x:v>
      </x:c>
      <x:c r="H1140" s="1" t="n">
        <x:v>0</x:v>
      </x:c>
      <x:c r="I1140" s="1" t="n">
        <x:v>1</x:v>
      </x:c>
      <x:c r="J1140" s="1" t="n">
        <x:f>IF(E1140="","",VLOOKUP(E1140,'Guide'!$A$7:$C$10,2,FALSE))</x:f>
        <x:v>12</x:v>
      </x:c>
      <x:c r="K1140" s="1" t="n">
        <x:f>IF(E1140="","",VLOOKUP(E1140,'Guide'!$A$7:$C$10,3,FALSE))</x:f>
        <x:v>72</x:v>
      </x:c>
      <x:c r="L1140" s="10" t="n">
        <x:f>('Guide'!$B$4-B1140)*24</x:f>
        <x:v>1661.4499999999534</x:v>
      </x:c>
      <x:c r="M1140" s="10" t="n">
        <x:f>IF(C1140="","",ROUND((C1140-B1140)*24,6))</x:f>
        <x:v>1.71</x:v>
      </x:c>
      <x:c r="N1140" s="10" t="n">
        <x:f>IF(D1140="","",ROUND((D1140-B1140)*24,6))</x:f>
        <x:v>46.32</x:v>
      </x:c>
      <x:c r="O1140" s="1" t="n">
        <x:f>IF(D1140="",1,0)</x:f>
        <x:v>0</x:v>
      </x:c>
      <x:c r="P1140" s="1" t="n">
        <x:f>IF(E1140="",0,IF(OR(C1140&lt;&gt;"",L1140&gt;=J1140),1,0))</x:f>
        <x:v>1</x:v>
      </x:c>
      <x:c r="Q1140" s="1" t="n">
        <x:f>IF(AND(E1140&lt;&gt;"",C1140&lt;&gt;"",M1140&lt;=J1140),1,0)</x:f>
        <x:v>1</x:v>
      </x:c>
      <x:c r="R1140" s="1" t="n">
        <x:f>P1140-Q1140</x:f>
        <x:v>0</x:v>
      </x:c>
      <x:c r="S1140" s="1" t="n">
        <x:f>IF(E1140="",0,IF(OR(D1140&lt;&gt;"",L1140&gt;=K1140),1,0))</x:f>
        <x:v>1</x:v>
      </x:c>
      <x:c r="T1140" s="1" t="n">
        <x:f>IF(AND(E1140&lt;&gt;"",D1140&lt;&gt;"",N1140&lt;=K1140),1,0)</x:f>
        <x:v>1</x:v>
      </x:c>
      <x:c r="U1140" s="1" t="n">
        <x:f>S1140-T1140</x:f>
        <x:v>0</x:v>
      </x:c>
      <x:c r="V1140" s="1" t="n">
        <x:f>IF(I1140="",0,1)</x:f>
        <x:v>1</x:v>
      </x:c>
      <x:c r="W1140" s="1" t="n">
        <x:f>IF(I1140&gt;=4,1,0)</x:f>
        <x:v>0</x:v>
      </x:c>
      <x:c r="X1140" s="1" t="n">
        <x:f>1-O1140</x:f>
        <x:v>1</x:v>
      </x:c>
      <x:c r="Y1140" s="1" t="n">
        <x:f>IF(AND(O1140=1,L1140&gt;168),1,0)</x:f>
        <x:v>0</x:v>
      </x:c>
    </x:row>
    <x:row r="1141">
      <x:c r="A1141" s="1" t="str">
        <x:v>T01136</x:v>
      </x:c>
      <x:c r="B1141" s="9" t="n">
        <x:v>45816.3625</x:v>
      </x:c>
      <x:c r="C1141" s="9" t="n">
        <x:v>45816.3975</x:v>
      </x:c>
      <x:c r="D1141" s="9" t="n">
        <x:v>45817.28166666667</x:v>
      </x:c>
      <x:c r="E1141" s="1" t="str">
        <x:v>High</x:v>
      </x:c>
      <x:c r="F1141" s="1" t="str">
        <x:v>Web chat</x:v>
      </x:c>
      <x:c r="G1141" s="1" t="str">
        <x:v>Billing</x:v>
      </x:c>
      <x:c r="H1141" s="1" t="n">
        <x:v>0</x:v>
      </x:c>
      <x:c r="I1141" s="1" t="n">
        <x:v>5</x:v>
      </x:c>
      <x:c r="J1141" s="1" t="n">
        <x:f>IF(E1141="","",VLOOKUP(E1141,'Guide'!$A$7:$C$10,2,FALSE))</x:f>
        <x:v>4</x:v>
      </x:c>
      <x:c r="K1141" s="1" t="n">
        <x:f>IF(E1141="","",VLOOKUP(E1141,'Guide'!$A$7:$C$10,3,FALSE))</x:f>
        <x:v>24</x:v>
      </x:c>
      <x:c r="L1141" s="10" t="n">
        <x:f>('Guide'!$B$4-B1141)*24</x:f>
        <x:v>543.2999999999302</x:v>
      </x:c>
      <x:c r="M1141" s="10" t="n">
        <x:f>IF(C1141="","",ROUND((C1141-B1141)*24,6))</x:f>
        <x:v>0.84</x:v>
      </x:c>
      <x:c r="N1141" s="10" t="n">
        <x:f>IF(D1141="","",ROUND((D1141-B1141)*24,6))</x:f>
        <x:v>22.06</x:v>
      </x:c>
      <x:c r="O1141" s="1" t="n">
        <x:f>IF(D1141="",1,0)</x:f>
        <x:v>0</x:v>
      </x:c>
      <x:c r="P1141" s="1" t="n">
        <x:f>IF(E1141="",0,IF(OR(C1141&lt;&gt;"",L1141&gt;=J1141),1,0))</x:f>
        <x:v>1</x:v>
      </x:c>
      <x:c r="Q1141" s="1" t="n">
        <x:f>IF(AND(E1141&lt;&gt;"",C1141&lt;&gt;"",M1141&lt;=J1141),1,0)</x:f>
        <x:v>1</x:v>
      </x:c>
      <x:c r="R1141" s="1" t="n">
        <x:f>P1141-Q1141</x:f>
        <x:v>0</x:v>
      </x:c>
      <x:c r="S1141" s="1" t="n">
        <x:f>IF(E1141="",0,IF(OR(D1141&lt;&gt;"",L1141&gt;=K1141),1,0))</x:f>
        <x:v>1</x:v>
      </x:c>
      <x:c r="T1141" s="1" t="n">
        <x:f>IF(AND(E1141&lt;&gt;"",D1141&lt;&gt;"",N1141&lt;=K1141),1,0)</x:f>
        <x:v>1</x:v>
      </x:c>
      <x:c r="U1141" s="1" t="n">
        <x:f>S1141-T1141</x:f>
        <x:v>0</x:v>
      </x:c>
      <x:c r="V1141" s="1" t="n">
        <x:f>IF(I1141="",0,1)</x:f>
        <x:v>1</x:v>
      </x:c>
      <x:c r="W1141" s="1" t="n">
        <x:f>IF(I1141&gt;=4,1,0)</x:f>
        <x:v>1</x:v>
      </x:c>
      <x:c r="X1141" s="1" t="n">
        <x:f>1-O1141</x:f>
        <x:v>1</x:v>
      </x:c>
      <x:c r="Y1141" s="1" t="n">
        <x:f>IF(AND(O1141=1,L1141&gt;168),1,0)</x:f>
        <x:v>0</x:v>
      </x:c>
    </x:row>
    <x:row r="1142">
      <x:c r="A1142" s="1" t="str">
        <x:v>T01137</x:v>
      </x:c>
      <x:c r="B1142" s="9" t="n">
        <x:v>45767.38888888889</x:v>
      </x:c>
      <x:c r="C1142" s="9" t="n">
        <x:v>45768.87847222222</x:v>
      </x:c>
      <x:c r="D1142" s="9" t="n">
        <x:v>45810.30013888889</x:v>
      </x:c>
      <x:c r="E1142" s="1" t="str">
        <x:v>Low</x:v>
      </x:c>
      <x:c r="F1142" s="1" t="str">
        <x:v>WhatsApp</x:v>
      </x:c>
      <x:c r="G1142" s="1" t="str">
        <x:v>Refund</x:v>
      </x:c>
      <x:c r="H1142" s="1" t="n">
        <x:v>0</x:v>
      </x:c>
      <x:c r="I1142" s="1" t="n">
        <x:v>3</x:v>
      </x:c>
      <x:c r="J1142" s="1" t="n">
        <x:f>IF(E1142="","",VLOOKUP(E1142,'Guide'!$A$7:$C$10,2,FALSE))</x:f>
        <x:v>24</x:v>
      </x:c>
      <x:c r="K1142" s="1" t="n">
        <x:f>IF(E1142="","",VLOOKUP(E1142,'Guide'!$A$7:$C$10,3,FALSE))</x:f>
        <x:v>120</x:v>
      </x:c>
      <x:c r="L1142" s="10" t="n">
        <x:f>('Guide'!$B$4-B1142)*24</x:f>
        <x:v>1718.6666666666279</x:v>
      </x:c>
      <x:c r="M1142" s="10" t="n">
        <x:f>IF(C1142="","",ROUND((C1142-B1142)*24,6))</x:f>
        <x:v>35.75</x:v>
      </x:c>
      <x:c r="N1142" s="10" t="n">
        <x:f>IF(D1142="","",ROUND((D1142-B1142)*24,6))</x:f>
        <x:v>1029.87</x:v>
      </x:c>
      <x:c r="O1142" s="1" t="n">
        <x:f>IF(D1142="",1,0)</x:f>
        <x:v>0</x:v>
      </x:c>
      <x:c r="P1142" s="1" t="n">
        <x:f>IF(E1142="",0,IF(OR(C1142&lt;&gt;"",L1142&gt;=J1142),1,0))</x:f>
        <x:v>1</x:v>
      </x:c>
      <x:c r="Q1142" s="1" t="n">
        <x:f>IF(AND(E1142&lt;&gt;"",C1142&lt;&gt;"",M1142&lt;=J1142),1,0)</x:f>
        <x:v>0</x:v>
      </x:c>
      <x:c r="R1142" s="1" t="n">
        <x:f>P1142-Q1142</x:f>
        <x:v>1</x:v>
      </x:c>
      <x:c r="S1142" s="1" t="n">
        <x:f>IF(E1142="",0,IF(OR(D1142&lt;&gt;"",L1142&gt;=K1142),1,0))</x:f>
        <x:v>1</x:v>
      </x:c>
      <x:c r="T1142" s="1" t="n">
        <x:f>IF(AND(E1142&lt;&gt;"",D1142&lt;&gt;"",N1142&lt;=K1142),1,0)</x:f>
        <x:v>0</x:v>
      </x:c>
      <x:c r="U1142" s="1" t="n">
        <x:f>S1142-T1142</x:f>
        <x:v>1</x:v>
      </x:c>
      <x:c r="V1142" s="1" t="n">
        <x:f>IF(I1142="",0,1)</x:f>
        <x:v>1</x:v>
      </x:c>
      <x:c r="W1142" s="1" t="n">
        <x:f>IF(I1142&gt;=4,1,0)</x:f>
        <x:v>0</x:v>
      </x:c>
      <x:c r="X1142" s="1" t="n">
        <x:f>1-O1142</x:f>
        <x:v>1</x:v>
      </x:c>
      <x:c r="Y1142" s="1" t="n">
        <x:f>IF(AND(O1142=1,L1142&gt;168),1,0)</x:f>
        <x:v>0</x:v>
      </x:c>
    </x:row>
    <x:row r="1143">
      <x:c r="A1143" s="1" t="str">
        <x:v>T01138</x:v>
      </x:c>
      <x:c r="B1143" s="9" t="n">
        <x:v>45768.44375</x:v>
      </x:c>
      <x:c r="C1143" s="9" t="n">
        <x:v>45768.61875</x:v>
      </x:c>
      <x:c r="D1143" s="9" t="n">
        <x:v>45771.575</x:v>
      </x:c>
      <x:c r="E1143" s="1" t="str">
        <x:v>Normal</x:v>
      </x:c>
      <x:c r="F1143" s="1" t="str">
        <x:v>WhatsApp</x:v>
      </x:c>
      <x:c r="G1143" s="1" t="str">
        <x:v>Refund</x:v>
      </x:c>
      <x:c r="H1143" s="1" t="n">
        <x:v>0</x:v>
      </x:c>
      <x:c r="I1143" s="1"/>
      <x:c r="J1143" s="1" t="n">
        <x:f>IF(E1143="","",VLOOKUP(E1143,'Guide'!$A$7:$C$10,2,FALSE))</x:f>
        <x:v>12</x:v>
      </x:c>
      <x:c r="K1143" s="1" t="n">
        <x:f>IF(E1143="","",VLOOKUP(E1143,'Guide'!$A$7:$C$10,3,FALSE))</x:f>
        <x:v>72</x:v>
      </x:c>
      <x:c r="L1143" s="10" t="n">
        <x:f>('Guide'!$B$4-B1143)*24</x:f>
        <x:v>1693.350000000035</x:v>
      </x:c>
      <x:c r="M1143" s="10" t="n">
        <x:f>IF(C1143="","",ROUND((C1143-B1143)*24,6))</x:f>
        <x:v>4.2</x:v>
      </x:c>
      <x:c r="N1143" s="10" t="n">
        <x:f>IF(D1143="","",ROUND((D1143-B1143)*24,6))</x:f>
        <x:v>75.15</x:v>
      </x:c>
      <x:c r="O1143" s="1" t="n">
        <x:f>IF(D1143="",1,0)</x:f>
        <x:v>0</x:v>
      </x:c>
      <x:c r="P1143" s="1" t="n">
        <x:f>IF(E1143="",0,IF(OR(C1143&lt;&gt;"",L1143&gt;=J1143),1,0))</x:f>
        <x:v>1</x:v>
      </x:c>
      <x:c r="Q1143" s="1" t="n">
        <x:f>IF(AND(E1143&lt;&gt;"",C1143&lt;&gt;"",M1143&lt;=J1143),1,0)</x:f>
        <x:v>1</x:v>
      </x:c>
      <x:c r="R1143" s="1" t="n">
        <x:f>P1143-Q1143</x:f>
        <x:v>0</x:v>
      </x:c>
      <x:c r="S1143" s="1" t="n">
        <x:f>IF(E1143="",0,IF(OR(D1143&lt;&gt;"",L1143&gt;=K1143),1,0))</x:f>
        <x:v>1</x:v>
      </x:c>
      <x:c r="T1143" s="1" t="n">
        <x:f>IF(AND(E1143&lt;&gt;"",D1143&lt;&gt;"",N1143&lt;=K1143),1,0)</x:f>
        <x:v>0</x:v>
      </x:c>
      <x:c r="U1143" s="1" t="n">
        <x:f>S1143-T1143</x:f>
        <x:v>1</x:v>
      </x:c>
      <x:c r="V1143" s="1" t="n">
        <x:f>IF(I1143="",0,1)</x:f>
        <x:v>0</x:v>
      </x:c>
      <x:c r="W1143" s="1" t="n">
        <x:f>IF(I1143&gt;=4,1,0)</x:f>
        <x:v>0</x:v>
      </x:c>
      <x:c r="X1143" s="1" t="n">
        <x:f>1-O1143</x:f>
        <x:v>1</x:v>
      </x:c>
      <x:c r="Y1143" s="1" t="n">
        <x:f>IF(AND(O1143=1,L1143&gt;168),1,0)</x:f>
        <x:v>0</x:v>
      </x:c>
    </x:row>
    <x:row r="1144">
      <x:c r="A1144" s="1" t="str">
        <x:v>T01139</x:v>
      </x:c>
      <x:c r="B1144" s="9" t="n">
        <x:v>45743.57083333333</x:v>
      </x:c>
      <x:c r="C1144" s="9" t="n">
        <x:v>45743.61958333333</x:v>
      </x:c>
      <x:c r="D1144" s="9" t="n">
        <x:v>45745.28916666667</x:v>
      </x:c>
      <x:c r="E1144" s="1" t="str">
        <x:v>High</x:v>
      </x:c>
      <x:c r="F1144" s="1" t="str">
        <x:v>WhatsApp</x:v>
      </x:c>
      <x:c r="G1144" s="1" t="str">
        <x:v>Product information</x:v>
      </x:c>
      <x:c r="H1144" s="1" t="n">
        <x:v>0</x:v>
      </x:c>
      <x:c r="I1144" s="1"/>
      <x:c r="J1144" s="1" t="n">
        <x:f>IF(E1144="","",VLOOKUP(E1144,'Guide'!$A$7:$C$10,2,FALSE))</x:f>
        <x:v>4</x:v>
      </x:c>
      <x:c r="K1144" s="1" t="n">
        <x:f>IF(E1144="","",VLOOKUP(E1144,'Guide'!$A$7:$C$10,3,FALSE))</x:f>
        <x:v>24</x:v>
      </x:c>
      <x:c r="L1144" s="10" t="n">
        <x:f>('Guide'!$B$4-B1144)*24</x:f>
        <x:v>2290.3000000000466</x:v>
      </x:c>
      <x:c r="M1144" s="10" t="n">
        <x:f>IF(C1144="","",ROUND((C1144-B1144)*24,6))</x:f>
        <x:v>1.17</x:v>
      </x:c>
      <x:c r="N1144" s="10" t="n">
        <x:f>IF(D1144="","",ROUND((D1144-B1144)*24,6))</x:f>
        <x:v>41.24</x:v>
      </x:c>
      <x:c r="O1144" s="1" t="n">
        <x:f>IF(D1144="",1,0)</x:f>
        <x:v>0</x:v>
      </x:c>
      <x:c r="P1144" s="1" t="n">
        <x:f>IF(E1144="",0,IF(OR(C1144&lt;&gt;"",L1144&gt;=J1144),1,0))</x:f>
        <x:v>1</x:v>
      </x:c>
      <x:c r="Q1144" s="1" t="n">
        <x:f>IF(AND(E1144&lt;&gt;"",C1144&lt;&gt;"",M1144&lt;=J1144),1,0)</x:f>
        <x:v>1</x:v>
      </x:c>
      <x:c r="R1144" s="1" t="n">
        <x:f>P1144-Q1144</x:f>
        <x:v>0</x:v>
      </x:c>
      <x:c r="S1144" s="1" t="n">
        <x:f>IF(E1144="",0,IF(OR(D1144&lt;&gt;"",L1144&gt;=K1144),1,0))</x:f>
        <x:v>1</x:v>
      </x:c>
      <x:c r="T1144" s="1" t="n">
        <x:f>IF(AND(E1144&lt;&gt;"",D1144&lt;&gt;"",N1144&lt;=K1144),1,0)</x:f>
        <x:v>0</x:v>
      </x:c>
      <x:c r="U1144" s="1" t="n">
        <x:f>S1144-T1144</x:f>
        <x:v>1</x:v>
      </x:c>
      <x:c r="V1144" s="1" t="n">
        <x:f>IF(I1144="",0,1)</x:f>
        <x:v>0</x:v>
      </x:c>
      <x:c r="W1144" s="1" t="n">
        <x:f>IF(I1144&gt;=4,1,0)</x:f>
        <x:v>0</x:v>
      </x:c>
      <x:c r="X1144" s="1" t="n">
        <x:f>1-O1144</x:f>
        <x:v>1</x:v>
      </x:c>
      <x:c r="Y1144" s="1" t="n">
        <x:f>IF(AND(O1144=1,L1144&gt;168),1,0)</x:f>
        <x:v>0</x:v>
      </x:c>
    </x:row>
    <x:row r="1145">
      <x:c r="A1145" s="1" t="str">
        <x:v>T01140</x:v>
      </x:c>
      <x:c r="B1145" s="9" t="n">
        <x:v>45693.74375</x:v>
      </x:c>
      <x:c r="C1145" s="9" t="n">
        <x:v>45693.98416666667</x:v>
      </x:c>
      <x:c r="D1145" s="9" t="n">
        <x:v>45693.988333333335</x:v>
      </x:c>
      <x:c r="E1145" s="1" t="str">
        <x:v>High</x:v>
      </x:c>
      <x:c r="F1145" s="1" t="str">
        <x:v>WhatsApp</x:v>
      </x:c>
      <x:c r="G1145" s="1" t="str">
        <x:v>Account access</x:v>
      </x:c>
      <x:c r="H1145" s="1" t="n">
        <x:v>0</x:v>
      </x:c>
      <x:c r="I1145" s="1"/>
      <x:c r="J1145" s="1" t="n">
        <x:f>IF(E1145="","",VLOOKUP(E1145,'Guide'!$A$7:$C$10,2,FALSE))</x:f>
        <x:v>4</x:v>
      </x:c>
      <x:c r="K1145" s="1" t="n">
        <x:f>IF(E1145="","",VLOOKUP(E1145,'Guide'!$A$7:$C$10,3,FALSE))</x:f>
        <x:v>24</x:v>
      </x:c>
      <x:c r="L1145" s="10" t="n">
        <x:f>('Guide'!$B$4-B1145)*24</x:f>
        <x:v>3486.149999999965</x:v>
      </x:c>
      <x:c r="M1145" s="10" t="n">
        <x:f>IF(C1145="","",ROUND((C1145-B1145)*24,6))</x:f>
        <x:v>5.77</x:v>
      </x:c>
      <x:c r="N1145" s="10" t="n">
        <x:f>IF(D1145="","",ROUND((D1145-B1145)*24,6))</x:f>
        <x:v>5.87</x:v>
      </x:c>
      <x:c r="O1145" s="1" t="n">
        <x:f>IF(D1145="",1,0)</x:f>
        <x:v>0</x:v>
      </x:c>
      <x:c r="P1145" s="1" t="n">
        <x:f>IF(E1145="",0,IF(OR(C1145&lt;&gt;"",L1145&gt;=J1145),1,0))</x:f>
        <x:v>1</x:v>
      </x:c>
      <x:c r="Q1145" s="1" t="n">
        <x:f>IF(AND(E1145&lt;&gt;"",C1145&lt;&gt;"",M1145&lt;=J1145),1,0)</x:f>
        <x:v>0</x:v>
      </x:c>
      <x:c r="R1145" s="1" t="n">
        <x:f>P1145-Q1145</x:f>
        <x:v>1</x:v>
      </x:c>
      <x:c r="S1145" s="1" t="n">
        <x:f>IF(E1145="",0,IF(OR(D1145&lt;&gt;"",L1145&gt;=K1145),1,0))</x:f>
        <x:v>1</x:v>
      </x:c>
      <x:c r="T1145" s="1" t="n">
        <x:f>IF(AND(E1145&lt;&gt;"",D1145&lt;&gt;"",N1145&lt;=K1145),1,0)</x:f>
        <x:v>1</x:v>
      </x:c>
      <x:c r="U1145" s="1" t="n">
        <x:f>S1145-T1145</x:f>
        <x:v>0</x:v>
      </x:c>
      <x:c r="V1145" s="1" t="n">
        <x:f>IF(I1145="",0,1)</x:f>
        <x:v>0</x:v>
      </x:c>
      <x:c r="W1145" s="1" t="n">
        <x:f>IF(I1145&gt;=4,1,0)</x:f>
        <x:v>0</x:v>
      </x:c>
      <x:c r="X1145" s="1" t="n">
        <x:f>1-O1145</x:f>
        <x:v>1</x:v>
      </x:c>
      <x:c r="Y1145" s="1" t="n">
        <x:f>IF(AND(O1145=1,L1145&gt;168),1,0)</x:f>
        <x:v>0</x:v>
      </x:c>
    </x:row>
    <x:row r="1146">
      <x:c r="A1146" s="1" t="str">
        <x:v>T01141</x:v>
      </x:c>
      <x:c r="B1146" s="9" t="n">
        <x:v>45736.63611111111</x:v>
      </x:c>
      <x:c r="C1146" s="9" t="n">
        <x:v>45736.68986111111</x:v>
      </x:c>
      <x:c r="D1146" s="9" t="n">
        <x:v>45739.20277777778</x:v>
      </x:c>
      <x:c r="E1146" s="1" t="str">
        <x:v>High</x:v>
      </x:c>
      <x:c r="F1146" s="1" t="str">
        <x:v>Email</x:v>
      </x:c>
      <x:c r="G1146" s="1" t="str">
        <x:v>Product information</x:v>
      </x:c>
      <x:c r="H1146" s="1" t="n">
        <x:v>0</x:v>
      </x:c>
      <x:c r="I1146" s="1"/>
      <x:c r="J1146" s="1" t="n">
        <x:f>IF(E1146="","",VLOOKUP(E1146,'Guide'!$A$7:$C$10,2,FALSE))</x:f>
        <x:v>4</x:v>
      </x:c>
      <x:c r="K1146" s="1" t="n">
        <x:f>IF(E1146="","",VLOOKUP(E1146,'Guide'!$A$7:$C$10,3,FALSE))</x:f>
        <x:v>24</x:v>
      </x:c>
      <x:c r="L1146" s="10" t="n">
        <x:f>('Guide'!$B$4-B1146)*24</x:f>
        <x:v>2456.733333333337</x:v>
      </x:c>
      <x:c r="M1146" s="10" t="n">
        <x:f>IF(C1146="","",ROUND((C1146-B1146)*24,6))</x:f>
        <x:v>1.29</x:v>
      </x:c>
      <x:c r="N1146" s="10" t="n">
        <x:f>IF(D1146="","",ROUND((D1146-B1146)*24,6))</x:f>
        <x:v>61.6</x:v>
      </x:c>
      <x:c r="O1146" s="1" t="n">
        <x:f>IF(D1146="",1,0)</x:f>
        <x:v>0</x:v>
      </x:c>
      <x:c r="P1146" s="1" t="n">
        <x:f>IF(E1146="",0,IF(OR(C1146&lt;&gt;"",L1146&gt;=J1146),1,0))</x:f>
        <x:v>1</x:v>
      </x:c>
      <x:c r="Q1146" s="1" t="n">
        <x:f>IF(AND(E1146&lt;&gt;"",C1146&lt;&gt;"",M1146&lt;=J1146),1,0)</x:f>
        <x:v>1</x:v>
      </x:c>
      <x:c r="R1146" s="1" t="n">
        <x:f>P1146-Q1146</x:f>
        <x:v>0</x:v>
      </x:c>
      <x:c r="S1146" s="1" t="n">
        <x:f>IF(E1146="",0,IF(OR(D1146&lt;&gt;"",L1146&gt;=K1146),1,0))</x:f>
        <x:v>1</x:v>
      </x:c>
      <x:c r="T1146" s="1" t="n">
        <x:f>IF(AND(E1146&lt;&gt;"",D1146&lt;&gt;"",N1146&lt;=K1146),1,0)</x:f>
        <x:v>0</x:v>
      </x:c>
      <x:c r="U1146" s="1" t="n">
        <x:f>S1146-T1146</x:f>
        <x:v>1</x:v>
      </x:c>
      <x:c r="V1146" s="1" t="n">
        <x:f>IF(I1146="",0,1)</x:f>
        <x:v>0</x:v>
      </x:c>
      <x:c r="W1146" s="1" t="n">
        <x:f>IF(I1146&gt;=4,1,0)</x:f>
        <x:v>0</x:v>
      </x:c>
      <x:c r="X1146" s="1" t="n">
        <x:f>1-O1146</x:f>
        <x:v>1</x:v>
      </x:c>
      <x:c r="Y1146" s="1" t="n">
        <x:f>IF(AND(O1146=1,L1146&gt;168),1,0)</x:f>
        <x:v>0</x:v>
      </x:c>
    </x:row>
    <x:row r="1147">
      <x:c r="A1147" s="1" t="str">
        <x:v>T01142</x:v>
      </x:c>
      <x:c r="B1147" s="9" t="n">
        <x:v>45725.004166666666</x:v>
      </x:c>
      <x:c r="C1147" s="9" t="n">
        <x:v>45725.13208333333</x:v>
      </x:c>
      <x:c r="D1147" s="9" t="n">
        <x:v>45726.52</x:v>
      </x:c>
      <x:c r="E1147" s="1" t="str">
        <x:v>High</x:v>
      </x:c>
      <x:c r="F1147" s="1" t="str">
        <x:v>WhatsApp</x:v>
      </x:c>
      <x:c r="G1147" s="1" t="str">
        <x:v>Product information</x:v>
      </x:c>
      <x:c r="H1147" s="1" t="n">
        <x:v>1</x:v>
      </x:c>
      <x:c r="I1147" s="1" t="n">
        <x:v>4</x:v>
      </x:c>
      <x:c r="J1147" s="1" t="n">
        <x:f>IF(E1147="","",VLOOKUP(E1147,'Guide'!$A$7:$C$10,2,FALSE))</x:f>
        <x:v>4</x:v>
      </x:c>
      <x:c r="K1147" s="1" t="n">
        <x:f>IF(E1147="","",VLOOKUP(E1147,'Guide'!$A$7:$C$10,3,FALSE))</x:f>
        <x:v>24</x:v>
      </x:c>
      <x:c r="L1147" s="10" t="n">
        <x:f>('Guide'!$B$4-B1147)*24</x:f>
        <x:v>2735.9000000000233</x:v>
      </x:c>
      <x:c r="M1147" s="10" t="n">
        <x:f>IF(C1147="","",ROUND((C1147-B1147)*24,6))</x:f>
        <x:v>3.07</x:v>
      </x:c>
      <x:c r="N1147" s="10" t="n">
        <x:f>IF(D1147="","",ROUND((D1147-B1147)*24,6))</x:f>
        <x:v>36.38</x:v>
      </x:c>
      <x:c r="O1147" s="1" t="n">
        <x:f>IF(D1147="",1,0)</x:f>
        <x:v>0</x:v>
      </x:c>
      <x:c r="P1147" s="1" t="n">
        <x:f>IF(E1147="",0,IF(OR(C1147&lt;&gt;"",L1147&gt;=J1147),1,0))</x:f>
        <x:v>1</x:v>
      </x:c>
      <x:c r="Q1147" s="1" t="n">
        <x:f>IF(AND(E1147&lt;&gt;"",C1147&lt;&gt;"",M1147&lt;=J1147),1,0)</x:f>
        <x:v>1</x:v>
      </x:c>
      <x:c r="R1147" s="1" t="n">
        <x:f>P1147-Q1147</x:f>
        <x:v>0</x:v>
      </x:c>
      <x:c r="S1147" s="1" t="n">
        <x:f>IF(E1147="",0,IF(OR(D1147&lt;&gt;"",L1147&gt;=K1147),1,0))</x:f>
        <x:v>1</x:v>
      </x:c>
      <x:c r="T1147" s="1" t="n">
        <x:f>IF(AND(E1147&lt;&gt;"",D1147&lt;&gt;"",N1147&lt;=K1147),1,0)</x:f>
        <x:v>0</x:v>
      </x:c>
      <x:c r="U1147" s="1" t="n">
        <x:f>S1147-T1147</x:f>
        <x:v>1</x:v>
      </x:c>
      <x:c r="V1147" s="1" t="n">
        <x:f>IF(I1147="",0,1)</x:f>
        <x:v>1</x:v>
      </x:c>
      <x:c r="W1147" s="1" t="n">
        <x:f>IF(I1147&gt;=4,1,0)</x:f>
        <x:v>1</x:v>
      </x:c>
      <x:c r="X1147" s="1" t="n">
        <x:f>1-O1147</x:f>
        <x:v>1</x:v>
      </x:c>
      <x:c r="Y1147" s="1" t="n">
        <x:f>IF(AND(O1147=1,L1147&gt;168),1,0)</x:f>
        <x:v>0</x:v>
      </x:c>
    </x:row>
    <x:row r="1148">
      <x:c r="A1148" s="1" t="str">
        <x:v>T01143</x:v>
      </x:c>
      <x:c r="B1148" s="9" t="n">
        <x:v>45757.08819444444</x:v>
      </x:c>
      <x:c r="C1148" s="9" t="n">
        <x:v>45757.850694444445</x:v>
      </x:c>
      <x:c r="D1148" s="9"/>
      <x:c r="E1148" s="1" t="str">
        <x:v>Normal</x:v>
      </x:c>
      <x:c r="F1148" s="1" t="str">
        <x:v>Email</x:v>
      </x:c>
      <x:c r="G1148" s="1" t="str">
        <x:v>Product information</x:v>
      </x:c>
      <x:c r="H1148" s="1" t="n">
        <x:v>0</x:v>
      </x:c>
      <x:c r="I1148" s="1"/>
      <x:c r="J1148" s="1" t="n">
        <x:f>IF(E1148="","",VLOOKUP(E1148,'Guide'!$A$7:$C$10,2,FALSE))</x:f>
        <x:v>12</x:v>
      </x:c>
      <x:c r="K1148" s="1" t="n">
        <x:f>IF(E1148="","",VLOOKUP(E1148,'Guide'!$A$7:$C$10,3,FALSE))</x:f>
        <x:v>72</x:v>
      </x:c>
      <x:c r="L1148" s="10" t="n">
        <x:f>('Guide'!$B$4-B1148)*24</x:f>
        <x:v>1965.8833333334187</x:v>
      </x:c>
      <x:c r="M1148" s="10" t="n">
        <x:f>IF(C1148="","",ROUND((C1148-B1148)*24,6))</x:f>
        <x:v>18.3</x:v>
      </x:c>
      <x:c r="N1148" s="10" t="str">
        <x:f>IF(D1148="","",ROUND((D1148-B1148)*24,6))</x:f>
      </x:c>
      <x:c r="O1148" s="1" t="n">
        <x:f>IF(D1148="",1,0)</x:f>
        <x:v>1</x:v>
      </x:c>
      <x:c r="P1148" s="1" t="n">
        <x:f>IF(E1148="",0,IF(OR(C1148&lt;&gt;"",L1148&gt;=J1148),1,0))</x:f>
        <x:v>1</x:v>
      </x:c>
      <x:c r="Q1148" s="1" t="n">
        <x:f>IF(AND(E1148&lt;&gt;"",C1148&lt;&gt;"",M1148&lt;=J1148),1,0)</x:f>
        <x:v>0</x:v>
      </x:c>
      <x:c r="R1148" s="1" t="n">
        <x:f>P1148-Q1148</x:f>
        <x:v>1</x:v>
      </x:c>
      <x:c r="S1148" s="1" t="n">
        <x:f>IF(E1148="",0,IF(OR(D1148&lt;&gt;"",L1148&gt;=K1148),1,0))</x:f>
        <x:v>1</x:v>
      </x:c>
      <x:c r="T1148" s="1" t="n">
        <x:f>IF(AND(E1148&lt;&gt;"",D1148&lt;&gt;"",N1148&lt;=K1148),1,0)</x:f>
        <x:v>0</x:v>
      </x:c>
      <x:c r="U1148" s="1" t="n">
        <x:f>S1148-T1148</x:f>
        <x:v>1</x:v>
      </x:c>
      <x:c r="V1148" s="1" t="n">
        <x:f>IF(I1148="",0,1)</x:f>
        <x:v>0</x:v>
      </x:c>
      <x:c r="W1148" s="1" t="n">
        <x:f>IF(I1148&gt;=4,1,0)</x:f>
        <x:v>0</x:v>
      </x:c>
      <x:c r="X1148" s="1" t="n">
        <x:f>1-O1148</x:f>
        <x:v>0</x:v>
      </x:c>
      <x:c r="Y1148" s="1" t="n">
        <x:f>IF(AND(O1148=1,L1148&gt;168),1,0)</x:f>
        <x:v>1</x:v>
      </x:c>
    </x:row>
    <x:row r="1149">
      <x:c r="A1149" s="1" t="str">
        <x:v>T01144</x:v>
      </x:c>
      <x:c r="B1149" s="9" t="n">
        <x:v>45703.177083333336</x:v>
      </x:c>
      <x:c r="C1149" s="9" t="n">
        <x:v>45705.54125</x:v>
      </x:c>
      <x:c r="D1149" s="9" t="n">
        <x:v>45710.13875</x:v>
      </x:c>
      <x:c r="E1149" s="1" t="str">
        <x:v>Normal</x:v>
      </x:c>
      <x:c r="F1149" s="1" t="str">
        <x:v>Email</x:v>
      </x:c>
      <x:c r="G1149" s="1" t="str">
        <x:v>Account access</x:v>
      </x:c>
      <x:c r="H1149" s="1" t="n">
        <x:v>1</x:v>
      </x:c>
      <x:c r="I1149" s="1"/>
      <x:c r="J1149" s="1" t="n">
        <x:f>IF(E1149="","",VLOOKUP(E1149,'Guide'!$A$7:$C$10,2,FALSE))</x:f>
        <x:v>12</x:v>
      </x:c>
      <x:c r="K1149" s="1" t="n">
        <x:f>IF(E1149="","",VLOOKUP(E1149,'Guide'!$A$7:$C$10,3,FALSE))</x:f>
        <x:v>72</x:v>
      </x:c>
      <x:c r="L1149" s="10" t="n">
        <x:f>('Guide'!$B$4-B1149)*24</x:f>
        <x:v>3259.749999999942</x:v>
      </x:c>
      <x:c r="M1149" s="10" t="n">
        <x:f>IF(C1149="","",ROUND((C1149-B1149)*24,6))</x:f>
        <x:v>56.74</x:v>
      </x:c>
      <x:c r="N1149" s="10" t="n">
        <x:f>IF(D1149="","",ROUND((D1149-B1149)*24,6))</x:f>
        <x:v>167.08</x:v>
      </x:c>
      <x:c r="O1149" s="1" t="n">
        <x:f>IF(D1149="",1,0)</x:f>
        <x:v>0</x:v>
      </x:c>
      <x:c r="P1149" s="1" t="n">
        <x:f>IF(E1149="",0,IF(OR(C1149&lt;&gt;"",L1149&gt;=J1149),1,0))</x:f>
        <x:v>1</x:v>
      </x:c>
      <x:c r="Q1149" s="1" t="n">
        <x:f>IF(AND(E1149&lt;&gt;"",C1149&lt;&gt;"",M1149&lt;=J1149),1,0)</x:f>
        <x:v>0</x:v>
      </x:c>
      <x:c r="R1149" s="1" t="n">
        <x:f>P1149-Q1149</x:f>
        <x:v>1</x:v>
      </x:c>
      <x:c r="S1149" s="1" t="n">
        <x:f>IF(E1149="",0,IF(OR(D1149&lt;&gt;"",L1149&gt;=K1149),1,0))</x:f>
        <x:v>1</x:v>
      </x:c>
      <x:c r="T1149" s="1" t="n">
        <x:f>IF(AND(E1149&lt;&gt;"",D1149&lt;&gt;"",N1149&lt;=K1149),1,0)</x:f>
        <x:v>0</x:v>
      </x:c>
      <x:c r="U1149" s="1" t="n">
        <x:f>S1149-T1149</x:f>
        <x:v>1</x:v>
      </x:c>
      <x:c r="V1149" s="1" t="n">
        <x:f>IF(I1149="",0,1)</x:f>
        <x:v>0</x:v>
      </x:c>
      <x:c r="W1149" s="1" t="n">
        <x:f>IF(I1149&gt;=4,1,0)</x:f>
        <x:v>0</x:v>
      </x:c>
      <x:c r="X1149" s="1" t="n">
        <x:f>1-O1149</x:f>
        <x:v>1</x:v>
      </x:c>
      <x:c r="Y1149" s="1" t="n">
        <x:f>IF(AND(O1149=1,L1149&gt;168),1,0)</x:f>
        <x:v>0</x:v>
      </x:c>
    </x:row>
    <x:row r="1150">
      <x:c r="A1150" s="1" t="str">
        <x:v>T01145</x:v>
      </x:c>
      <x:c r="B1150" s="9" t="n">
        <x:v>45814.86041666667</x:v>
      </x:c>
      <x:c r="C1150" s="9" t="n">
        <x:v>45816.735</x:v>
      </x:c>
      <x:c r="D1150" s="9" t="n">
        <x:v>45817.57916666667</x:v>
      </x:c>
      <x:c r="E1150" s="1" t="str">
        <x:v>Low</x:v>
      </x:c>
      <x:c r="F1150" s="1" t="str">
        <x:v>WhatsApp</x:v>
      </x:c>
      <x:c r="G1150" s="1" t="str">
        <x:v>Product information</x:v>
      </x:c>
      <x:c r="H1150" s="1" t="n">
        <x:v>0</x:v>
      </x:c>
      <x:c r="I1150" s="1"/>
      <x:c r="J1150" s="1" t="n">
        <x:f>IF(E1150="","",VLOOKUP(E1150,'Guide'!$A$7:$C$10,2,FALSE))</x:f>
        <x:v>24</x:v>
      </x:c>
      <x:c r="K1150" s="1" t="n">
        <x:f>IF(E1150="","",VLOOKUP(E1150,'Guide'!$A$7:$C$10,3,FALSE))</x:f>
        <x:v>120</x:v>
      </x:c>
      <x:c r="L1150" s="10" t="n">
        <x:f>('Guide'!$B$4-B1150)*24</x:f>
        <x:v>579.3499999999185</x:v>
      </x:c>
      <x:c r="M1150" s="10" t="n">
        <x:f>IF(C1150="","",ROUND((C1150-B1150)*24,6))</x:f>
        <x:v>44.99</x:v>
      </x:c>
      <x:c r="N1150" s="10" t="n">
        <x:f>IF(D1150="","",ROUND((D1150-B1150)*24,6))</x:f>
        <x:v>65.25</x:v>
      </x:c>
      <x:c r="O1150" s="1" t="n">
        <x:f>IF(D1150="",1,0)</x:f>
        <x:v>0</x:v>
      </x:c>
      <x:c r="P1150" s="1" t="n">
        <x:f>IF(E1150="",0,IF(OR(C1150&lt;&gt;"",L1150&gt;=J1150),1,0))</x:f>
        <x:v>1</x:v>
      </x:c>
      <x:c r="Q1150" s="1" t="n">
        <x:f>IF(AND(E1150&lt;&gt;"",C1150&lt;&gt;"",M1150&lt;=J1150),1,0)</x:f>
        <x:v>0</x:v>
      </x:c>
      <x:c r="R1150" s="1" t="n">
        <x:f>P1150-Q1150</x:f>
        <x:v>1</x:v>
      </x:c>
      <x:c r="S1150" s="1" t="n">
        <x:f>IF(E1150="",0,IF(OR(D1150&lt;&gt;"",L1150&gt;=K1150),1,0))</x:f>
        <x:v>1</x:v>
      </x:c>
      <x:c r="T1150" s="1" t="n">
        <x:f>IF(AND(E1150&lt;&gt;"",D1150&lt;&gt;"",N1150&lt;=K1150),1,0)</x:f>
        <x:v>1</x:v>
      </x:c>
      <x:c r="U1150" s="1" t="n">
        <x:f>S1150-T1150</x:f>
        <x:v>0</x:v>
      </x:c>
      <x:c r="V1150" s="1" t="n">
        <x:f>IF(I1150="",0,1)</x:f>
        <x:v>0</x:v>
      </x:c>
      <x:c r="W1150" s="1" t="n">
        <x:f>IF(I1150&gt;=4,1,0)</x:f>
        <x:v>0</x:v>
      </x:c>
      <x:c r="X1150" s="1" t="n">
        <x:f>1-O1150</x:f>
        <x:v>1</x:v>
      </x:c>
      <x:c r="Y1150" s="1" t="n">
        <x:f>IF(AND(O1150=1,L1150&gt;168),1,0)</x:f>
        <x:v>0</x:v>
      </x:c>
    </x:row>
    <x:row r="1151">
      <x:c r="A1151" s="1" t="str">
        <x:v>T01146</x:v>
      </x:c>
      <x:c r="B1151" s="9" t="n">
        <x:v>45733.52291666667</x:v>
      </x:c>
      <x:c r="C1151" s="9" t="n">
        <x:v>45733.54083333333</x:v>
      </x:c>
      <x:c r="D1151" s="9" t="n">
        <x:v>45733.74125</x:v>
      </x:c>
      <x:c r="E1151" s="1" t="str">
        <x:v>Urgent</x:v>
      </x:c>
      <x:c r="F1151" s="1" t="str">
        <x:v>WhatsApp</x:v>
      </x:c>
      <x:c r="G1151" s="1" t="str">
        <x:v>Account access</x:v>
      </x:c>
      <x:c r="H1151" s="1" t="n">
        <x:v>0</x:v>
      </x:c>
      <x:c r="I1151" s="1"/>
      <x:c r="J1151" s="1" t="n">
        <x:f>IF(E1151="","",VLOOKUP(E1151,'Guide'!$A$7:$C$10,2,FALSE))</x:f>
        <x:v>1</x:v>
      </x:c>
      <x:c r="K1151" s="1" t="n">
        <x:f>IF(E1151="","",VLOOKUP(E1151,'Guide'!$A$7:$C$10,3,FALSE))</x:f>
        <x:v>8</x:v>
      </x:c>
      <x:c r="L1151" s="10" t="n">
        <x:f>('Guide'!$B$4-B1151)*24</x:f>
        <x:v>2531.4499999999534</x:v>
      </x:c>
      <x:c r="M1151" s="10" t="n">
        <x:f>IF(C1151="","",ROUND((C1151-B1151)*24,6))</x:f>
        <x:v>0.43</x:v>
      </x:c>
      <x:c r="N1151" s="10" t="n">
        <x:f>IF(D1151="","",ROUND((D1151-B1151)*24,6))</x:f>
        <x:v>5.24</x:v>
      </x:c>
      <x:c r="O1151" s="1" t="n">
        <x:f>IF(D1151="",1,0)</x:f>
        <x:v>0</x:v>
      </x:c>
      <x:c r="P1151" s="1" t="n">
        <x:f>IF(E1151="",0,IF(OR(C1151&lt;&gt;"",L1151&gt;=J1151),1,0))</x:f>
        <x:v>1</x:v>
      </x:c>
      <x:c r="Q1151" s="1" t="n">
        <x:f>IF(AND(E1151&lt;&gt;"",C1151&lt;&gt;"",M1151&lt;=J1151),1,0)</x:f>
        <x:v>1</x:v>
      </x:c>
      <x:c r="R1151" s="1" t="n">
        <x:f>P1151-Q1151</x:f>
        <x:v>0</x:v>
      </x:c>
      <x:c r="S1151" s="1" t="n">
        <x:f>IF(E1151="",0,IF(OR(D1151&lt;&gt;"",L1151&gt;=K1151),1,0))</x:f>
        <x:v>1</x:v>
      </x:c>
      <x:c r="T1151" s="1" t="n">
        <x:f>IF(AND(E1151&lt;&gt;"",D1151&lt;&gt;"",N1151&lt;=K1151),1,0)</x:f>
        <x:v>1</x:v>
      </x:c>
      <x:c r="U1151" s="1" t="n">
        <x:f>S1151-T1151</x:f>
        <x:v>0</x:v>
      </x:c>
      <x:c r="V1151" s="1" t="n">
        <x:f>IF(I1151="",0,1)</x:f>
        <x:v>0</x:v>
      </x:c>
      <x:c r="W1151" s="1" t="n">
        <x:f>IF(I1151&gt;=4,1,0)</x:f>
        <x:v>0</x:v>
      </x:c>
      <x:c r="X1151" s="1" t="n">
        <x:f>1-O1151</x:f>
        <x:v>1</x:v>
      </x:c>
      <x:c r="Y1151" s="1" t="n">
        <x:f>IF(AND(O1151=1,L1151&gt;168),1,0)</x:f>
        <x:v>0</x:v>
      </x:c>
    </x:row>
    <x:row r="1152">
      <x:c r="A1152" s="1" t="str">
        <x:v>T01147</x:v>
      </x:c>
      <x:c r="B1152" s="9" t="n">
        <x:v>45779.43194444444</x:v>
      </x:c>
      <x:c r="C1152" s="9" t="n">
        <x:v>45779.450694444444</x:v>
      </x:c>
      <x:c r="D1152" s="9" t="n">
        <x:v>45779.58944444444</x:v>
      </x:c>
      <x:c r="E1152" s="1" t="str">
        <x:v>Urgent</x:v>
      </x:c>
      <x:c r="F1152" s="1" t="str">
        <x:v>WhatsApp</x:v>
      </x:c>
      <x:c r="G1152" s="1" t="str">
        <x:v>Delivery</x:v>
      </x:c>
      <x:c r="H1152" s="1" t="n">
        <x:v>0</x:v>
      </x:c>
      <x:c r="I1152" s="1"/>
      <x:c r="J1152" s="1" t="n">
        <x:f>IF(E1152="","",VLOOKUP(E1152,'Guide'!$A$7:$C$10,2,FALSE))</x:f>
        <x:v>1</x:v>
      </x:c>
      <x:c r="K1152" s="1" t="n">
        <x:f>IF(E1152="","",VLOOKUP(E1152,'Guide'!$A$7:$C$10,3,FALSE))</x:f>
        <x:v>8</x:v>
      </x:c>
      <x:c r="L1152" s="10" t="n">
        <x:f>('Guide'!$B$4-B1152)*24</x:f>
        <x:v>1429.6333333334187</x:v>
      </x:c>
      <x:c r="M1152" s="10" t="n">
        <x:f>IF(C1152="","",ROUND((C1152-B1152)*24,6))</x:f>
        <x:v>0.45</x:v>
      </x:c>
      <x:c r="N1152" s="10" t="n">
        <x:f>IF(D1152="","",ROUND((D1152-B1152)*24,6))</x:f>
        <x:v>3.78</x:v>
      </x:c>
      <x:c r="O1152" s="1" t="n">
        <x:f>IF(D1152="",1,0)</x:f>
        <x:v>0</x:v>
      </x:c>
      <x:c r="P1152" s="1" t="n">
        <x:f>IF(E1152="",0,IF(OR(C1152&lt;&gt;"",L1152&gt;=J1152),1,0))</x:f>
        <x:v>1</x:v>
      </x:c>
      <x:c r="Q1152" s="1" t="n">
        <x:f>IF(AND(E1152&lt;&gt;"",C1152&lt;&gt;"",M1152&lt;=J1152),1,0)</x:f>
        <x:v>1</x:v>
      </x:c>
      <x:c r="R1152" s="1" t="n">
        <x:f>P1152-Q1152</x:f>
        <x:v>0</x:v>
      </x:c>
      <x:c r="S1152" s="1" t="n">
        <x:f>IF(E1152="",0,IF(OR(D1152&lt;&gt;"",L1152&gt;=K1152),1,0))</x:f>
        <x:v>1</x:v>
      </x:c>
      <x:c r="T1152" s="1" t="n">
        <x:f>IF(AND(E1152&lt;&gt;"",D1152&lt;&gt;"",N1152&lt;=K1152),1,0)</x:f>
        <x:v>1</x:v>
      </x:c>
      <x:c r="U1152" s="1" t="n">
        <x:f>S1152-T1152</x:f>
        <x:v>0</x:v>
      </x:c>
      <x:c r="V1152" s="1" t="n">
        <x:f>IF(I1152="",0,1)</x:f>
        <x:v>0</x:v>
      </x:c>
      <x:c r="W1152" s="1" t="n">
        <x:f>IF(I1152&gt;=4,1,0)</x:f>
        <x:v>0</x:v>
      </x:c>
      <x:c r="X1152" s="1" t="n">
        <x:f>1-O1152</x:f>
        <x:v>1</x:v>
      </x:c>
      <x:c r="Y1152" s="1" t="n">
        <x:f>IF(AND(O1152=1,L1152&gt;168),1,0)</x:f>
        <x:v>0</x:v>
      </x:c>
    </x:row>
    <x:row r="1153">
      <x:c r="A1153" s="1" t="str">
        <x:v>T01148</x:v>
      </x:c>
      <x:c r="B1153" s="9" t="n">
        <x:v>45819.881944444445</x:v>
      </x:c>
      <x:c r="C1153" s="9" t="n">
        <x:v>45819.95652777778</x:v>
      </x:c>
      <x:c r="D1153" s="9" t="n">
        <x:v>45822.342361111114</x:v>
      </x:c>
      <x:c r="E1153" s="1" t="str">
        <x:v>High</x:v>
      </x:c>
      <x:c r="F1153" s="1" t="str">
        <x:v>Email</x:v>
      </x:c>
      <x:c r="G1153" s="1" t="str">
        <x:v>Product information</x:v>
      </x:c>
      <x:c r="H1153" s="1" t="n">
        <x:v>0</x:v>
      </x:c>
      <x:c r="I1153" s="1"/>
      <x:c r="J1153" s="1" t="n">
        <x:f>IF(E1153="","",VLOOKUP(E1153,'Guide'!$A$7:$C$10,2,FALSE))</x:f>
        <x:v>4</x:v>
      </x:c>
      <x:c r="K1153" s="1" t="n">
        <x:f>IF(E1153="","",VLOOKUP(E1153,'Guide'!$A$7:$C$10,3,FALSE))</x:f>
        <x:v>24</x:v>
      </x:c>
      <x:c r="L1153" s="10" t="n">
        <x:f>('Guide'!$B$4-B1153)*24</x:f>
        <x:v>458.83333333331393</x:v>
      </x:c>
      <x:c r="M1153" s="10" t="n">
        <x:f>IF(C1153="","",ROUND((C1153-B1153)*24,6))</x:f>
        <x:v>1.79</x:v>
      </x:c>
      <x:c r="N1153" s="10" t="n">
        <x:f>IF(D1153="","",ROUND((D1153-B1153)*24,6))</x:f>
        <x:v>59.05</x:v>
      </x:c>
      <x:c r="O1153" s="1" t="n">
        <x:f>IF(D1153="",1,0)</x:f>
        <x:v>0</x:v>
      </x:c>
      <x:c r="P1153" s="1" t="n">
        <x:f>IF(E1153="",0,IF(OR(C1153&lt;&gt;"",L1153&gt;=J1153),1,0))</x:f>
        <x:v>1</x:v>
      </x:c>
      <x:c r="Q1153" s="1" t="n">
        <x:f>IF(AND(E1153&lt;&gt;"",C1153&lt;&gt;"",M1153&lt;=J1153),1,0)</x:f>
        <x:v>1</x:v>
      </x:c>
      <x:c r="R1153" s="1" t="n">
        <x:f>P1153-Q1153</x:f>
        <x:v>0</x:v>
      </x:c>
      <x:c r="S1153" s="1" t="n">
        <x:f>IF(E1153="",0,IF(OR(D1153&lt;&gt;"",L1153&gt;=K1153),1,0))</x:f>
        <x:v>1</x:v>
      </x:c>
      <x:c r="T1153" s="1" t="n">
        <x:f>IF(AND(E1153&lt;&gt;"",D1153&lt;&gt;"",N1153&lt;=K1153),1,0)</x:f>
        <x:v>0</x:v>
      </x:c>
      <x:c r="U1153" s="1" t="n">
        <x:f>S1153-T1153</x:f>
        <x:v>1</x:v>
      </x:c>
      <x:c r="V1153" s="1" t="n">
        <x:f>IF(I1153="",0,1)</x:f>
        <x:v>0</x:v>
      </x:c>
      <x:c r="W1153" s="1" t="n">
        <x:f>IF(I1153&gt;=4,1,0)</x:f>
        <x:v>0</x:v>
      </x:c>
      <x:c r="X1153" s="1" t="n">
        <x:f>1-O1153</x:f>
        <x:v>1</x:v>
      </x:c>
      <x:c r="Y1153" s="1" t="n">
        <x:f>IF(AND(O1153=1,L1153&gt;168),1,0)</x:f>
        <x:v>0</x:v>
      </x:c>
    </x:row>
    <x:row r="1154">
      <x:c r="A1154" s="1" t="str">
        <x:v>T01149</x:v>
      </x:c>
      <x:c r="B1154" s="9" t="n">
        <x:v>45815.29305555556</x:v>
      </x:c>
      <x:c r="C1154" s="9" t="n">
        <x:v>45816.20513888889</x:v>
      </x:c>
      <x:c r="D1154" s="9" t="n">
        <x:v>45817.570555555554</x:v>
      </x:c>
      <x:c r="E1154" s="1" t="str">
        <x:v>Normal</x:v>
      </x:c>
      <x:c r="F1154" s="1" t="str">
        <x:v>Email</x:v>
      </x:c>
      <x:c r="G1154" s="1" t="str">
        <x:v>Account access</x:v>
      </x:c>
      <x:c r="H1154" s="1" t="n">
        <x:v>0</x:v>
      </x:c>
      <x:c r="I1154" s="1"/>
      <x:c r="J1154" s="1" t="n">
        <x:f>IF(E1154="","",VLOOKUP(E1154,'Guide'!$A$7:$C$10,2,FALSE))</x:f>
        <x:v>12</x:v>
      </x:c>
      <x:c r="K1154" s="1" t="n">
        <x:f>IF(E1154="","",VLOOKUP(E1154,'Guide'!$A$7:$C$10,3,FALSE))</x:f>
        <x:v>72</x:v>
      </x:c>
      <x:c r="L1154" s="10" t="n">
        <x:f>('Guide'!$B$4-B1154)*24</x:f>
        <x:v>568.9666666666162</x:v>
      </x:c>
      <x:c r="M1154" s="10" t="n">
        <x:f>IF(C1154="","",ROUND((C1154-B1154)*24,6))</x:f>
        <x:v>21.89</x:v>
      </x:c>
      <x:c r="N1154" s="10" t="n">
        <x:f>IF(D1154="","",ROUND((D1154-B1154)*24,6))</x:f>
        <x:v>54.66</x:v>
      </x:c>
      <x:c r="O1154" s="1" t="n">
        <x:f>IF(D1154="",1,0)</x:f>
        <x:v>0</x:v>
      </x:c>
      <x:c r="P1154" s="1" t="n">
        <x:f>IF(E1154="",0,IF(OR(C1154&lt;&gt;"",L1154&gt;=J1154),1,0))</x:f>
        <x:v>1</x:v>
      </x:c>
      <x:c r="Q1154" s="1" t="n">
        <x:f>IF(AND(E1154&lt;&gt;"",C1154&lt;&gt;"",M1154&lt;=J1154),1,0)</x:f>
        <x:v>0</x:v>
      </x:c>
      <x:c r="R1154" s="1" t="n">
        <x:f>P1154-Q1154</x:f>
        <x:v>1</x:v>
      </x:c>
      <x:c r="S1154" s="1" t="n">
        <x:f>IF(E1154="",0,IF(OR(D1154&lt;&gt;"",L1154&gt;=K1154),1,0))</x:f>
        <x:v>1</x:v>
      </x:c>
      <x:c r="T1154" s="1" t="n">
        <x:f>IF(AND(E1154&lt;&gt;"",D1154&lt;&gt;"",N1154&lt;=K1154),1,0)</x:f>
        <x:v>1</x:v>
      </x:c>
      <x:c r="U1154" s="1" t="n">
        <x:f>S1154-T1154</x:f>
        <x:v>0</x:v>
      </x:c>
      <x:c r="V1154" s="1" t="n">
        <x:f>IF(I1154="",0,1)</x:f>
        <x:v>0</x:v>
      </x:c>
      <x:c r="W1154" s="1" t="n">
        <x:f>IF(I1154&gt;=4,1,0)</x:f>
        <x:v>0</x:v>
      </x:c>
      <x:c r="X1154" s="1" t="n">
        <x:f>1-O1154</x:f>
        <x:v>1</x:v>
      </x:c>
      <x:c r="Y1154" s="1" t="n">
        <x:f>IF(AND(O1154=1,L1154&gt;168),1,0)</x:f>
        <x:v>0</x:v>
      </x:c>
    </x:row>
    <x:row r="1155">
      <x:c r="A1155" s="1" t="str">
        <x:v>T01150</x:v>
      </x:c>
      <x:c r="B1155" s="9" t="n">
        <x:v>45699.785416666666</x:v>
      </x:c>
      <x:c r="C1155" s="9" t="n">
        <x:v>45700.00541666667</x:v>
      </x:c>
      <x:c r="D1155" s="9" t="n">
        <x:v>45700.644166666665</x:v>
      </x:c>
      <x:c r="E1155" s="1" t="str">
        <x:v>Normal</x:v>
      </x:c>
      <x:c r="F1155" s="1" t="str">
        <x:v>Email</x:v>
      </x:c>
      <x:c r="G1155" s="1" t="str">
        <x:v>Billing</x:v>
      </x:c>
      <x:c r="H1155" s="1" t="n">
        <x:v>0</x:v>
      </x:c>
      <x:c r="I1155" s="1"/>
      <x:c r="J1155" s="1" t="n">
        <x:f>IF(E1155="","",VLOOKUP(E1155,'Guide'!$A$7:$C$10,2,FALSE))</x:f>
        <x:v>12</x:v>
      </x:c>
      <x:c r="K1155" s="1" t="n">
        <x:f>IF(E1155="","",VLOOKUP(E1155,'Guide'!$A$7:$C$10,3,FALSE))</x:f>
        <x:v>72</x:v>
      </x:c>
      <x:c r="L1155" s="10" t="n">
        <x:f>('Guide'!$B$4-B1155)*24</x:f>
        <x:v>3341.1500000000233</x:v>
      </x:c>
      <x:c r="M1155" s="10" t="n">
        <x:f>IF(C1155="","",ROUND((C1155-B1155)*24,6))</x:f>
        <x:v>5.28</x:v>
      </x:c>
      <x:c r="N1155" s="10" t="n">
        <x:f>IF(D1155="","",ROUND((D1155-B1155)*24,6))</x:f>
        <x:v>20.61</x:v>
      </x:c>
      <x:c r="O1155" s="1" t="n">
        <x:f>IF(D1155="",1,0)</x:f>
        <x:v>0</x:v>
      </x:c>
      <x:c r="P1155" s="1" t="n">
        <x:f>IF(E1155="",0,IF(OR(C1155&lt;&gt;"",L1155&gt;=J1155),1,0))</x:f>
        <x:v>1</x:v>
      </x:c>
      <x:c r="Q1155" s="1" t="n">
        <x:f>IF(AND(E1155&lt;&gt;"",C1155&lt;&gt;"",M1155&lt;=J1155),1,0)</x:f>
        <x:v>1</x:v>
      </x:c>
      <x:c r="R1155" s="1" t="n">
        <x:f>P1155-Q1155</x:f>
        <x:v>0</x:v>
      </x:c>
      <x:c r="S1155" s="1" t="n">
        <x:f>IF(E1155="",0,IF(OR(D1155&lt;&gt;"",L1155&gt;=K1155),1,0))</x:f>
        <x:v>1</x:v>
      </x:c>
      <x:c r="T1155" s="1" t="n">
        <x:f>IF(AND(E1155&lt;&gt;"",D1155&lt;&gt;"",N1155&lt;=K1155),1,0)</x:f>
        <x:v>1</x:v>
      </x:c>
      <x:c r="U1155" s="1" t="n">
        <x:f>S1155-T1155</x:f>
        <x:v>0</x:v>
      </x:c>
      <x:c r="V1155" s="1" t="n">
        <x:f>IF(I1155="",0,1)</x:f>
        <x:v>0</x:v>
      </x:c>
      <x:c r="W1155" s="1" t="n">
        <x:f>IF(I1155&gt;=4,1,0)</x:f>
        <x:v>0</x:v>
      </x:c>
      <x:c r="X1155" s="1" t="n">
        <x:f>1-O1155</x:f>
        <x:v>1</x:v>
      </x:c>
      <x:c r="Y1155" s="1" t="n">
        <x:f>IF(AND(O1155=1,L1155&gt;168),1,0)</x:f>
        <x:v>0</x:v>
      </x:c>
    </x:row>
    <x:row r="1156">
      <x:c r="A1156" s="1" t="str">
        <x:v>T01151</x:v>
      </x:c>
      <x:c r="B1156" s="9" t="n">
        <x:v>45789.754166666666</x:v>
      </x:c>
      <x:c r="C1156" s="9" t="n">
        <x:v>45790.12333333334</x:v>
      </x:c>
      <x:c r="D1156" s="9" t="n">
        <x:v>45806.909583333334</x:v>
      </x:c>
      <x:c r="E1156" s="1" t="str">
        <x:v>Normal</x:v>
      </x:c>
      <x:c r="F1156" s="1" t="str">
        <x:v>Email</x:v>
      </x:c>
      <x:c r="G1156" s="1" t="str">
        <x:v>Billing</x:v>
      </x:c>
      <x:c r="H1156" s="1" t="n">
        <x:v>0</x:v>
      </x:c>
      <x:c r="I1156" s="1"/>
      <x:c r="J1156" s="1" t="n">
        <x:f>IF(E1156="","",VLOOKUP(E1156,'Guide'!$A$7:$C$10,2,FALSE))</x:f>
        <x:v>12</x:v>
      </x:c>
      <x:c r="K1156" s="1" t="n">
        <x:f>IF(E1156="","",VLOOKUP(E1156,'Guide'!$A$7:$C$10,3,FALSE))</x:f>
        <x:v>72</x:v>
      </x:c>
      <x:c r="L1156" s="10" t="n">
        <x:f>('Guide'!$B$4-B1156)*24</x:f>
        <x:v>1181.9000000000233</x:v>
      </x:c>
      <x:c r="M1156" s="10" t="n">
        <x:f>IF(C1156="","",ROUND((C1156-B1156)*24,6))</x:f>
        <x:v>8.86</x:v>
      </x:c>
      <x:c r="N1156" s="10" t="n">
        <x:f>IF(D1156="","",ROUND((D1156-B1156)*24,6))</x:f>
        <x:v>411.73</x:v>
      </x:c>
      <x:c r="O1156" s="1" t="n">
        <x:f>IF(D1156="",1,0)</x:f>
        <x:v>0</x:v>
      </x:c>
      <x:c r="P1156" s="1" t="n">
        <x:f>IF(E1156="",0,IF(OR(C1156&lt;&gt;"",L1156&gt;=J1156),1,0))</x:f>
        <x:v>1</x:v>
      </x:c>
      <x:c r="Q1156" s="1" t="n">
        <x:f>IF(AND(E1156&lt;&gt;"",C1156&lt;&gt;"",M1156&lt;=J1156),1,0)</x:f>
        <x:v>1</x:v>
      </x:c>
      <x:c r="R1156" s="1" t="n">
        <x:f>P1156-Q1156</x:f>
        <x:v>0</x:v>
      </x:c>
      <x:c r="S1156" s="1" t="n">
        <x:f>IF(E1156="",0,IF(OR(D1156&lt;&gt;"",L1156&gt;=K1156),1,0))</x:f>
        <x:v>1</x:v>
      </x:c>
      <x:c r="T1156" s="1" t="n">
        <x:f>IF(AND(E1156&lt;&gt;"",D1156&lt;&gt;"",N1156&lt;=K1156),1,0)</x:f>
        <x:v>0</x:v>
      </x:c>
      <x:c r="U1156" s="1" t="n">
        <x:f>S1156-T1156</x:f>
        <x:v>1</x:v>
      </x:c>
      <x:c r="V1156" s="1" t="n">
        <x:f>IF(I1156="",0,1)</x:f>
        <x:v>0</x:v>
      </x:c>
      <x:c r="W1156" s="1" t="n">
        <x:f>IF(I1156&gt;=4,1,0)</x:f>
        <x:v>0</x:v>
      </x:c>
      <x:c r="X1156" s="1" t="n">
        <x:f>1-O1156</x:f>
        <x:v>1</x:v>
      </x:c>
      <x:c r="Y1156" s="1" t="n">
        <x:f>IF(AND(O1156=1,L1156&gt;168),1,0)</x:f>
        <x:v>0</x:v>
      </x:c>
    </x:row>
    <x:row r="1157">
      <x:c r="A1157" s="1" t="str">
        <x:v>T01152</x:v>
      </x:c>
      <x:c r="B1157" s="9" t="n">
        <x:v>45749.22430555556</x:v>
      </x:c>
      <x:c r="C1157" s="9" t="n">
        <x:v>45749.46388888889</x:v>
      </x:c>
      <x:c r="D1157" s="9" t="n">
        <x:v>45751.68305555556</x:v>
      </x:c>
      <x:c r="E1157" s="1" t="str">
        <x:v>Normal</x:v>
      </x:c>
      <x:c r="F1157" s="1" t="str">
        <x:v>Email</x:v>
      </x:c>
      <x:c r="G1157" s="1" t="str">
        <x:v>Refund</x:v>
      </x:c>
      <x:c r="H1157" s="1" t="n">
        <x:v>0</x:v>
      </x:c>
      <x:c r="I1157" s="1" t="n">
        <x:v>5</x:v>
      </x:c>
      <x:c r="J1157" s="1" t="n">
        <x:f>IF(E1157="","",VLOOKUP(E1157,'Guide'!$A$7:$C$10,2,FALSE))</x:f>
        <x:v>12</x:v>
      </x:c>
      <x:c r="K1157" s="1" t="n">
        <x:f>IF(E1157="","",VLOOKUP(E1157,'Guide'!$A$7:$C$10,3,FALSE))</x:f>
        <x:v>72</x:v>
      </x:c>
      <x:c r="L1157" s="10" t="n">
        <x:f>('Guide'!$B$4-B1157)*24</x:f>
        <x:v>2154.6166666665813</x:v>
      </x:c>
      <x:c r="M1157" s="10" t="n">
        <x:f>IF(C1157="","",ROUND((C1157-B1157)*24,6))</x:f>
        <x:v>5.75</x:v>
      </x:c>
      <x:c r="N1157" s="10" t="n">
        <x:f>IF(D1157="","",ROUND((D1157-B1157)*24,6))</x:f>
        <x:v>59.01</x:v>
      </x:c>
      <x:c r="O1157" s="1" t="n">
        <x:f>IF(D1157="",1,0)</x:f>
        <x:v>0</x:v>
      </x:c>
      <x:c r="P1157" s="1" t="n">
        <x:f>IF(E1157="",0,IF(OR(C1157&lt;&gt;"",L1157&gt;=J1157),1,0))</x:f>
        <x:v>1</x:v>
      </x:c>
      <x:c r="Q1157" s="1" t="n">
        <x:f>IF(AND(E1157&lt;&gt;"",C1157&lt;&gt;"",M1157&lt;=J1157),1,0)</x:f>
        <x:v>1</x:v>
      </x:c>
      <x:c r="R1157" s="1" t="n">
        <x:f>P1157-Q1157</x:f>
        <x:v>0</x:v>
      </x:c>
      <x:c r="S1157" s="1" t="n">
        <x:f>IF(E1157="",0,IF(OR(D1157&lt;&gt;"",L1157&gt;=K1157),1,0))</x:f>
        <x:v>1</x:v>
      </x:c>
      <x:c r="T1157" s="1" t="n">
        <x:f>IF(AND(E1157&lt;&gt;"",D1157&lt;&gt;"",N1157&lt;=K1157),1,0)</x:f>
        <x:v>1</x:v>
      </x:c>
      <x:c r="U1157" s="1" t="n">
        <x:f>S1157-T1157</x:f>
        <x:v>0</x:v>
      </x:c>
      <x:c r="V1157" s="1" t="n">
        <x:f>IF(I1157="",0,1)</x:f>
        <x:v>1</x:v>
      </x:c>
      <x:c r="W1157" s="1" t="n">
        <x:f>IF(I1157&gt;=4,1,0)</x:f>
        <x:v>1</x:v>
      </x:c>
      <x:c r="X1157" s="1" t="n">
        <x:f>1-O1157</x:f>
        <x:v>1</x:v>
      </x:c>
      <x:c r="Y1157" s="1" t="n">
        <x:f>IF(AND(O1157=1,L1157&gt;168),1,0)</x:f>
        <x:v>0</x:v>
      </x:c>
    </x:row>
    <x:row r="1158">
      <x:c r="A1158" s="1" t="str">
        <x:v>T01153</x:v>
      </x:c>
      <x:c r="B1158" s="9" t="n">
        <x:v>45675.063888888886</x:v>
      </x:c>
      <x:c r="C1158" s="9" t="n">
        <x:v>45675.40388888889</x:v>
      </x:c>
      <x:c r="D1158" s="9" t="n">
        <x:v>45678.93388888889</x:v>
      </x:c>
      <x:c r="E1158" s="1" t="str">
        <x:v>Normal</x:v>
      </x:c>
      <x:c r="F1158" s="1" t="str">
        <x:v>Email</x:v>
      </x:c>
      <x:c r="G1158" s="1" t="str">
        <x:v>Billing</x:v>
      </x:c>
      <x:c r="H1158" s="1" t="n">
        <x:v>0</x:v>
      </x:c>
      <x:c r="I1158" s="1"/>
      <x:c r="J1158" s="1" t="n">
        <x:f>IF(E1158="","",VLOOKUP(E1158,'Guide'!$A$7:$C$10,2,FALSE))</x:f>
        <x:v>12</x:v>
      </x:c>
      <x:c r="K1158" s="1" t="n">
        <x:f>IF(E1158="","",VLOOKUP(E1158,'Guide'!$A$7:$C$10,3,FALSE))</x:f>
        <x:v>72</x:v>
      </x:c>
      <x:c r="L1158" s="10" t="n">
        <x:f>('Guide'!$B$4-B1158)*24</x:f>
        <x:v>3934.4666666667326</x:v>
      </x:c>
      <x:c r="M1158" s="10" t="n">
        <x:f>IF(C1158="","",ROUND((C1158-B1158)*24,6))</x:f>
        <x:v>8.16</x:v>
      </x:c>
      <x:c r="N1158" s="10" t="n">
        <x:f>IF(D1158="","",ROUND((D1158-B1158)*24,6))</x:f>
        <x:v>92.88</x:v>
      </x:c>
      <x:c r="O1158" s="1" t="n">
        <x:f>IF(D1158="",1,0)</x:f>
        <x:v>0</x:v>
      </x:c>
      <x:c r="P1158" s="1" t="n">
        <x:f>IF(E1158="",0,IF(OR(C1158&lt;&gt;"",L1158&gt;=J1158),1,0))</x:f>
        <x:v>1</x:v>
      </x:c>
      <x:c r="Q1158" s="1" t="n">
        <x:f>IF(AND(E1158&lt;&gt;"",C1158&lt;&gt;"",M1158&lt;=J1158),1,0)</x:f>
        <x:v>1</x:v>
      </x:c>
      <x:c r="R1158" s="1" t="n">
        <x:f>P1158-Q1158</x:f>
        <x:v>0</x:v>
      </x:c>
      <x:c r="S1158" s="1" t="n">
        <x:f>IF(E1158="",0,IF(OR(D1158&lt;&gt;"",L1158&gt;=K1158),1,0))</x:f>
        <x:v>1</x:v>
      </x:c>
      <x:c r="T1158" s="1" t="n">
        <x:f>IF(AND(E1158&lt;&gt;"",D1158&lt;&gt;"",N1158&lt;=K1158),1,0)</x:f>
        <x:v>0</x:v>
      </x:c>
      <x:c r="U1158" s="1" t="n">
        <x:f>S1158-T1158</x:f>
        <x:v>1</x:v>
      </x:c>
      <x:c r="V1158" s="1" t="n">
        <x:f>IF(I1158="",0,1)</x:f>
        <x:v>0</x:v>
      </x:c>
      <x:c r="W1158" s="1" t="n">
        <x:f>IF(I1158&gt;=4,1,0)</x:f>
        <x:v>0</x:v>
      </x:c>
      <x:c r="X1158" s="1" t="n">
        <x:f>1-O1158</x:f>
        <x:v>1</x:v>
      </x:c>
      <x:c r="Y1158" s="1" t="n">
        <x:f>IF(AND(O1158=1,L1158&gt;168),1,0)</x:f>
        <x:v>0</x:v>
      </x:c>
    </x:row>
    <x:row r="1159">
      <x:c r="A1159" s="1" t="str">
        <x:v>T01154</x:v>
      </x:c>
      <x:c r="B1159" s="9" t="n">
        <x:v>45790.84027777778</x:v>
      </x:c>
      <x:c r="C1159" s="9" t="n">
        <x:v>45793.85986111111</x:v>
      </x:c>
      <x:c r="D1159" s="9"/>
      <x:c r="E1159" s="1" t="str">
        <x:v>Low</x:v>
      </x:c>
      <x:c r="F1159" s="1" t="str">
        <x:v>Email</x:v>
      </x:c>
      <x:c r="G1159" s="1" t="str">
        <x:v>Billing</x:v>
      </x:c>
      <x:c r="H1159" s="1" t="n">
        <x:v>0</x:v>
      </x:c>
      <x:c r="I1159" s="1"/>
      <x:c r="J1159" s="1" t="n">
        <x:f>IF(E1159="","",VLOOKUP(E1159,'Guide'!$A$7:$C$10,2,FALSE))</x:f>
        <x:v>24</x:v>
      </x:c>
      <x:c r="K1159" s="1" t="n">
        <x:f>IF(E1159="","",VLOOKUP(E1159,'Guide'!$A$7:$C$10,3,FALSE))</x:f>
        <x:v>120</x:v>
      </x:c>
      <x:c r="L1159" s="10" t="n">
        <x:f>('Guide'!$B$4-B1159)*24</x:f>
        <x:v>1155.8333333332557</x:v>
      </x:c>
      <x:c r="M1159" s="10" t="n">
        <x:f>IF(C1159="","",ROUND((C1159-B1159)*24,6))</x:f>
        <x:v>72.47</x:v>
      </x:c>
      <x:c r="N1159" s="10" t="str">
        <x:f>IF(D1159="","",ROUND((D1159-B1159)*24,6))</x:f>
      </x:c>
      <x:c r="O1159" s="1" t="n">
        <x:f>IF(D1159="",1,0)</x:f>
        <x:v>1</x:v>
      </x:c>
      <x:c r="P1159" s="1" t="n">
        <x:f>IF(E1159="",0,IF(OR(C1159&lt;&gt;"",L1159&gt;=J1159),1,0))</x:f>
        <x:v>1</x:v>
      </x:c>
      <x:c r="Q1159" s="1" t="n">
        <x:f>IF(AND(E1159&lt;&gt;"",C1159&lt;&gt;"",M1159&lt;=J1159),1,0)</x:f>
        <x:v>0</x:v>
      </x:c>
      <x:c r="R1159" s="1" t="n">
        <x:f>P1159-Q1159</x:f>
        <x:v>1</x:v>
      </x:c>
      <x:c r="S1159" s="1" t="n">
        <x:f>IF(E1159="",0,IF(OR(D1159&lt;&gt;"",L1159&gt;=K1159),1,0))</x:f>
        <x:v>1</x:v>
      </x:c>
      <x:c r="T1159" s="1" t="n">
        <x:f>IF(AND(E1159&lt;&gt;"",D1159&lt;&gt;"",N1159&lt;=K1159),1,0)</x:f>
        <x:v>0</x:v>
      </x:c>
      <x:c r="U1159" s="1" t="n">
        <x:f>S1159-T1159</x:f>
        <x:v>1</x:v>
      </x:c>
      <x:c r="V1159" s="1" t="n">
        <x:f>IF(I1159="",0,1)</x:f>
        <x:v>0</x:v>
      </x:c>
      <x:c r="W1159" s="1" t="n">
        <x:f>IF(I1159&gt;=4,1,0)</x:f>
        <x:v>0</x:v>
      </x:c>
      <x:c r="X1159" s="1" t="n">
        <x:f>1-O1159</x:f>
        <x:v>0</x:v>
      </x:c>
      <x:c r="Y1159" s="1" t="n">
        <x:f>IF(AND(O1159=1,L1159&gt;168),1,0)</x:f>
        <x:v>1</x:v>
      </x:c>
    </x:row>
    <x:row r="1160">
      <x:c r="A1160" s="1" t="str">
        <x:v>T01155</x:v>
      </x:c>
      <x:c r="B1160" s="9" t="n">
        <x:v>45813.57083333333</x:v>
      </x:c>
      <x:c r="C1160" s="9" t="n">
        <x:v>45813.74</x:v>
      </x:c>
      <x:c r="D1160" s="9" t="n">
        <x:v>45813.903333333335</x:v>
      </x:c>
      <x:c r="E1160" s="1" t="str">
        <x:v>High</x:v>
      </x:c>
      <x:c r="F1160" s="1" t="str">
        <x:v>Email</x:v>
      </x:c>
      <x:c r="G1160" s="1" t="str">
        <x:v>Account access</x:v>
      </x:c>
      <x:c r="H1160" s="1" t="n">
        <x:v>0</x:v>
      </x:c>
      <x:c r="I1160" s="1"/>
      <x:c r="J1160" s="1" t="n">
        <x:f>IF(E1160="","",VLOOKUP(E1160,'Guide'!$A$7:$C$10,2,FALSE))</x:f>
        <x:v>4</x:v>
      </x:c>
      <x:c r="K1160" s="1" t="n">
        <x:f>IF(E1160="","",VLOOKUP(E1160,'Guide'!$A$7:$C$10,3,FALSE))</x:f>
        <x:v>24</x:v>
      </x:c>
      <x:c r="L1160" s="10" t="n">
        <x:f>('Guide'!$B$4-B1160)*24</x:f>
        <x:v>610.3000000000466</x:v>
      </x:c>
      <x:c r="M1160" s="10" t="n">
        <x:f>IF(C1160="","",ROUND((C1160-B1160)*24,6))</x:f>
        <x:v>4.06</x:v>
      </x:c>
      <x:c r="N1160" s="10" t="n">
        <x:f>IF(D1160="","",ROUND((D1160-B1160)*24,6))</x:f>
        <x:v>7.98</x:v>
      </x:c>
      <x:c r="O1160" s="1" t="n">
        <x:f>IF(D1160="",1,0)</x:f>
        <x:v>0</x:v>
      </x:c>
      <x:c r="P1160" s="1" t="n">
        <x:f>IF(E1160="",0,IF(OR(C1160&lt;&gt;"",L1160&gt;=J1160),1,0))</x:f>
        <x:v>1</x:v>
      </x:c>
      <x:c r="Q1160" s="1" t="n">
        <x:f>IF(AND(E1160&lt;&gt;"",C1160&lt;&gt;"",M1160&lt;=J1160),1,0)</x:f>
        <x:v>0</x:v>
      </x:c>
      <x:c r="R1160" s="1" t="n">
        <x:f>P1160-Q1160</x:f>
        <x:v>1</x:v>
      </x:c>
      <x:c r="S1160" s="1" t="n">
        <x:f>IF(E1160="",0,IF(OR(D1160&lt;&gt;"",L1160&gt;=K1160),1,0))</x:f>
        <x:v>1</x:v>
      </x:c>
      <x:c r="T1160" s="1" t="n">
        <x:f>IF(AND(E1160&lt;&gt;"",D1160&lt;&gt;"",N1160&lt;=K1160),1,0)</x:f>
        <x:v>1</x:v>
      </x:c>
      <x:c r="U1160" s="1" t="n">
        <x:f>S1160-T1160</x:f>
        <x:v>0</x:v>
      </x:c>
      <x:c r="V1160" s="1" t="n">
        <x:f>IF(I1160="",0,1)</x:f>
        <x:v>0</x:v>
      </x:c>
      <x:c r="W1160" s="1" t="n">
        <x:f>IF(I1160&gt;=4,1,0)</x:f>
        <x:v>0</x:v>
      </x:c>
      <x:c r="X1160" s="1" t="n">
        <x:f>1-O1160</x:f>
        <x:v>1</x:v>
      </x:c>
      <x:c r="Y1160" s="1" t="n">
        <x:f>IF(AND(O1160=1,L1160&gt;168),1,0)</x:f>
        <x:v>0</x:v>
      </x:c>
    </x:row>
    <x:row r="1161">
      <x:c r="A1161" s="1" t="str">
        <x:v>T01156</x:v>
      </x:c>
      <x:c r="B1161" s="9" t="n">
        <x:v>45800.43958333333</x:v>
      </x:c>
      <x:c r="C1161" s="9" t="n">
        <x:v>45800.525416666664</x:v>
      </x:c>
      <x:c r="D1161" s="9" t="n">
        <x:v>45803.52458333333</x:v>
      </x:c>
      <x:c r="E1161" s="1" t="str">
        <x:v>Normal</x:v>
      </x:c>
      <x:c r="F1161" s="1" t="str">
        <x:v>Web chat</x:v>
      </x:c>
      <x:c r="G1161" s="1" t="str">
        <x:v>Account access</x:v>
      </x:c>
      <x:c r="H1161" s="1" t="n">
        <x:v>0</x:v>
      </x:c>
      <x:c r="I1161" s="1" t="n">
        <x:v>5</x:v>
      </x:c>
      <x:c r="J1161" s="1" t="n">
        <x:f>IF(E1161="","",VLOOKUP(E1161,'Guide'!$A$7:$C$10,2,FALSE))</x:f>
        <x:v>12</x:v>
      </x:c>
      <x:c r="K1161" s="1" t="n">
        <x:f>IF(E1161="","",VLOOKUP(E1161,'Guide'!$A$7:$C$10,3,FALSE))</x:f>
        <x:v>72</x:v>
      </x:c>
      <x:c r="L1161" s="10" t="n">
        <x:f>('Guide'!$B$4-B1161)*24</x:f>
        <x:v>925.4500000000116</x:v>
      </x:c>
      <x:c r="M1161" s="10" t="n">
        <x:f>IF(C1161="","",ROUND((C1161-B1161)*24,6))</x:f>
        <x:v>2.06</x:v>
      </x:c>
      <x:c r="N1161" s="10" t="n">
        <x:f>IF(D1161="","",ROUND((D1161-B1161)*24,6))</x:f>
        <x:v>74.04</x:v>
      </x:c>
      <x:c r="O1161" s="1" t="n">
        <x:f>IF(D1161="",1,0)</x:f>
        <x:v>0</x:v>
      </x:c>
      <x:c r="P1161" s="1" t="n">
        <x:f>IF(E1161="",0,IF(OR(C1161&lt;&gt;"",L1161&gt;=J1161),1,0))</x:f>
        <x:v>1</x:v>
      </x:c>
      <x:c r="Q1161" s="1" t="n">
        <x:f>IF(AND(E1161&lt;&gt;"",C1161&lt;&gt;"",M1161&lt;=J1161),1,0)</x:f>
        <x:v>1</x:v>
      </x:c>
      <x:c r="R1161" s="1" t="n">
        <x:f>P1161-Q1161</x:f>
        <x:v>0</x:v>
      </x:c>
      <x:c r="S1161" s="1" t="n">
        <x:f>IF(E1161="",0,IF(OR(D1161&lt;&gt;"",L1161&gt;=K1161),1,0))</x:f>
        <x:v>1</x:v>
      </x:c>
      <x:c r="T1161" s="1" t="n">
        <x:f>IF(AND(E1161&lt;&gt;"",D1161&lt;&gt;"",N1161&lt;=K1161),1,0)</x:f>
        <x:v>0</x:v>
      </x:c>
      <x:c r="U1161" s="1" t="n">
        <x:f>S1161-T1161</x:f>
        <x:v>1</x:v>
      </x:c>
      <x:c r="V1161" s="1" t="n">
        <x:f>IF(I1161="",0,1)</x:f>
        <x:v>1</x:v>
      </x:c>
      <x:c r="W1161" s="1" t="n">
        <x:f>IF(I1161&gt;=4,1,0)</x:f>
        <x:v>1</x:v>
      </x:c>
      <x:c r="X1161" s="1" t="n">
        <x:f>1-O1161</x:f>
        <x:v>1</x:v>
      </x:c>
      <x:c r="Y1161" s="1" t="n">
        <x:f>IF(AND(O1161=1,L1161&gt;168),1,0)</x:f>
        <x:v>0</x:v>
      </x:c>
    </x:row>
    <x:row r="1162">
      <x:c r="A1162" s="1" t="str">
        <x:v>T01157</x:v>
      </x:c>
      <x:c r="B1162" s="9" t="n">
        <x:v>45695.91458333333</x:v>
      </x:c>
      <x:c r="C1162" s="9" t="n">
        <x:v>45696.11208333333</x:v>
      </x:c>
      <x:c r="D1162" s="9" t="n">
        <x:v>45696.270833333336</x:v>
      </x:c>
      <x:c r="E1162" s="1" t="str">
        <x:v>High</x:v>
      </x:c>
      <x:c r="F1162" s="1" t="str">
        <x:v>WhatsApp</x:v>
      </x:c>
      <x:c r="G1162" s="1" t="str">
        <x:v>Billing</x:v>
      </x:c>
      <x:c r="H1162" s="1" t="n">
        <x:v>0</x:v>
      </x:c>
      <x:c r="I1162" s="1" t="n">
        <x:v>4</x:v>
      </x:c>
      <x:c r="J1162" s="1" t="n">
        <x:f>IF(E1162="","",VLOOKUP(E1162,'Guide'!$A$7:$C$10,2,FALSE))</x:f>
        <x:v>4</x:v>
      </x:c>
      <x:c r="K1162" s="1" t="n">
        <x:f>IF(E1162="","",VLOOKUP(E1162,'Guide'!$A$7:$C$10,3,FALSE))</x:f>
        <x:v>24</x:v>
      </x:c>
      <x:c r="L1162" s="10" t="n">
        <x:f>('Guide'!$B$4-B1162)*24</x:f>
        <x:v>3434.0500000000466</x:v>
      </x:c>
      <x:c r="M1162" s="10" t="n">
        <x:f>IF(C1162="","",ROUND((C1162-B1162)*24,6))</x:f>
        <x:v>4.74</x:v>
      </x:c>
      <x:c r="N1162" s="10" t="n">
        <x:f>IF(D1162="","",ROUND((D1162-B1162)*24,6))</x:f>
        <x:v>8.55</x:v>
      </x:c>
      <x:c r="O1162" s="1" t="n">
        <x:f>IF(D1162="",1,0)</x:f>
        <x:v>0</x:v>
      </x:c>
      <x:c r="P1162" s="1" t="n">
        <x:f>IF(E1162="",0,IF(OR(C1162&lt;&gt;"",L1162&gt;=J1162),1,0))</x:f>
        <x:v>1</x:v>
      </x:c>
      <x:c r="Q1162" s="1" t="n">
        <x:f>IF(AND(E1162&lt;&gt;"",C1162&lt;&gt;"",M1162&lt;=J1162),1,0)</x:f>
        <x:v>0</x:v>
      </x:c>
      <x:c r="R1162" s="1" t="n">
        <x:f>P1162-Q1162</x:f>
        <x:v>1</x:v>
      </x:c>
      <x:c r="S1162" s="1" t="n">
        <x:f>IF(E1162="",0,IF(OR(D1162&lt;&gt;"",L1162&gt;=K1162),1,0))</x:f>
        <x:v>1</x:v>
      </x:c>
      <x:c r="T1162" s="1" t="n">
        <x:f>IF(AND(E1162&lt;&gt;"",D1162&lt;&gt;"",N1162&lt;=K1162),1,0)</x:f>
        <x:v>1</x:v>
      </x:c>
      <x:c r="U1162" s="1" t="n">
        <x:f>S1162-T1162</x:f>
        <x:v>0</x:v>
      </x:c>
      <x:c r="V1162" s="1" t="n">
        <x:f>IF(I1162="",0,1)</x:f>
        <x:v>1</x:v>
      </x:c>
      <x:c r="W1162" s="1" t="n">
        <x:f>IF(I1162&gt;=4,1,0)</x:f>
        <x:v>1</x:v>
      </x:c>
      <x:c r="X1162" s="1" t="n">
        <x:f>1-O1162</x:f>
        <x:v>1</x:v>
      </x:c>
      <x:c r="Y1162" s="1" t="n">
        <x:f>IF(AND(O1162=1,L1162&gt;168),1,0)</x:f>
        <x:v>0</x:v>
      </x:c>
    </x:row>
    <x:row r="1163">
      <x:c r="A1163" s="1" t="str">
        <x:v>T01158</x:v>
      </x:c>
      <x:c r="B1163" s="9" t="n">
        <x:v>45685.26111111111</x:v>
      </x:c>
      <x:c r="C1163" s="9" t="n">
        <x:v>45685.34736111111</x:v>
      </x:c>
      <x:c r="D1163" s="9" t="n">
        <x:v>45685.50777777778</x:v>
      </x:c>
      <x:c r="E1163" s="1" t="str">
        <x:v>Urgent</x:v>
      </x:c>
      <x:c r="F1163" s="1" t="str">
        <x:v>Email</x:v>
      </x:c>
      <x:c r="G1163" s="1" t="str">
        <x:v>Account access</x:v>
      </x:c>
      <x:c r="H1163" s="1" t="n">
        <x:v>0</x:v>
      </x:c>
      <x:c r="I1163" s="1" t="n">
        <x:v>3</x:v>
      </x:c>
      <x:c r="J1163" s="1" t="n">
        <x:f>IF(E1163="","",VLOOKUP(E1163,'Guide'!$A$7:$C$10,2,FALSE))</x:f>
        <x:v>1</x:v>
      </x:c>
      <x:c r="K1163" s="1" t="n">
        <x:f>IF(E1163="","",VLOOKUP(E1163,'Guide'!$A$7:$C$10,3,FALSE))</x:f>
        <x:v>8</x:v>
      </x:c>
      <x:c r="L1163" s="10" t="n">
        <x:f>('Guide'!$B$4-B1163)*24</x:f>
        <x:v>3689.733333333337</x:v>
      </x:c>
      <x:c r="M1163" s="10" t="n">
        <x:f>IF(C1163="","",ROUND((C1163-B1163)*24,6))</x:f>
        <x:v>2.07</x:v>
      </x:c>
      <x:c r="N1163" s="10" t="n">
        <x:f>IF(D1163="","",ROUND((D1163-B1163)*24,6))</x:f>
        <x:v>5.92</x:v>
      </x:c>
      <x:c r="O1163" s="1" t="n">
        <x:f>IF(D1163="",1,0)</x:f>
        <x:v>0</x:v>
      </x:c>
      <x:c r="P1163" s="1" t="n">
        <x:f>IF(E1163="",0,IF(OR(C1163&lt;&gt;"",L1163&gt;=J1163),1,0))</x:f>
        <x:v>1</x:v>
      </x:c>
      <x:c r="Q1163" s="1" t="n">
        <x:f>IF(AND(E1163&lt;&gt;"",C1163&lt;&gt;"",M1163&lt;=J1163),1,0)</x:f>
        <x:v>0</x:v>
      </x:c>
      <x:c r="R1163" s="1" t="n">
        <x:f>P1163-Q1163</x:f>
        <x:v>1</x:v>
      </x:c>
      <x:c r="S1163" s="1" t="n">
        <x:f>IF(E1163="",0,IF(OR(D1163&lt;&gt;"",L1163&gt;=K1163),1,0))</x:f>
        <x:v>1</x:v>
      </x:c>
      <x:c r="T1163" s="1" t="n">
        <x:f>IF(AND(E1163&lt;&gt;"",D1163&lt;&gt;"",N1163&lt;=K1163),1,0)</x:f>
        <x:v>1</x:v>
      </x:c>
      <x:c r="U1163" s="1" t="n">
        <x:f>S1163-T1163</x:f>
        <x:v>0</x:v>
      </x:c>
      <x:c r="V1163" s="1" t="n">
        <x:f>IF(I1163="",0,1)</x:f>
        <x:v>1</x:v>
      </x:c>
      <x:c r="W1163" s="1" t="n">
        <x:f>IF(I1163&gt;=4,1,0)</x:f>
        <x:v>0</x:v>
      </x:c>
      <x:c r="X1163" s="1" t="n">
        <x:f>1-O1163</x:f>
        <x:v>1</x:v>
      </x:c>
      <x:c r="Y1163" s="1" t="n">
        <x:f>IF(AND(O1163=1,L1163&gt;168),1,0)</x:f>
        <x:v>0</x:v>
      </x:c>
    </x:row>
    <x:row r="1164">
      <x:c r="A1164" s="1" t="str">
        <x:v>T01159</x:v>
      </x:c>
      <x:c r="B1164" s="9" t="n">
        <x:v>45725.30694444444</x:v>
      </x:c>
      <x:c r="C1164" s="9" t="n">
        <x:v>45725.506944444445</x:v>
      </x:c>
      <x:c r="D1164" s="9" t="n">
        <x:v>45726.544444444444</x:v>
      </x:c>
      <x:c r="E1164" s="1" t="str">
        <x:v>Normal</x:v>
      </x:c>
      <x:c r="F1164" s="1" t="str">
        <x:v>Web chat</x:v>
      </x:c>
      <x:c r="G1164" s="1" t="str">
        <x:v>Billing</x:v>
      </x:c>
      <x:c r="H1164" s="1" t="n">
        <x:v>0</x:v>
      </x:c>
      <x:c r="I1164" s="1" t="n">
        <x:v>4</x:v>
      </x:c>
      <x:c r="J1164" s="1" t="n">
        <x:f>IF(E1164="","",VLOOKUP(E1164,'Guide'!$A$7:$C$10,2,FALSE))</x:f>
        <x:v>12</x:v>
      </x:c>
      <x:c r="K1164" s="1" t="n">
        <x:f>IF(E1164="","",VLOOKUP(E1164,'Guide'!$A$7:$C$10,3,FALSE))</x:f>
        <x:v>72</x:v>
      </x:c>
      <x:c r="L1164" s="10" t="n">
        <x:f>('Guide'!$B$4-B1164)*24</x:f>
        <x:v>2728.6333333334187</x:v>
      </x:c>
      <x:c r="M1164" s="10" t="n">
        <x:f>IF(C1164="","",ROUND((C1164-B1164)*24,6))</x:f>
        <x:v>4.8</x:v>
      </x:c>
      <x:c r="N1164" s="10" t="n">
        <x:f>IF(D1164="","",ROUND((D1164-B1164)*24,6))</x:f>
        <x:v>29.7</x:v>
      </x:c>
      <x:c r="O1164" s="1" t="n">
        <x:f>IF(D1164="",1,0)</x:f>
        <x:v>0</x:v>
      </x:c>
      <x:c r="P1164" s="1" t="n">
        <x:f>IF(E1164="",0,IF(OR(C1164&lt;&gt;"",L1164&gt;=J1164),1,0))</x:f>
        <x:v>1</x:v>
      </x:c>
      <x:c r="Q1164" s="1" t="n">
        <x:f>IF(AND(E1164&lt;&gt;"",C1164&lt;&gt;"",M1164&lt;=J1164),1,0)</x:f>
        <x:v>1</x:v>
      </x:c>
      <x:c r="R1164" s="1" t="n">
        <x:f>P1164-Q1164</x:f>
        <x:v>0</x:v>
      </x:c>
      <x:c r="S1164" s="1" t="n">
        <x:f>IF(E1164="",0,IF(OR(D1164&lt;&gt;"",L1164&gt;=K1164),1,0))</x:f>
        <x:v>1</x:v>
      </x:c>
      <x:c r="T1164" s="1" t="n">
        <x:f>IF(AND(E1164&lt;&gt;"",D1164&lt;&gt;"",N1164&lt;=K1164),1,0)</x:f>
        <x:v>1</x:v>
      </x:c>
      <x:c r="U1164" s="1" t="n">
        <x:f>S1164-T1164</x:f>
        <x:v>0</x:v>
      </x:c>
      <x:c r="V1164" s="1" t="n">
        <x:f>IF(I1164="",0,1)</x:f>
        <x:v>1</x:v>
      </x:c>
      <x:c r="W1164" s="1" t="n">
        <x:f>IF(I1164&gt;=4,1,0)</x:f>
        <x:v>1</x:v>
      </x:c>
      <x:c r="X1164" s="1" t="n">
        <x:f>1-O1164</x:f>
        <x:v>1</x:v>
      </x:c>
      <x:c r="Y1164" s="1" t="n">
        <x:f>IF(AND(O1164=1,L1164&gt;168),1,0)</x:f>
        <x:v>0</x:v>
      </x:c>
    </x:row>
    <x:row r="1165">
      <x:c r="A1165" s="1" t="str">
        <x:v>T01160</x:v>
      </x:c>
      <x:c r="B1165" s="9" t="n">
        <x:v>45777.00763888889</x:v>
      </x:c>
      <x:c r="C1165" s="9" t="n">
        <x:v>45777.58138888889</x:v>
      </x:c>
      <x:c r="D1165" s="9" t="n">
        <x:v>45777.98388888889</x:v>
      </x:c>
      <x:c r="E1165" s="1" t="str">
        <x:v>Normal</x:v>
      </x:c>
      <x:c r="F1165" s="1" t="str">
        <x:v>Email</x:v>
      </x:c>
      <x:c r="G1165" s="1" t="str">
        <x:v>Billing</x:v>
      </x:c>
      <x:c r="H1165" s="1" t="n">
        <x:v>1</x:v>
      </x:c>
      <x:c r="I1165" s="1" t="n">
        <x:v>5</x:v>
      </x:c>
      <x:c r="J1165" s="1" t="n">
        <x:f>IF(E1165="","",VLOOKUP(E1165,'Guide'!$A$7:$C$10,2,FALSE))</x:f>
        <x:v>12</x:v>
      </x:c>
      <x:c r="K1165" s="1" t="n">
        <x:f>IF(E1165="","",VLOOKUP(E1165,'Guide'!$A$7:$C$10,3,FALSE))</x:f>
        <x:v>72</x:v>
      </x:c>
      <x:c r="L1165" s="10" t="n">
        <x:f>('Guide'!$B$4-B1165)*24</x:f>
        <x:v>1487.816666666593</x:v>
      </x:c>
      <x:c r="M1165" s="10" t="n">
        <x:f>IF(C1165="","",ROUND((C1165-B1165)*24,6))</x:f>
        <x:v>13.77</x:v>
      </x:c>
      <x:c r="N1165" s="10" t="n">
        <x:f>IF(D1165="","",ROUND((D1165-B1165)*24,6))</x:f>
        <x:v>23.43</x:v>
      </x:c>
      <x:c r="O1165" s="1" t="n">
        <x:f>IF(D1165="",1,0)</x:f>
        <x:v>0</x:v>
      </x:c>
      <x:c r="P1165" s="1" t="n">
        <x:f>IF(E1165="",0,IF(OR(C1165&lt;&gt;"",L1165&gt;=J1165),1,0))</x:f>
        <x:v>1</x:v>
      </x:c>
      <x:c r="Q1165" s="1" t="n">
        <x:f>IF(AND(E1165&lt;&gt;"",C1165&lt;&gt;"",M1165&lt;=J1165),1,0)</x:f>
        <x:v>0</x:v>
      </x:c>
      <x:c r="R1165" s="1" t="n">
        <x:f>P1165-Q1165</x:f>
        <x:v>1</x:v>
      </x:c>
      <x:c r="S1165" s="1" t="n">
        <x:f>IF(E1165="",0,IF(OR(D1165&lt;&gt;"",L1165&gt;=K1165),1,0))</x:f>
        <x:v>1</x:v>
      </x:c>
      <x:c r="T1165" s="1" t="n">
        <x:f>IF(AND(E1165&lt;&gt;"",D1165&lt;&gt;"",N1165&lt;=K1165),1,0)</x:f>
        <x:v>1</x:v>
      </x:c>
      <x:c r="U1165" s="1" t="n">
        <x:f>S1165-T1165</x:f>
        <x:v>0</x:v>
      </x:c>
      <x:c r="V1165" s="1" t="n">
        <x:f>IF(I1165="",0,1)</x:f>
        <x:v>1</x:v>
      </x:c>
      <x:c r="W1165" s="1" t="n">
        <x:f>IF(I1165&gt;=4,1,0)</x:f>
        <x:v>1</x:v>
      </x:c>
      <x:c r="X1165" s="1" t="n">
        <x:f>1-O1165</x:f>
        <x:v>1</x:v>
      </x:c>
      <x:c r="Y1165" s="1" t="n">
        <x:f>IF(AND(O1165=1,L1165&gt;168),1,0)</x:f>
        <x:v>0</x:v>
      </x:c>
    </x:row>
    <x:row r="1166">
      <x:c r="A1166" s="1" t="str">
        <x:v>T01161</x:v>
      </x:c>
      <x:c r="B1166" s="9" t="n">
        <x:v>45745.35138888889</x:v>
      </x:c>
      <x:c r="C1166" s="9" t="n">
        <x:v>45745.789722222224</x:v>
      </x:c>
      <x:c r="D1166" s="9" t="n">
        <x:v>45746.353055555555</x:v>
      </x:c>
      <x:c r="E1166" s="1" t="str">
        <x:v>Normal</x:v>
      </x:c>
      <x:c r="F1166" s="1" t="str">
        <x:v>WhatsApp</x:v>
      </x:c>
      <x:c r="G1166" s="1" t="str">
        <x:v>Delivery</x:v>
      </x:c>
      <x:c r="H1166" s="1" t="n">
        <x:v>0</x:v>
      </x:c>
      <x:c r="I1166" s="1"/>
      <x:c r="J1166" s="1" t="n">
        <x:f>IF(E1166="","",VLOOKUP(E1166,'Guide'!$A$7:$C$10,2,FALSE))</x:f>
        <x:v>12</x:v>
      </x:c>
      <x:c r="K1166" s="1" t="n">
        <x:f>IF(E1166="","",VLOOKUP(E1166,'Guide'!$A$7:$C$10,3,FALSE))</x:f>
        <x:v>72</x:v>
      </x:c>
      <x:c r="L1166" s="10" t="n">
        <x:f>('Guide'!$B$4-B1166)*24</x:f>
        <x:v>2247.566666666593</x:v>
      </x:c>
      <x:c r="M1166" s="10" t="n">
        <x:f>IF(C1166="","",ROUND((C1166-B1166)*24,6))</x:f>
        <x:v>10.52</x:v>
      </x:c>
      <x:c r="N1166" s="10" t="n">
        <x:f>IF(D1166="","",ROUND((D1166-B1166)*24,6))</x:f>
        <x:v>24.04</x:v>
      </x:c>
      <x:c r="O1166" s="1" t="n">
        <x:f>IF(D1166="",1,0)</x:f>
        <x:v>0</x:v>
      </x:c>
      <x:c r="P1166" s="1" t="n">
        <x:f>IF(E1166="",0,IF(OR(C1166&lt;&gt;"",L1166&gt;=J1166),1,0))</x:f>
        <x:v>1</x:v>
      </x:c>
      <x:c r="Q1166" s="1" t="n">
        <x:f>IF(AND(E1166&lt;&gt;"",C1166&lt;&gt;"",M1166&lt;=J1166),1,0)</x:f>
        <x:v>1</x:v>
      </x:c>
      <x:c r="R1166" s="1" t="n">
        <x:f>P1166-Q1166</x:f>
        <x:v>0</x:v>
      </x:c>
      <x:c r="S1166" s="1" t="n">
        <x:f>IF(E1166="",0,IF(OR(D1166&lt;&gt;"",L1166&gt;=K1166),1,0))</x:f>
        <x:v>1</x:v>
      </x:c>
      <x:c r="T1166" s="1" t="n">
        <x:f>IF(AND(E1166&lt;&gt;"",D1166&lt;&gt;"",N1166&lt;=K1166),1,0)</x:f>
        <x:v>1</x:v>
      </x:c>
      <x:c r="U1166" s="1" t="n">
        <x:f>S1166-T1166</x:f>
        <x:v>0</x:v>
      </x:c>
      <x:c r="V1166" s="1" t="n">
        <x:f>IF(I1166="",0,1)</x:f>
        <x:v>0</x:v>
      </x:c>
      <x:c r="W1166" s="1" t="n">
        <x:f>IF(I1166&gt;=4,1,0)</x:f>
        <x:v>0</x:v>
      </x:c>
      <x:c r="X1166" s="1" t="n">
        <x:f>1-O1166</x:f>
        <x:v>1</x:v>
      </x:c>
      <x:c r="Y1166" s="1" t="n">
        <x:f>IF(AND(O1166=1,L1166&gt;168),1,0)</x:f>
        <x:v>0</x:v>
      </x:c>
    </x:row>
    <x:row r="1167">
      <x:c r="A1167" s="1" t="str">
        <x:v>T01162</x:v>
      </x:c>
      <x:c r="B1167" s="9" t="n">
        <x:v>45674.47430555556</x:v>
      </x:c>
      <x:c r="C1167" s="9" t="n">
        <x:v>45674.49055555555</x:v>
      </x:c>
      <x:c r="D1167" s="9" t="n">
        <x:v>45674.595555555556</x:v>
      </x:c>
      <x:c r="E1167" s="1" t="str">
        <x:v>Urgent</x:v>
      </x:c>
      <x:c r="F1167" s="1" t="str">
        <x:v>WhatsApp</x:v>
      </x:c>
      <x:c r="G1167" s="1" t="str">
        <x:v>Billing</x:v>
      </x:c>
      <x:c r="H1167" s="1" t="n">
        <x:v>1</x:v>
      </x:c>
      <x:c r="I1167" s="1"/>
      <x:c r="J1167" s="1" t="n">
        <x:f>IF(E1167="","",VLOOKUP(E1167,'Guide'!$A$7:$C$10,2,FALSE))</x:f>
        <x:v>1</x:v>
      </x:c>
      <x:c r="K1167" s="1" t="n">
        <x:f>IF(E1167="","",VLOOKUP(E1167,'Guide'!$A$7:$C$10,3,FALSE))</x:f>
        <x:v>8</x:v>
      </x:c>
      <x:c r="L1167" s="10" t="n">
        <x:f>('Guide'!$B$4-B1167)*24</x:f>
        <x:v>3948.6166666665813</x:v>
      </x:c>
      <x:c r="M1167" s="10" t="n">
        <x:f>IF(C1167="","",ROUND((C1167-B1167)*24,6))</x:f>
        <x:v>0.39</x:v>
      </x:c>
      <x:c r="N1167" s="10" t="n">
        <x:f>IF(D1167="","",ROUND((D1167-B1167)*24,6))</x:f>
        <x:v>2.91</x:v>
      </x:c>
      <x:c r="O1167" s="1" t="n">
        <x:f>IF(D1167="",1,0)</x:f>
        <x:v>0</x:v>
      </x:c>
      <x:c r="P1167" s="1" t="n">
        <x:f>IF(E1167="",0,IF(OR(C1167&lt;&gt;"",L1167&gt;=J1167),1,0))</x:f>
        <x:v>1</x:v>
      </x:c>
      <x:c r="Q1167" s="1" t="n">
        <x:f>IF(AND(E1167&lt;&gt;"",C1167&lt;&gt;"",M1167&lt;=J1167),1,0)</x:f>
        <x:v>1</x:v>
      </x:c>
      <x:c r="R1167" s="1" t="n">
        <x:f>P1167-Q1167</x:f>
        <x:v>0</x:v>
      </x:c>
      <x:c r="S1167" s="1" t="n">
        <x:f>IF(E1167="",0,IF(OR(D1167&lt;&gt;"",L1167&gt;=K1167),1,0))</x:f>
        <x:v>1</x:v>
      </x:c>
      <x:c r="T1167" s="1" t="n">
        <x:f>IF(AND(E1167&lt;&gt;"",D1167&lt;&gt;"",N1167&lt;=K1167),1,0)</x:f>
        <x:v>1</x:v>
      </x:c>
      <x:c r="U1167" s="1" t="n">
        <x:f>S1167-T1167</x:f>
        <x:v>0</x:v>
      </x:c>
      <x:c r="V1167" s="1" t="n">
        <x:f>IF(I1167="",0,1)</x:f>
        <x:v>0</x:v>
      </x:c>
      <x:c r="W1167" s="1" t="n">
        <x:f>IF(I1167&gt;=4,1,0)</x:f>
        <x:v>0</x:v>
      </x:c>
      <x:c r="X1167" s="1" t="n">
        <x:f>1-O1167</x:f>
        <x:v>1</x:v>
      </x:c>
      <x:c r="Y1167" s="1" t="n">
        <x:f>IF(AND(O1167=1,L1167&gt;168),1,0)</x:f>
        <x:v>0</x:v>
      </x:c>
    </x:row>
    <x:row r="1168">
      <x:c r="A1168" s="1" t="str">
        <x:v>T01163</x:v>
      </x:c>
      <x:c r="B1168" s="9" t="n">
        <x:v>45803.635416666664</x:v>
      </x:c>
      <x:c r="C1168" s="9" t="n">
        <x:v>45804.035</x:v>
      </x:c>
      <x:c r="D1168" s="9" t="n">
        <x:v>45806.67625</x:v>
      </x:c>
      <x:c r="E1168" s="1" t="str">
        <x:v>Normal</x:v>
      </x:c>
      <x:c r="F1168" s="1" t="str">
        <x:v>Email</x:v>
      </x:c>
      <x:c r="G1168" s="1" t="str">
        <x:v>Delivery</x:v>
      </x:c>
      <x:c r="H1168" s="1" t="n">
        <x:v>0</x:v>
      </x:c>
      <x:c r="I1168" s="1"/>
      <x:c r="J1168" s="1" t="n">
        <x:f>IF(E1168="","",VLOOKUP(E1168,'Guide'!$A$7:$C$10,2,FALSE))</x:f>
        <x:v>12</x:v>
      </x:c>
      <x:c r="K1168" s="1" t="n">
        <x:f>IF(E1168="","",VLOOKUP(E1168,'Guide'!$A$7:$C$10,3,FALSE))</x:f>
        <x:v>72</x:v>
      </x:c>
      <x:c r="L1168" s="10" t="n">
        <x:f>('Guide'!$B$4-B1168)*24</x:f>
        <x:v>848.7500000000582</x:v>
      </x:c>
      <x:c r="M1168" s="10" t="n">
        <x:f>IF(C1168="","",ROUND((C1168-B1168)*24,6))</x:f>
        <x:v>9.59</x:v>
      </x:c>
      <x:c r="N1168" s="10" t="n">
        <x:f>IF(D1168="","",ROUND((D1168-B1168)*24,6))</x:f>
        <x:v>72.98</x:v>
      </x:c>
      <x:c r="O1168" s="1" t="n">
        <x:f>IF(D1168="",1,0)</x:f>
        <x:v>0</x:v>
      </x:c>
      <x:c r="P1168" s="1" t="n">
        <x:f>IF(E1168="",0,IF(OR(C1168&lt;&gt;"",L1168&gt;=J1168),1,0))</x:f>
        <x:v>1</x:v>
      </x:c>
      <x:c r="Q1168" s="1" t="n">
        <x:f>IF(AND(E1168&lt;&gt;"",C1168&lt;&gt;"",M1168&lt;=J1168),1,0)</x:f>
        <x:v>1</x:v>
      </x:c>
      <x:c r="R1168" s="1" t="n">
        <x:f>P1168-Q1168</x:f>
        <x:v>0</x:v>
      </x:c>
      <x:c r="S1168" s="1" t="n">
        <x:f>IF(E1168="",0,IF(OR(D1168&lt;&gt;"",L1168&gt;=K1168),1,0))</x:f>
        <x:v>1</x:v>
      </x:c>
      <x:c r="T1168" s="1" t="n">
        <x:f>IF(AND(E1168&lt;&gt;"",D1168&lt;&gt;"",N1168&lt;=K1168),1,0)</x:f>
        <x:v>0</x:v>
      </x:c>
      <x:c r="U1168" s="1" t="n">
        <x:f>S1168-T1168</x:f>
        <x:v>1</x:v>
      </x:c>
      <x:c r="V1168" s="1" t="n">
        <x:f>IF(I1168="",0,1)</x:f>
        <x:v>0</x:v>
      </x:c>
      <x:c r="W1168" s="1" t="n">
        <x:f>IF(I1168&gt;=4,1,0)</x:f>
        <x:v>0</x:v>
      </x:c>
      <x:c r="X1168" s="1" t="n">
        <x:f>1-O1168</x:f>
        <x:v>1</x:v>
      </x:c>
      <x:c r="Y1168" s="1" t="n">
        <x:f>IF(AND(O1168=1,L1168&gt;168),1,0)</x:f>
        <x:v>0</x:v>
      </x:c>
    </x:row>
    <x:row r="1169">
      <x:c r="A1169" s="1" t="str">
        <x:v>T01164</x:v>
      </x:c>
      <x:c r="B1169" s="9" t="n">
        <x:v>45675.347916666666</x:v>
      </x:c>
      <x:c r="C1169" s="9" t="n">
        <x:v>45675.510416666664</x:v>
      </x:c>
      <x:c r="D1169" s="9" t="n">
        <x:v>45678.183333333334</x:v>
      </x:c>
      <x:c r="E1169" s="1" t="str">
        <x:v>Normal</x:v>
      </x:c>
      <x:c r="F1169" s="1" t="str">
        <x:v>Web chat</x:v>
      </x:c>
      <x:c r="G1169" s="1" t="str">
        <x:v>Billing</x:v>
      </x:c>
      <x:c r="H1169" s="1" t="n">
        <x:v>0</x:v>
      </x:c>
      <x:c r="I1169" s="1"/>
      <x:c r="J1169" s="1" t="n">
        <x:f>IF(E1169="","",VLOOKUP(E1169,'Guide'!$A$7:$C$10,2,FALSE))</x:f>
        <x:v>12</x:v>
      </x:c>
      <x:c r="K1169" s="1" t="n">
        <x:f>IF(E1169="","",VLOOKUP(E1169,'Guide'!$A$7:$C$10,3,FALSE))</x:f>
        <x:v>72</x:v>
      </x:c>
      <x:c r="L1169" s="10" t="n">
        <x:f>('Guide'!$B$4-B1169)*24</x:f>
        <x:v>3927.6500000000233</x:v>
      </x:c>
      <x:c r="M1169" s="10" t="n">
        <x:f>IF(C1169="","",ROUND((C1169-B1169)*24,6))</x:f>
        <x:v>3.9</x:v>
      </x:c>
      <x:c r="N1169" s="10" t="n">
        <x:f>IF(D1169="","",ROUND((D1169-B1169)*24,6))</x:f>
        <x:v>68.05</x:v>
      </x:c>
      <x:c r="O1169" s="1" t="n">
        <x:f>IF(D1169="",1,0)</x:f>
        <x:v>0</x:v>
      </x:c>
      <x:c r="P1169" s="1" t="n">
        <x:f>IF(E1169="",0,IF(OR(C1169&lt;&gt;"",L1169&gt;=J1169),1,0))</x:f>
        <x:v>1</x:v>
      </x:c>
      <x:c r="Q1169" s="1" t="n">
        <x:f>IF(AND(E1169&lt;&gt;"",C1169&lt;&gt;"",M1169&lt;=J1169),1,0)</x:f>
        <x:v>1</x:v>
      </x:c>
      <x:c r="R1169" s="1" t="n">
        <x:f>P1169-Q1169</x:f>
        <x:v>0</x:v>
      </x:c>
      <x:c r="S1169" s="1" t="n">
        <x:f>IF(E1169="",0,IF(OR(D1169&lt;&gt;"",L1169&gt;=K1169),1,0))</x:f>
        <x:v>1</x:v>
      </x:c>
      <x:c r="T1169" s="1" t="n">
        <x:f>IF(AND(E1169&lt;&gt;"",D1169&lt;&gt;"",N1169&lt;=K1169),1,0)</x:f>
        <x:v>1</x:v>
      </x:c>
      <x:c r="U1169" s="1" t="n">
        <x:f>S1169-T1169</x:f>
        <x:v>0</x:v>
      </x:c>
      <x:c r="V1169" s="1" t="n">
        <x:f>IF(I1169="",0,1)</x:f>
        <x:v>0</x:v>
      </x:c>
      <x:c r="W1169" s="1" t="n">
        <x:f>IF(I1169&gt;=4,1,0)</x:f>
        <x:v>0</x:v>
      </x:c>
      <x:c r="X1169" s="1" t="n">
        <x:f>1-O1169</x:f>
        <x:v>1</x:v>
      </x:c>
      <x:c r="Y1169" s="1" t="n">
        <x:f>IF(AND(O1169=1,L1169&gt;168),1,0)</x:f>
        <x:v>0</x:v>
      </x:c>
    </x:row>
    <x:row r="1170">
      <x:c r="A1170" s="1" t="str">
        <x:v>T01165</x:v>
      </x:c>
      <x:c r="B1170" s="9" t="n">
        <x:v>45663.240277777775</x:v>
      </x:c>
      <x:c r="C1170" s="9" t="n">
        <x:v>45663.59986111111</x:v>
      </x:c>
      <x:c r="D1170" s="9" t="n">
        <x:v>45663.67486111111</x:v>
      </x:c>
      <x:c r="E1170" s="1" t="str">
        <x:v>High</x:v>
      </x:c>
      <x:c r="F1170" s="1" t="str">
        <x:v>WhatsApp</x:v>
      </x:c>
      <x:c r="G1170" s="1" t="str">
        <x:v>Billing</x:v>
      </x:c>
      <x:c r="H1170" s="1" t="n">
        <x:v>0</x:v>
      </x:c>
      <x:c r="I1170" s="1" t="n">
        <x:v>4</x:v>
      </x:c>
      <x:c r="J1170" s="1" t="n">
        <x:f>IF(E1170="","",VLOOKUP(E1170,'Guide'!$A$7:$C$10,2,FALSE))</x:f>
        <x:v>4</x:v>
      </x:c>
      <x:c r="K1170" s="1" t="n">
        <x:f>IF(E1170="","",VLOOKUP(E1170,'Guide'!$A$7:$C$10,3,FALSE))</x:f>
        <x:v>24</x:v>
      </x:c>
      <x:c r="L1170" s="10" t="n">
        <x:f>('Guide'!$B$4-B1170)*24</x:f>
        <x:v>4218.233333333395</x:v>
      </x:c>
      <x:c r="M1170" s="10" t="n">
        <x:f>IF(C1170="","",ROUND((C1170-B1170)*24,6))</x:f>
        <x:v>8.63</x:v>
      </x:c>
      <x:c r="N1170" s="10" t="n">
        <x:f>IF(D1170="","",ROUND((D1170-B1170)*24,6))</x:f>
        <x:v>10.43</x:v>
      </x:c>
      <x:c r="O1170" s="1" t="n">
        <x:f>IF(D1170="",1,0)</x:f>
        <x:v>0</x:v>
      </x:c>
      <x:c r="P1170" s="1" t="n">
        <x:f>IF(E1170="",0,IF(OR(C1170&lt;&gt;"",L1170&gt;=J1170),1,0))</x:f>
        <x:v>1</x:v>
      </x:c>
      <x:c r="Q1170" s="1" t="n">
        <x:f>IF(AND(E1170&lt;&gt;"",C1170&lt;&gt;"",M1170&lt;=J1170),1,0)</x:f>
        <x:v>0</x:v>
      </x:c>
      <x:c r="R1170" s="1" t="n">
        <x:f>P1170-Q1170</x:f>
        <x:v>1</x:v>
      </x:c>
      <x:c r="S1170" s="1" t="n">
        <x:f>IF(E1170="",0,IF(OR(D1170&lt;&gt;"",L1170&gt;=K1170),1,0))</x:f>
        <x:v>1</x:v>
      </x:c>
      <x:c r="T1170" s="1" t="n">
        <x:f>IF(AND(E1170&lt;&gt;"",D1170&lt;&gt;"",N1170&lt;=K1170),1,0)</x:f>
        <x:v>1</x:v>
      </x:c>
      <x:c r="U1170" s="1" t="n">
        <x:f>S1170-T1170</x:f>
        <x:v>0</x:v>
      </x:c>
      <x:c r="V1170" s="1" t="n">
        <x:f>IF(I1170="",0,1)</x:f>
        <x:v>1</x:v>
      </x:c>
      <x:c r="W1170" s="1" t="n">
        <x:f>IF(I1170&gt;=4,1,0)</x:f>
        <x:v>1</x:v>
      </x:c>
      <x:c r="X1170" s="1" t="n">
        <x:f>1-O1170</x:f>
        <x:v>1</x:v>
      </x:c>
      <x:c r="Y1170" s="1" t="n">
        <x:f>IF(AND(O1170=1,L1170&gt;168),1,0)</x:f>
        <x:v>0</x:v>
      </x:c>
    </x:row>
    <x:row r="1171">
      <x:c r="A1171" s="1" t="str">
        <x:v>T01166</x:v>
      </x:c>
      <x:c r="B1171" s="9" t="n">
        <x:v>45689.32152777778</x:v>
      </x:c>
      <x:c r="C1171" s="9" t="n">
        <x:v>45689.34736111111</x:v>
      </x:c>
      <x:c r="D1171" s="9" t="n">
        <x:v>45689.66527777778</x:v>
      </x:c>
      <x:c r="E1171" s="1" t="str">
        <x:v>Urgent</x:v>
      </x:c>
      <x:c r="F1171" s="1" t="str">
        <x:v>Email</x:v>
      </x:c>
      <x:c r="G1171" s="1" t="str">
        <x:v>Refund</x:v>
      </x:c>
      <x:c r="H1171" s="1" t="n">
        <x:v>0</x:v>
      </x:c>
      <x:c r="I1171" s="1"/>
      <x:c r="J1171" s="1" t="n">
        <x:f>IF(E1171="","",VLOOKUP(E1171,'Guide'!$A$7:$C$10,2,FALSE))</x:f>
        <x:v>1</x:v>
      </x:c>
      <x:c r="K1171" s="1" t="n">
        <x:f>IF(E1171="","",VLOOKUP(E1171,'Guide'!$A$7:$C$10,3,FALSE))</x:f>
        <x:v>8</x:v>
      </x:c>
      <x:c r="L1171" s="10" t="n">
        <x:f>('Guide'!$B$4-B1171)*24</x:f>
        <x:v>3592.2833333333256</x:v>
      </x:c>
      <x:c r="M1171" s="10" t="n">
        <x:f>IF(C1171="","",ROUND((C1171-B1171)*24,6))</x:f>
        <x:v>0.62</x:v>
      </x:c>
      <x:c r="N1171" s="10" t="n">
        <x:f>IF(D1171="","",ROUND((D1171-B1171)*24,6))</x:f>
        <x:v>8.25</x:v>
      </x:c>
      <x:c r="O1171" s="1" t="n">
        <x:f>IF(D1171="",1,0)</x:f>
        <x:v>0</x:v>
      </x:c>
      <x:c r="P1171" s="1" t="n">
        <x:f>IF(E1171="",0,IF(OR(C1171&lt;&gt;"",L1171&gt;=J1171),1,0))</x:f>
        <x:v>1</x:v>
      </x:c>
      <x:c r="Q1171" s="1" t="n">
        <x:f>IF(AND(E1171&lt;&gt;"",C1171&lt;&gt;"",M1171&lt;=J1171),1,0)</x:f>
        <x:v>1</x:v>
      </x:c>
      <x:c r="R1171" s="1" t="n">
        <x:f>P1171-Q1171</x:f>
        <x:v>0</x:v>
      </x:c>
      <x:c r="S1171" s="1" t="n">
        <x:f>IF(E1171="",0,IF(OR(D1171&lt;&gt;"",L1171&gt;=K1171),1,0))</x:f>
        <x:v>1</x:v>
      </x:c>
      <x:c r="T1171" s="1" t="n">
        <x:f>IF(AND(E1171&lt;&gt;"",D1171&lt;&gt;"",N1171&lt;=K1171),1,0)</x:f>
        <x:v>0</x:v>
      </x:c>
      <x:c r="U1171" s="1" t="n">
        <x:f>S1171-T1171</x:f>
        <x:v>1</x:v>
      </x:c>
      <x:c r="V1171" s="1" t="n">
        <x:f>IF(I1171="",0,1)</x:f>
        <x:v>0</x:v>
      </x:c>
      <x:c r="W1171" s="1" t="n">
        <x:f>IF(I1171&gt;=4,1,0)</x:f>
        <x:v>0</x:v>
      </x:c>
      <x:c r="X1171" s="1" t="n">
        <x:f>1-O1171</x:f>
        <x:v>1</x:v>
      </x:c>
      <x:c r="Y1171" s="1" t="n">
        <x:f>IF(AND(O1171=1,L1171&gt;168),1,0)</x:f>
        <x:v>0</x:v>
      </x:c>
    </x:row>
    <x:row r="1172">
      <x:c r="A1172" s="1" t="str">
        <x:v>T01167</x:v>
      </x:c>
      <x:c r="B1172" s="9" t="n">
        <x:v>45659.104166666664</x:v>
      </x:c>
      <x:c r="C1172" s="9" t="n">
        <x:v>45661.01</x:v>
      </x:c>
      <x:c r="D1172" s="9" t="n">
        <x:v>45662.065833333334</x:v>
      </x:c>
      <x:c r="E1172" s="1" t="str">
        <x:v>Low</x:v>
      </x:c>
      <x:c r="F1172" s="1" t="str">
        <x:v>Email</x:v>
      </x:c>
      <x:c r="G1172" s="1" t="str">
        <x:v>Product information</x:v>
      </x:c>
      <x:c r="H1172" s="1" t="n">
        <x:v>0</x:v>
      </x:c>
      <x:c r="I1172" s="1"/>
      <x:c r="J1172" s="1" t="n">
        <x:f>IF(E1172="","",VLOOKUP(E1172,'Guide'!$A$7:$C$10,2,FALSE))</x:f>
        <x:v>24</x:v>
      </x:c>
      <x:c r="K1172" s="1" t="n">
        <x:f>IF(E1172="","",VLOOKUP(E1172,'Guide'!$A$7:$C$10,3,FALSE))</x:f>
        <x:v>120</x:v>
      </x:c>
      <x:c r="L1172" s="10" t="n">
        <x:f>('Guide'!$B$4-B1172)*24</x:f>
        <x:v>4317.500000000058</x:v>
      </x:c>
      <x:c r="M1172" s="10" t="n">
        <x:f>IF(C1172="","",ROUND((C1172-B1172)*24,6))</x:f>
        <x:v>45.74</x:v>
      </x:c>
      <x:c r="N1172" s="10" t="n">
        <x:f>IF(D1172="","",ROUND((D1172-B1172)*24,6))</x:f>
        <x:v>71.08</x:v>
      </x:c>
      <x:c r="O1172" s="1" t="n">
        <x:f>IF(D1172="",1,0)</x:f>
        <x:v>0</x:v>
      </x:c>
      <x:c r="P1172" s="1" t="n">
        <x:f>IF(E1172="",0,IF(OR(C1172&lt;&gt;"",L1172&gt;=J1172),1,0))</x:f>
        <x:v>1</x:v>
      </x:c>
      <x:c r="Q1172" s="1" t="n">
        <x:f>IF(AND(E1172&lt;&gt;"",C1172&lt;&gt;"",M1172&lt;=J1172),1,0)</x:f>
        <x:v>0</x:v>
      </x:c>
      <x:c r="R1172" s="1" t="n">
        <x:f>P1172-Q1172</x:f>
        <x:v>1</x:v>
      </x:c>
      <x:c r="S1172" s="1" t="n">
        <x:f>IF(E1172="",0,IF(OR(D1172&lt;&gt;"",L1172&gt;=K1172),1,0))</x:f>
        <x:v>1</x:v>
      </x:c>
      <x:c r="T1172" s="1" t="n">
        <x:f>IF(AND(E1172&lt;&gt;"",D1172&lt;&gt;"",N1172&lt;=K1172),1,0)</x:f>
        <x:v>1</x:v>
      </x:c>
      <x:c r="U1172" s="1" t="n">
        <x:f>S1172-T1172</x:f>
        <x:v>0</x:v>
      </x:c>
      <x:c r="V1172" s="1" t="n">
        <x:f>IF(I1172="",0,1)</x:f>
        <x:v>0</x:v>
      </x:c>
      <x:c r="W1172" s="1" t="n">
        <x:f>IF(I1172&gt;=4,1,0)</x:f>
        <x:v>0</x:v>
      </x:c>
      <x:c r="X1172" s="1" t="n">
        <x:f>1-O1172</x:f>
        <x:v>1</x:v>
      </x:c>
      <x:c r="Y1172" s="1" t="n">
        <x:f>IF(AND(O1172=1,L1172&gt;168),1,0)</x:f>
        <x:v>0</x:v>
      </x:c>
    </x:row>
    <x:row r="1173">
      <x:c r="A1173" s="1" t="str">
        <x:v>T01168</x:v>
      </x:c>
      <x:c r="B1173" s="9" t="n">
        <x:v>45747.527083333334</x:v>
      </x:c>
      <x:c r="C1173" s="9" t="n">
        <x:v>45748.37708333333</x:v>
      </x:c>
      <x:c r="D1173" s="9" t="n">
        <x:v>45749.23416666667</x:v>
      </x:c>
      <x:c r="E1173" s="1" t="str">
        <x:v>Normal</x:v>
      </x:c>
      <x:c r="F1173" s="1" t="str">
        <x:v>WhatsApp</x:v>
      </x:c>
      <x:c r="G1173" s="1" t="str">
        <x:v>Account access</x:v>
      </x:c>
      <x:c r="H1173" s="1" t="n">
        <x:v>0</x:v>
      </x:c>
      <x:c r="I1173" s="1"/>
      <x:c r="J1173" s="1" t="n">
        <x:f>IF(E1173="","",VLOOKUP(E1173,'Guide'!$A$7:$C$10,2,FALSE))</x:f>
        <x:v>12</x:v>
      </x:c>
      <x:c r="K1173" s="1" t="n">
        <x:f>IF(E1173="","",VLOOKUP(E1173,'Guide'!$A$7:$C$10,3,FALSE))</x:f>
        <x:v>72</x:v>
      </x:c>
      <x:c r="L1173" s="10" t="n">
        <x:f>('Guide'!$B$4-B1173)*24</x:f>
        <x:v>2195.3499999999767</x:v>
      </x:c>
      <x:c r="M1173" s="10" t="n">
        <x:f>IF(C1173="","",ROUND((C1173-B1173)*24,6))</x:f>
        <x:v>20.4</x:v>
      </x:c>
      <x:c r="N1173" s="10" t="n">
        <x:f>IF(D1173="","",ROUND((D1173-B1173)*24,6))</x:f>
        <x:v>40.97</x:v>
      </x:c>
      <x:c r="O1173" s="1" t="n">
        <x:f>IF(D1173="",1,0)</x:f>
        <x:v>0</x:v>
      </x:c>
      <x:c r="P1173" s="1" t="n">
        <x:f>IF(E1173="",0,IF(OR(C1173&lt;&gt;"",L1173&gt;=J1173),1,0))</x:f>
        <x:v>1</x:v>
      </x:c>
      <x:c r="Q1173" s="1" t="n">
        <x:f>IF(AND(E1173&lt;&gt;"",C1173&lt;&gt;"",M1173&lt;=J1173),1,0)</x:f>
        <x:v>0</x:v>
      </x:c>
      <x:c r="R1173" s="1" t="n">
        <x:f>P1173-Q1173</x:f>
        <x:v>1</x:v>
      </x:c>
      <x:c r="S1173" s="1" t="n">
        <x:f>IF(E1173="",0,IF(OR(D1173&lt;&gt;"",L1173&gt;=K1173),1,0))</x:f>
        <x:v>1</x:v>
      </x:c>
      <x:c r="T1173" s="1" t="n">
        <x:f>IF(AND(E1173&lt;&gt;"",D1173&lt;&gt;"",N1173&lt;=K1173),1,0)</x:f>
        <x:v>1</x:v>
      </x:c>
      <x:c r="U1173" s="1" t="n">
        <x:f>S1173-T1173</x:f>
        <x:v>0</x:v>
      </x:c>
      <x:c r="V1173" s="1" t="n">
        <x:f>IF(I1173="",0,1)</x:f>
        <x:v>0</x:v>
      </x:c>
      <x:c r="W1173" s="1" t="n">
        <x:f>IF(I1173&gt;=4,1,0)</x:f>
        <x:v>0</x:v>
      </x:c>
      <x:c r="X1173" s="1" t="n">
        <x:f>1-O1173</x:f>
        <x:v>1</x:v>
      </x:c>
      <x:c r="Y1173" s="1" t="n">
        <x:f>IF(AND(O1173=1,L1173&gt;168),1,0)</x:f>
        <x:v>0</x:v>
      </x:c>
    </x:row>
    <x:row r="1174">
      <x:c r="A1174" s="1" t="str">
        <x:v>T01169</x:v>
      </x:c>
      <x:c r="B1174" s="9" t="n">
        <x:v>45792.774305555555</x:v>
      </x:c>
      <x:c r="C1174" s="9" t="n">
        <x:v>45792.99680555556</x:v>
      </x:c>
      <x:c r="D1174" s="9" t="n">
        <x:v>45799.59680555556</x:v>
      </x:c>
      <x:c r="E1174" s="1" t="str">
        <x:v>Normal</x:v>
      </x:c>
      <x:c r="F1174" s="1" t="str">
        <x:v>Email</x:v>
      </x:c>
      <x:c r="G1174" s="1" t="str">
        <x:v>Refund</x:v>
      </x:c>
      <x:c r="H1174" s="1" t="n">
        <x:v>0</x:v>
      </x:c>
      <x:c r="I1174" s="1" t="n">
        <x:v>3</x:v>
      </x:c>
      <x:c r="J1174" s="1" t="n">
        <x:f>IF(E1174="","",VLOOKUP(E1174,'Guide'!$A$7:$C$10,2,FALSE))</x:f>
        <x:v>12</x:v>
      </x:c>
      <x:c r="K1174" s="1" t="n">
        <x:f>IF(E1174="","",VLOOKUP(E1174,'Guide'!$A$7:$C$10,3,FALSE))</x:f>
        <x:v>72</x:v>
      </x:c>
      <x:c r="L1174" s="10" t="n">
        <x:f>('Guide'!$B$4-B1174)*24</x:f>
        <x:v>1109.416666666686</x:v>
      </x:c>
      <x:c r="M1174" s="10" t="n">
        <x:f>IF(C1174="","",ROUND((C1174-B1174)*24,6))</x:f>
        <x:v>5.34</x:v>
      </x:c>
      <x:c r="N1174" s="10" t="n">
        <x:f>IF(D1174="","",ROUND((D1174-B1174)*24,6))</x:f>
        <x:v>163.74</x:v>
      </x:c>
      <x:c r="O1174" s="1" t="n">
        <x:f>IF(D1174="",1,0)</x:f>
        <x:v>0</x:v>
      </x:c>
      <x:c r="P1174" s="1" t="n">
        <x:f>IF(E1174="",0,IF(OR(C1174&lt;&gt;"",L1174&gt;=J1174),1,0))</x:f>
        <x:v>1</x:v>
      </x:c>
      <x:c r="Q1174" s="1" t="n">
        <x:f>IF(AND(E1174&lt;&gt;"",C1174&lt;&gt;"",M1174&lt;=J1174),1,0)</x:f>
        <x:v>1</x:v>
      </x:c>
      <x:c r="R1174" s="1" t="n">
        <x:f>P1174-Q1174</x:f>
        <x:v>0</x:v>
      </x:c>
      <x:c r="S1174" s="1" t="n">
        <x:f>IF(E1174="",0,IF(OR(D1174&lt;&gt;"",L1174&gt;=K1174),1,0))</x:f>
        <x:v>1</x:v>
      </x:c>
      <x:c r="T1174" s="1" t="n">
        <x:f>IF(AND(E1174&lt;&gt;"",D1174&lt;&gt;"",N1174&lt;=K1174),1,0)</x:f>
        <x:v>0</x:v>
      </x:c>
      <x:c r="U1174" s="1" t="n">
        <x:f>S1174-T1174</x:f>
        <x:v>1</x:v>
      </x:c>
      <x:c r="V1174" s="1" t="n">
        <x:f>IF(I1174="",0,1)</x:f>
        <x:v>1</x:v>
      </x:c>
      <x:c r="W1174" s="1" t="n">
        <x:f>IF(I1174&gt;=4,1,0)</x:f>
        <x:v>0</x:v>
      </x:c>
      <x:c r="X1174" s="1" t="n">
        <x:f>1-O1174</x:f>
        <x:v>1</x:v>
      </x:c>
      <x:c r="Y1174" s="1" t="n">
        <x:f>IF(AND(O1174=1,L1174&gt;168),1,0)</x:f>
        <x:v>0</x:v>
      </x:c>
    </x:row>
    <x:row r="1175">
      <x:c r="A1175" s="1" t="str">
        <x:v>T01170</x:v>
      </x:c>
      <x:c r="B1175" s="9" t="n">
        <x:v>45781.19375</x:v>
      </x:c>
      <x:c r="C1175" s="9" t="n">
        <x:v>45781.47083333333</x:v>
      </x:c>
      <x:c r="D1175" s="9" t="n">
        <x:v>45790.793333333335</x:v>
      </x:c>
      <x:c r="E1175" s="1" t="str">
        <x:v>Normal</x:v>
      </x:c>
      <x:c r="F1175" s="1" t="str">
        <x:v>WhatsApp</x:v>
      </x:c>
      <x:c r="G1175" s="1" t="str">
        <x:v>Refund</x:v>
      </x:c>
      <x:c r="H1175" s="1" t="n">
        <x:v>0</x:v>
      </x:c>
      <x:c r="I1175" s="1"/>
      <x:c r="J1175" s="1" t="n">
        <x:f>IF(E1175="","",VLOOKUP(E1175,'Guide'!$A$7:$C$10,2,FALSE))</x:f>
        <x:v>12</x:v>
      </x:c>
      <x:c r="K1175" s="1" t="n">
        <x:f>IF(E1175="","",VLOOKUP(E1175,'Guide'!$A$7:$C$10,3,FALSE))</x:f>
        <x:v>72</x:v>
      </x:c>
      <x:c r="L1175" s="10" t="n">
        <x:f>('Guide'!$B$4-B1175)*24</x:f>
        <x:v>1387.350000000035</x:v>
      </x:c>
      <x:c r="M1175" s="10" t="n">
        <x:f>IF(C1175="","",ROUND((C1175-B1175)*24,6))</x:f>
        <x:v>6.65</x:v>
      </x:c>
      <x:c r="N1175" s="10" t="n">
        <x:f>IF(D1175="","",ROUND((D1175-B1175)*24,6))</x:f>
        <x:v>230.39</x:v>
      </x:c>
      <x:c r="O1175" s="1" t="n">
        <x:f>IF(D1175="",1,0)</x:f>
        <x:v>0</x:v>
      </x:c>
      <x:c r="P1175" s="1" t="n">
        <x:f>IF(E1175="",0,IF(OR(C1175&lt;&gt;"",L1175&gt;=J1175),1,0))</x:f>
        <x:v>1</x:v>
      </x:c>
      <x:c r="Q1175" s="1" t="n">
        <x:f>IF(AND(E1175&lt;&gt;"",C1175&lt;&gt;"",M1175&lt;=J1175),1,0)</x:f>
        <x:v>1</x:v>
      </x:c>
      <x:c r="R1175" s="1" t="n">
        <x:f>P1175-Q1175</x:f>
        <x:v>0</x:v>
      </x:c>
      <x:c r="S1175" s="1" t="n">
        <x:f>IF(E1175="",0,IF(OR(D1175&lt;&gt;"",L1175&gt;=K1175),1,0))</x:f>
        <x:v>1</x:v>
      </x:c>
      <x:c r="T1175" s="1" t="n">
        <x:f>IF(AND(E1175&lt;&gt;"",D1175&lt;&gt;"",N1175&lt;=K1175),1,0)</x:f>
        <x:v>0</x:v>
      </x:c>
      <x:c r="U1175" s="1" t="n">
        <x:f>S1175-T1175</x:f>
        <x:v>1</x:v>
      </x:c>
      <x:c r="V1175" s="1" t="n">
        <x:f>IF(I1175="",0,1)</x:f>
        <x:v>0</x:v>
      </x:c>
      <x:c r="W1175" s="1" t="n">
        <x:f>IF(I1175&gt;=4,1,0)</x:f>
        <x:v>0</x:v>
      </x:c>
      <x:c r="X1175" s="1" t="n">
        <x:f>1-O1175</x:f>
        <x:v>1</x:v>
      </x:c>
      <x:c r="Y1175" s="1" t="n">
        <x:f>IF(AND(O1175=1,L1175&gt;168),1,0)</x:f>
        <x:v>0</x:v>
      </x:c>
    </x:row>
    <x:row r="1176">
      <x:c r="A1176" s="1" t="str">
        <x:v>T01171</x:v>
      </x:c>
      <x:c r="B1176" s="9" t="n">
        <x:v>45707.15138888889</x:v>
      </x:c>
      <x:c r="C1176" s="9" t="n">
        <x:v>45707.750555555554</x:v>
      </x:c>
      <x:c r="D1176" s="9" t="n">
        <x:v>45719.84847222222</x:v>
      </x:c>
      <x:c r="E1176" s="1" t="str">
        <x:v>Normal</x:v>
      </x:c>
      <x:c r="F1176" s="1" t="str">
        <x:v>WhatsApp</x:v>
      </x:c>
      <x:c r="G1176" s="1" t="str">
        <x:v>Refund</x:v>
      </x:c>
      <x:c r="H1176" s="1" t="n">
        <x:v>0</x:v>
      </x:c>
      <x:c r="I1176" s="1"/>
      <x:c r="J1176" s="1" t="n">
        <x:f>IF(E1176="","",VLOOKUP(E1176,'Guide'!$A$7:$C$10,2,FALSE))</x:f>
        <x:v>12</x:v>
      </x:c>
      <x:c r="K1176" s="1" t="n">
        <x:f>IF(E1176="","",VLOOKUP(E1176,'Guide'!$A$7:$C$10,3,FALSE))</x:f>
        <x:v>72</x:v>
      </x:c>
      <x:c r="L1176" s="10" t="n">
        <x:f>('Guide'!$B$4-B1176)*24</x:f>
        <x:v>3164.3666666666977</x:v>
      </x:c>
      <x:c r="M1176" s="10" t="n">
        <x:f>IF(C1176="","",ROUND((C1176-B1176)*24,6))</x:f>
        <x:v>14.38</x:v>
      </x:c>
      <x:c r="N1176" s="10" t="n">
        <x:f>IF(D1176="","",ROUND((D1176-B1176)*24,6))</x:f>
        <x:v>304.73</x:v>
      </x:c>
      <x:c r="O1176" s="1" t="n">
        <x:f>IF(D1176="",1,0)</x:f>
        <x:v>0</x:v>
      </x:c>
      <x:c r="P1176" s="1" t="n">
        <x:f>IF(E1176="",0,IF(OR(C1176&lt;&gt;"",L1176&gt;=J1176),1,0))</x:f>
        <x:v>1</x:v>
      </x:c>
      <x:c r="Q1176" s="1" t="n">
        <x:f>IF(AND(E1176&lt;&gt;"",C1176&lt;&gt;"",M1176&lt;=J1176),1,0)</x:f>
        <x:v>0</x:v>
      </x:c>
      <x:c r="R1176" s="1" t="n">
        <x:f>P1176-Q1176</x:f>
        <x:v>1</x:v>
      </x:c>
      <x:c r="S1176" s="1" t="n">
        <x:f>IF(E1176="",0,IF(OR(D1176&lt;&gt;"",L1176&gt;=K1176),1,0))</x:f>
        <x:v>1</x:v>
      </x:c>
      <x:c r="T1176" s="1" t="n">
        <x:f>IF(AND(E1176&lt;&gt;"",D1176&lt;&gt;"",N1176&lt;=K1176),1,0)</x:f>
        <x:v>0</x:v>
      </x:c>
      <x:c r="U1176" s="1" t="n">
        <x:f>S1176-T1176</x:f>
        <x:v>1</x:v>
      </x:c>
      <x:c r="V1176" s="1" t="n">
        <x:f>IF(I1176="",0,1)</x:f>
        <x:v>0</x:v>
      </x:c>
      <x:c r="W1176" s="1" t="n">
        <x:f>IF(I1176&gt;=4,1,0)</x:f>
        <x:v>0</x:v>
      </x:c>
      <x:c r="X1176" s="1" t="n">
        <x:f>1-O1176</x:f>
        <x:v>1</x:v>
      </x:c>
      <x:c r="Y1176" s="1" t="n">
        <x:f>IF(AND(O1176=1,L1176&gt;168),1,0)</x:f>
        <x:v>0</x:v>
      </x:c>
    </x:row>
    <x:row r="1177">
      <x:c r="A1177" s="1" t="str">
        <x:v>T01172</x:v>
      </x:c>
      <x:c r="B1177" s="9" t="n">
        <x:v>45676.90277777778</x:v>
      </x:c>
      <x:c r="C1177" s="9" t="n">
        <x:v>45677.15819444445</x:v>
      </x:c>
      <x:c r="D1177" s="9" t="n">
        <x:v>45677.41736111111</x:v>
      </x:c>
      <x:c r="E1177" s="1" t="str">
        <x:v>High</x:v>
      </x:c>
      <x:c r="F1177" s="1" t="str">
        <x:v>WhatsApp</x:v>
      </x:c>
      <x:c r="G1177" s="1" t="str">
        <x:v>Billing</x:v>
      </x:c>
      <x:c r="H1177" s="1" t="n">
        <x:v>0</x:v>
      </x:c>
      <x:c r="I1177" s="1"/>
      <x:c r="J1177" s="1" t="n">
        <x:f>IF(E1177="","",VLOOKUP(E1177,'Guide'!$A$7:$C$10,2,FALSE))</x:f>
        <x:v>4</x:v>
      </x:c>
      <x:c r="K1177" s="1" t="n">
        <x:f>IF(E1177="","",VLOOKUP(E1177,'Guide'!$A$7:$C$10,3,FALSE))</x:f>
        <x:v>24</x:v>
      </x:c>
      <x:c r="L1177" s="10" t="n">
        <x:f>('Guide'!$B$4-B1177)*24</x:f>
        <x:v>3890.3333333332557</x:v>
      </x:c>
      <x:c r="M1177" s="10" t="n">
        <x:f>IF(C1177="","",ROUND((C1177-B1177)*24,6))</x:f>
        <x:v>6.13</x:v>
      </x:c>
      <x:c r="N1177" s="10" t="n">
        <x:f>IF(D1177="","",ROUND((D1177-B1177)*24,6))</x:f>
        <x:v>12.35</x:v>
      </x:c>
      <x:c r="O1177" s="1" t="n">
        <x:f>IF(D1177="",1,0)</x:f>
        <x:v>0</x:v>
      </x:c>
      <x:c r="P1177" s="1" t="n">
        <x:f>IF(E1177="",0,IF(OR(C1177&lt;&gt;"",L1177&gt;=J1177),1,0))</x:f>
        <x:v>1</x:v>
      </x:c>
      <x:c r="Q1177" s="1" t="n">
        <x:f>IF(AND(E1177&lt;&gt;"",C1177&lt;&gt;"",M1177&lt;=J1177),1,0)</x:f>
        <x:v>0</x:v>
      </x:c>
      <x:c r="R1177" s="1" t="n">
        <x:f>P1177-Q1177</x:f>
        <x:v>1</x:v>
      </x:c>
      <x:c r="S1177" s="1" t="n">
        <x:f>IF(E1177="",0,IF(OR(D1177&lt;&gt;"",L1177&gt;=K1177),1,0))</x:f>
        <x:v>1</x:v>
      </x:c>
      <x:c r="T1177" s="1" t="n">
        <x:f>IF(AND(E1177&lt;&gt;"",D1177&lt;&gt;"",N1177&lt;=K1177),1,0)</x:f>
        <x:v>1</x:v>
      </x:c>
      <x:c r="U1177" s="1" t="n">
        <x:f>S1177-T1177</x:f>
        <x:v>0</x:v>
      </x:c>
      <x:c r="V1177" s="1" t="n">
        <x:f>IF(I1177="",0,1)</x:f>
        <x:v>0</x:v>
      </x:c>
      <x:c r="W1177" s="1" t="n">
        <x:f>IF(I1177&gt;=4,1,0)</x:f>
        <x:v>0</x:v>
      </x:c>
      <x:c r="X1177" s="1" t="n">
        <x:f>1-O1177</x:f>
        <x:v>1</x:v>
      </x:c>
      <x:c r="Y1177" s="1" t="n">
        <x:f>IF(AND(O1177=1,L1177&gt;168),1,0)</x:f>
        <x:v>0</x:v>
      </x:c>
    </x:row>
    <x:row r="1178">
      <x:c r="A1178" s="1" t="str">
        <x:v>T01173</x:v>
      </x:c>
      <x:c r="B1178" s="9" t="n">
        <x:v>45815.21805555555</x:v>
      </x:c>
      <x:c r="C1178" s="9" t="n">
        <x:v>45821.13013888889</x:v>
      </x:c>
      <x:c r="D1178" s="9" t="n">
        <x:v>45823.10138888889</x:v>
      </x:c>
      <x:c r="E1178" s="1" t="str">
        <x:v>Normal</x:v>
      </x:c>
      <x:c r="F1178" s="1" t="str">
        <x:v>Email</x:v>
      </x:c>
      <x:c r="G1178" s="1" t="str">
        <x:v>Account access</x:v>
      </x:c>
      <x:c r="H1178" s="1" t="n">
        <x:v>0</x:v>
      </x:c>
      <x:c r="I1178" s="1" t="n">
        <x:v>4</x:v>
      </x:c>
      <x:c r="J1178" s="1" t="n">
        <x:f>IF(E1178="","",VLOOKUP(E1178,'Guide'!$A$7:$C$10,2,FALSE))</x:f>
        <x:v>12</x:v>
      </x:c>
      <x:c r="K1178" s="1" t="n">
        <x:f>IF(E1178="","",VLOOKUP(E1178,'Guide'!$A$7:$C$10,3,FALSE))</x:f>
        <x:v>72</x:v>
      </x:c>
      <x:c r="L1178" s="10" t="n">
        <x:f>('Guide'!$B$4-B1178)*24</x:f>
        <x:v>570.766666666721</x:v>
      </x:c>
      <x:c r="M1178" s="10" t="n">
        <x:f>IF(C1178="","",ROUND((C1178-B1178)*24,6))</x:f>
        <x:v>141.89</x:v>
      </x:c>
      <x:c r="N1178" s="10" t="n">
        <x:f>IF(D1178="","",ROUND((D1178-B1178)*24,6))</x:f>
        <x:v>189.2</x:v>
      </x:c>
      <x:c r="O1178" s="1" t="n">
        <x:f>IF(D1178="",1,0)</x:f>
        <x:v>0</x:v>
      </x:c>
      <x:c r="P1178" s="1" t="n">
        <x:f>IF(E1178="",0,IF(OR(C1178&lt;&gt;"",L1178&gt;=J1178),1,0))</x:f>
        <x:v>1</x:v>
      </x:c>
      <x:c r="Q1178" s="1" t="n">
        <x:f>IF(AND(E1178&lt;&gt;"",C1178&lt;&gt;"",M1178&lt;=J1178),1,0)</x:f>
        <x:v>0</x:v>
      </x:c>
      <x:c r="R1178" s="1" t="n">
        <x:f>P1178-Q1178</x:f>
        <x:v>1</x:v>
      </x:c>
      <x:c r="S1178" s="1" t="n">
        <x:f>IF(E1178="",0,IF(OR(D1178&lt;&gt;"",L1178&gt;=K1178),1,0))</x:f>
        <x:v>1</x:v>
      </x:c>
      <x:c r="T1178" s="1" t="n">
        <x:f>IF(AND(E1178&lt;&gt;"",D1178&lt;&gt;"",N1178&lt;=K1178),1,0)</x:f>
        <x:v>0</x:v>
      </x:c>
      <x:c r="U1178" s="1" t="n">
        <x:f>S1178-T1178</x:f>
        <x:v>1</x:v>
      </x:c>
      <x:c r="V1178" s="1" t="n">
        <x:f>IF(I1178="",0,1)</x:f>
        <x:v>1</x:v>
      </x:c>
      <x:c r="W1178" s="1" t="n">
        <x:f>IF(I1178&gt;=4,1,0)</x:f>
        <x:v>1</x:v>
      </x:c>
      <x:c r="X1178" s="1" t="n">
        <x:f>1-O1178</x:f>
        <x:v>1</x:v>
      </x:c>
      <x:c r="Y1178" s="1" t="n">
        <x:f>IF(AND(O1178=1,L1178&gt;168),1,0)</x:f>
        <x:v>0</x:v>
      </x:c>
    </x:row>
    <x:row r="1179">
      <x:c r="A1179" s="1" t="str">
        <x:v>T01174</x:v>
      </x:c>
      <x:c r="B1179" s="9" t="n">
        <x:v>45694.04236111111</x:v>
      </x:c>
      <x:c r="C1179" s="9" t="n">
        <x:v>45695.38402777778</x:v>
      </x:c>
      <x:c r="D1179" s="9" t="n">
        <x:v>45695.65861111111</x:v>
      </x:c>
      <x:c r="E1179" s="1" t="str">
        <x:v>Normal</x:v>
      </x:c>
      <x:c r="F1179" s="1" t="str">
        <x:v>WhatsApp</x:v>
      </x:c>
      <x:c r="G1179" s="1" t="str">
        <x:v>Delivery</x:v>
      </x:c>
      <x:c r="H1179" s="1" t="n">
        <x:v>0</x:v>
      </x:c>
      <x:c r="I1179" s="1" t="n">
        <x:v>4</x:v>
      </x:c>
      <x:c r="J1179" s="1" t="n">
        <x:f>IF(E1179="","",VLOOKUP(E1179,'Guide'!$A$7:$C$10,2,FALSE))</x:f>
        <x:v>12</x:v>
      </x:c>
      <x:c r="K1179" s="1" t="n">
        <x:f>IF(E1179="","",VLOOKUP(E1179,'Guide'!$A$7:$C$10,3,FALSE))</x:f>
        <x:v>72</x:v>
      </x:c>
      <x:c r="L1179" s="10" t="n">
        <x:f>('Guide'!$B$4-B1179)*24</x:f>
        <x:v>3478.983333333337</x:v>
      </x:c>
      <x:c r="M1179" s="10" t="n">
        <x:f>IF(C1179="","",ROUND((C1179-B1179)*24,6))</x:f>
        <x:v>32.2</x:v>
      </x:c>
      <x:c r="N1179" s="10" t="n">
        <x:f>IF(D1179="","",ROUND((D1179-B1179)*24,6))</x:f>
        <x:v>38.79</x:v>
      </x:c>
      <x:c r="O1179" s="1" t="n">
        <x:f>IF(D1179="",1,0)</x:f>
        <x:v>0</x:v>
      </x:c>
      <x:c r="P1179" s="1" t="n">
        <x:f>IF(E1179="",0,IF(OR(C1179&lt;&gt;"",L1179&gt;=J1179),1,0))</x:f>
        <x:v>1</x:v>
      </x:c>
      <x:c r="Q1179" s="1" t="n">
        <x:f>IF(AND(E1179&lt;&gt;"",C1179&lt;&gt;"",M1179&lt;=J1179),1,0)</x:f>
        <x:v>0</x:v>
      </x:c>
      <x:c r="R1179" s="1" t="n">
        <x:f>P1179-Q1179</x:f>
        <x:v>1</x:v>
      </x:c>
      <x:c r="S1179" s="1" t="n">
        <x:f>IF(E1179="",0,IF(OR(D1179&lt;&gt;"",L1179&gt;=K1179),1,0))</x:f>
        <x:v>1</x:v>
      </x:c>
      <x:c r="T1179" s="1" t="n">
        <x:f>IF(AND(E1179&lt;&gt;"",D1179&lt;&gt;"",N1179&lt;=K1179),1,0)</x:f>
        <x:v>1</x:v>
      </x:c>
      <x:c r="U1179" s="1" t="n">
        <x:f>S1179-T1179</x:f>
        <x:v>0</x:v>
      </x:c>
      <x:c r="V1179" s="1" t="n">
        <x:f>IF(I1179="",0,1)</x:f>
        <x:v>1</x:v>
      </x:c>
      <x:c r="W1179" s="1" t="n">
        <x:f>IF(I1179&gt;=4,1,0)</x:f>
        <x:v>1</x:v>
      </x:c>
      <x:c r="X1179" s="1" t="n">
        <x:f>1-O1179</x:f>
        <x:v>1</x:v>
      </x:c>
      <x:c r="Y1179" s="1" t="n">
        <x:f>IF(AND(O1179=1,L1179&gt;168),1,0)</x:f>
        <x:v>0</x:v>
      </x:c>
    </x:row>
    <x:row r="1180">
      <x:c r="A1180" s="1" t="str">
        <x:v>T01175</x:v>
      </x:c>
      <x:c r="B1180" s="9" t="n">
        <x:v>45742.638194444444</x:v>
      </x:c>
      <x:c r="C1180" s="9" t="n">
        <x:v>45743.07361111111</x:v>
      </x:c>
      <x:c r="D1180" s="9" t="n">
        <x:v>45744.25486111111</x:v>
      </x:c>
      <x:c r="E1180" s="1" t="str">
        <x:v>Normal</x:v>
      </x:c>
      <x:c r="F1180" s="1" t="str">
        <x:v>Email</x:v>
      </x:c>
      <x:c r="G1180" s="1" t="str">
        <x:v>Refund</x:v>
      </x:c>
      <x:c r="H1180" s="1" t="n">
        <x:v>0</x:v>
      </x:c>
      <x:c r="I1180" s="1"/>
      <x:c r="J1180" s="1" t="n">
        <x:f>IF(E1180="","",VLOOKUP(E1180,'Guide'!$A$7:$C$10,2,FALSE))</x:f>
        <x:v>12</x:v>
      </x:c>
      <x:c r="K1180" s="1" t="n">
        <x:f>IF(E1180="","",VLOOKUP(E1180,'Guide'!$A$7:$C$10,3,FALSE))</x:f>
        <x:v>72</x:v>
      </x:c>
      <x:c r="L1180" s="10" t="n">
        <x:f>('Guide'!$B$4-B1180)*24</x:f>
        <x:v>2312.683333333349</x:v>
      </x:c>
      <x:c r="M1180" s="10" t="n">
        <x:f>IF(C1180="","",ROUND((C1180-B1180)*24,6))</x:f>
        <x:v>10.45</x:v>
      </x:c>
      <x:c r="N1180" s="10" t="n">
        <x:f>IF(D1180="","",ROUND((D1180-B1180)*24,6))</x:f>
        <x:v>38.8</x:v>
      </x:c>
      <x:c r="O1180" s="1" t="n">
        <x:f>IF(D1180="",1,0)</x:f>
        <x:v>0</x:v>
      </x:c>
      <x:c r="P1180" s="1" t="n">
        <x:f>IF(E1180="",0,IF(OR(C1180&lt;&gt;"",L1180&gt;=J1180),1,0))</x:f>
        <x:v>1</x:v>
      </x:c>
      <x:c r="Q1180" s="1" t="n">
        <x:f>IF(AND(E1180&lt;&gt;"",C1180&lt;&gt;"",M1180&lt;=J1180),1,0)</x:f>
        <x:v>1</x:v>
      </x:c>
      <x:c r="R1180" s="1" t="n">
        <x:f>P1180-Q1180</x:f>
        <x:v>0</x:v>
      </x:c>
      <x:c r="S1180" s="1" t="n">
        <x:f>IF(E1180="",0,IF(OR(D1180&lt;&gt;"",L1180&gt;=K1180),1,0))</x:f>
        <x:v>1</x:v>
      </x:c>
      <x:c r="T1180" s="1" t="n">
        <x:f>IF(AND(E1180&lt;&gt;"",D1180&lt;&gt;"",N1180&lt;=K1180),1,0)</x:f>
        <x:v>1</x:v>
      </x:c>
      <x:c r="U1180" s="1" t="n">
        <x:f>S1180-T1180</x:f>
        <x:v>0</x:v>
      </x:c>
      <x:c r="V1180" s="1" t="n">
        <x:f>IF(I1180="",0,1)</x:f>
        <x:v>0</x:v>
      </x:c>
      <x:c r="W1180" s="1" t="n">
        <x:f>IF(I1180&gt;=4,1,0)</x:f>
        <x:v>0</x:v>
      </x:c>
      <x:c r="X1180" s="1" t="n">
        <x:f>1-O1180</x:f>
        <x:v>1</x:v>
      </x:c>
      <x:c r="Y1180" s="1" t="n">
        <x:f>IF(AND(O1180=1,L1180&gt;168),1,0)</x:f>
        <x:v>0</x:v>
      </x:c>
    </x:row>
    <x:row r="1181">
      <x:c r="A1181" s="1" t="str">
        <x:v>T01176</x:v>
      </x:c>
      <x:c r="B1181" s="9" t="n">
        <x:v>45707.44375</x:v>
      </x:c>
      <x:c r="C1181" s="9" t="n">
        <x:v>45707.655</x:v>
      </x:c>
      <x:c r="D1181" s="9" t="n">
        <x:v>45712.957083333335</x:v>
      </x:c>
      <x:c r="E1181" s="1" t="str">
        <x:v>Normal</x:v>
      </x:c>
      <x:c r="F1181" s="1" t="str">
        <x:v>WhatsApp</x:v>
      </x:c>
      <x:c r="G1181" s="1" t="str">
        <x:v>Account access</x:v>
      </x:c>
      <x:c r="H1181" s="1" t="n">
        <x:v>0</x:v>
      </x:c>
      <x:c r="I1181" s="1" t="n">
        <x:v>1</x:v>
      </x:c>
      <x:c r="J1181" s="1" t="n">
        <x:f>IF(E1181="","",VLOOKUP(E1181,'Guide'!$A$7:$C$10,2,FALSE))</x:f>
        <x:v>12</x:v>
      </x:c>
      <x:c r="K1181" s="1" t="n">
        <x:f>IF(E1181="","",VLOOKUP(E1181,'Guide'!$A$7:$C$10,3,FALSE))</x:f>
        <x:v>72</x:v>
      </x:c>
      <x:c r="L1181" s="10" t="n">
        <x:f>('Guide'!$B$4-B1181)*24</x:f>
        <x:v>3157.350000000035</x:v>
      </x:c>
      <x:c r="M1181" s="10" t="n">
        <x:f>IF(C1181="","",ROUND((C1181-B1181)*24,6))</x:f>
        <x:v>5.07</x:v>
      </x:c>
      <x:c r="N1181" s="10" t="n">
        <x:f>IF(D1181="","",ROUND((D1181-B1181)*24,6))</x:f>
        <x:v>132.32</x:v>
      </x:c>
      <x:c r="O1181" s="1" t="n">
        <x:f>IF(D1181="",1,0)</x:f>
        <x:v>0</x:v>
      </x:c>
      <x:c r="P1181" s="1" t="n">
        <x:f>IF(E1181="",0,IF(OR(C1181&lt;&gt;"",L1181&gt;=J1181),1,0))</x:f>
        <x:v>1</x:v>
      </x:c>
      <x:c r="Q1181" s="1" t="n">
        <x:f>IF(AND(E1181&lt;&gt;"",C1181&lt;&gt;"",M1181&lt;=J1181),1,0)</x:f>
        <x:v>1</x:v>
      </x:c>
      <x:c r="R1181" s="1" t="n">
        <x:f>P1181-Q1181</x:f>
        <x:v>0</x:v>
      </x:c>
      <x:c r="S1181" s="1" t="n">
        <x:f>IF(E1181="",0,IF(OR(D1181&lt;&gt;"",L1181&gt;=K1181),1,0))</x:f>
        <x:v>1</x:v>
      </x:c>
      <x:c r="T1181" s="1" t="n">
        <x:f>IF(AND(E1181&lt;&gt;"",D1181&lt;&gt;"",N1181&lt;=K1181),1,0)</x:f>
        <x:v>0</x:v>
      </x:c>
      <x:c r="U1181" s="1" t="n">
        <x:f>S1181-T1181</x:f>
        <x:v>1</x:v>
      </x:c>
      <x:c r="V1181" s="1" t="n">
        <x:f>IF(I1181="",0,1)</x:f>
        <x:v>1</x:v>
      </x:c>
      <x:c r="W1181" s="1" t="n">
        <x:f>IF(I1181&gt;=4,1,0)</x:f>
        <x:v>0</x:v>
      </x:c>
      <x:c r="X1181" s="1" t="n">
        <x:f>1-O1181</x:f>
        <x:v>1</x:v>
      </x:c>
      <x:c r="Y1181" s="1" t="n">
        <x:f>IF(AND(O1181=1,L1181&gt;168),1,0)</x:f>
        <x:v>0</x:v>
      </x:c>
    </x:row>
    <x:row r="1182">
      <x:c r="A1182" s="1" t="str">
        <x:v>T01177</x:v>
      </x:c>
      <x:c r="B1182" s="9" t="n">
        <x:v>45684.47430555556</x:v>
      </x:c>
      <x:c r="C1182" s="9" t="n">
        <x:v>45684.578055555554</x:v>
      </x:c>
      <x:c r="D1182" s="9" t="n">
        <x:v>45685.91680555556</x:v>
      </x:c>
      <x:c r="E1182" s="1" t="str">
        <x:v>Normal</x:v>
      </x:c>
      <x:c r="F1182" s="1" t="str">
        <x:v>WhatsApp</x:v>
      </x:c>
      <x:c r="G1182" s="1" t="str">
        <x:v>Delivery</x:v>
      </x:c>
      <x:c r="H1182" s="1" t="n">
        <x:v>0</x:v>
      </x:c>
      <x:c r="I1182" s="1"/>
      <x:c r="J1182" s="1" t="n">
        <x:f>IF(E1182="","",VLOOKUP(E1182,'Guide'!$A$7:$C$10,2,FALSE))</x:f>
        <x:v>12</x:v>
      </x:c>
      <x:c r="K1182" s="1" t="n">
        <x:f>IF(E1182="","",VLOOKUP(E1182,'Guide'!$A$7:$C$10,3,FALSE))</x:f>
        <x:v>72</x:v>
      </x:c>
      <x:c r="L1182" s="10" t="n">
        <x:f>('Guide'!$B$4-B1182)*24</x:f>
        <x:v>3708.6166666665813</x:v>
      </x:c>
      <x:c r="M1182" s="10" t="n">
        <x:f>IF(C1182="","",ROUND((C1182-B1182)*24,6))</x:f>
        <x:v>2.49</x:v>
      </x:c>
      <x:c r="N1182" s="10" t="n">
        <x:f>IF(D1182="","",ROUND((D1182-B1182)*24,6))</x:f>
        <x:v>34.62</x:v>
      </x:c>
      <x:c r="O1182" s="1" t="n">
        <x:f>IF(D1182="",1,0)</x:f>
        <x:v>0</x:v>
      </x:c>
      <x:c r="P1182" s="1" t="n">
        <x:f>IF(E1182="",0,IF(OR(C1182&lt;&gt;"",L1182&gt;=J1182),1,0))</x:f>
        <x:v>1</x:v>
      </x:c>
      <x:c r="Q1182" s="1" t="n">
        <x:f>IF(AND(E1182&lt;&gt;"",C1182&lt;&gt;"",M1182&lt;=J1182),1,0)</x:f>
        <x:v>1</x:v>
      </x:c>
      <x:c r="R1182" s="1" t="n">
        <x:f>P1182-Q1182</x:f>
        <x:v>0</x:v>
      </x:c>
      <x:c r="S1182" s="1" t="n">
        <x:f>IF(E1182="",0,IF(OR(D1182&lt;&gt;"",L1182&gt;=K1182),1,0))</x:f>
        <x:v>1</x:v>
      </x:c>
      <x:c r="T1182" s="1" t="n">
        <x:f>IF(AND(E1182&lt;&gt;"",D1182&lt;&gt;"",N1182&lt;=K1182),1,0)</x:f>
        <x:v>1</x:v>
      </x:c>
      <x:c r="U1182" s="1" t="n">
        <x:f>S1182-T1182</x:f>
        <x:v>0</x:v>
      </x:c>
      <x:c r="V1182" s="1" t="n">
        <x:f>IF(I1182="",0,1)</x:f>
        <x:v>0</x:v>
      </x:c>
      <x:c r="W1182" s="1" t="n">
        <x:f>IF(I1182&gt;=4,1,0)</x:f>
        <x:v>0</x:v>
      </x:c>
      <x:c r="X1182" s="1" t="n">
        <x:f>1-O1182</x:f>
        <x:v>1</x:v>
      </x:c>
      <x:c r="Y1182" s="1" t="n">
        <x:f>IF(AND(O1182=1,L1182&gt;168),1,0)</x:f>
        <x:v>0</x:v>
      </x:c>
    </x:row>
    <x:row r="1183">
      <x:c r="A1183" s="1" t="str">
        <x:v>T01178</x:v>
      </x:c>
      <x:c r="B1183" s="9" t="n">
        <x:v>45815.04722222222</x:v>
      </x:c>
      <x:c r="C1183" s="9" t="n">
        <x:v>45815.383472222224</x:v>
      </x:c>
      <x:c r="D1183" s="9" t="n">
        <x:v>45817.17513888889</x:v>
      </x:c>
      <x:c r="E1183" s="1" t="str">
        <x:v>Normal</x:v>
      </x:c>
      <x:c r="F1183" s="1" t="str">
        <x:v>Web chat</x:v>
      </x:c>
      <x:c r="G1183" s="1" t="str">
        <x:v>Product information</x:v>
      </x:c>
      <x:c r="H1183" s="1" t="n">
        <x:v>0</x:v>
      </x:c>
      <x:c r="I1183" s="1"/>
      <x:c r="J1183" s="1" t="n">
        <x:f>IF(E1183="","",VLOOKUP(E1183,'Guide'!$A$7:$C$10,2,FALSE))</x:f>
        <x:v>12</x:v>
      </x:c>
      <x:c r="K1183" s="1" t="n">
        <x:f>IF(E1183="","",VLOOKUP(E1183,'Guide'!$A$7:$C$10,3,FALSE))</x:f>
        <x:v>72</x:v>
      </x:c>
      <x:c r="L1183" s="10" t="n">
        <x:f>('Guide'!$B$4-B1183)*24</x:f>
        <x:v>574.8666666666395</x:v>
      </x:c>
      <x:c r="M1183" s="10" t="n">
        <x:f>IF(C1183="","",ROUND((C1183-B1183)*24,6))</x:f>
        <x:v>8.07</x:v>
      </x:c>
      <x:c r="N1183" s="10" t="n">
        <x:f>IF(D1183="","",ROUND((D1183-B1183)*24,6))</x:f>
        <x:v>51.07</x:v>
      </x:c>
      <x:c r="O1183" s="1" t="n">
        <x:f>IF(D1183="",1,0)</x:f>
        <x:v>0</x:v>
      </x:c>
      <x:c r="P1183" s="1" t="n">
        <x:f>IF(E1183="",0,IF(OR(C1183&lt;&gt;"",L1183&gt;=J1183),1,0))</x:f>
        <x:v>1</x:v>
      </x:c>
      <x:c r="Q1183" s="1" t="n">
        <x:f>IF(AND(E1183&lt;&gt;"",C1183&lt;&gt;"",M1183&lt;=J1183),1,0)</x:f>
        <x:v>1</x:v>
      </x:c>
      <x:c r="R1183" s="1" t="n">
        <x:f>P1183-Q1183</x:f>
        <x:v>0</x:v>
      </x:c>
      <x:c r="S1183" s="1" t="n">
        <x:f>IF(E1183="",0,IF(OR(D1183&lt;&gt;"",L1183&gt;=K1183),1,0))</x:f>
        <x:v>1</x:v>
      </x:c>
      <x:c r="T1183" s="1" t="n">
        <x:f>IF(AND(E1183&lt;&gt;"",D1183&lt;&gt;"",N1183&lt;=K1183),1,0)</x:f>
        <x:v>1</x:v>
      </x:c>
      <x:c r="U1183" s="1" t="n">
        <x:f>S1183-T1183</x:f>
        <x:v>0</x:v>
      </x:c>
      <x:c r="V1183" s="1" t="n">
        <x:f>IF(I1183="",0,1)</x:f>
        <x:v>0</x:v>
      </x:c>
      <x:c r="W1183" s="1" t="n">
        <x:f>IF(I1183&gt;=4,1,0)</x:f>
        <x:v>0</x:v>
      </x:c>
      <x:c r="X1183" s="1" t="n">
        <x:f>1-O1183</x:f>
        <x:v>1</x:v>
      </x:c>
      <x:c r="Y1183" s="1" t="n">
        <x:f>IF(AND(O1183=1,L1183&gt;168),1,0)</x:f>
        <x:v>0</x:v>
      </x:c>
    </x:row>
    <x:row r="1184">
      <x:c r="A1184" s="1" t="str">
        <x:v>T01179</x:v>
      </x:c>
      <x:c r="B1184" s="9" t="n">
        <x:v>45756.04305555556</x:v>
      </x:c>
      <x:c r="C1184" s="9" t="n">
        <x:v>45756.52097222222</x:v>
      </x:c>
      <x:c r="D1184" s="9" t="n">
        <x:v>45760.10430555556</x:v>
      </x:c>
      <x:c r="E1184" s="1" t="str">
        <x:v>Normal</x:v>
      </x:c>
      <x:c r="F1184" s="1" t="str">
        <x:v>Email</x:v>
      </x:c>
      <x:c r="G1184" s="1" t="str">
        <x:v>Account access</x:v>
      </x:c>
      <x:c r="H1184" s="1" t="n">
        <x:v>1</x:v>
      </x:c>
      <x:c r="I1184" s="1"/>
      <x:c r="J1184" s="1" t="n">
        <x:f>IF(E1184="","",VLOOKUP(E1184,'Guide'!$A$7:$C$10,2,FALSE))</x:f>
        <x:v>12</x:v>
      </x:c>
      <x:c r="K1184" s="1" t="n">
        <x:f>IF(E1184="","",VLOOKUP(E1184,'Guide'!$A$7:$C$10,3,FALSE))</x:f>
        <x:v>72</x:v>
      </x:c>
      <x:c r="L1184" s="10" t="n">
        <x:f>('Guide'!$B$4-B1184)*24</x:f>
        <x:v>1990.9666666666162</x:v>
      </x:c>
      <x:c r="M1184" s="10" t="n">
        <x:f>IF(C1184="","",ROUND((C1184-B1184)*24,6))</x:f>
        <x:v>11.47</x:v>
      </x:c>
      <x:c r="N1184" s="10" t="n">
        <x:f>IF(D1184="","",ROUND((D1184-B1184)*24,6))</x:f>
        <x:v>97.47</x:v>
      </x:c>
      <x:c r="O1184" s="1" t="n">
        <x:f>IF(D1184="",1,0)</x:f>
        <x:v>0</x:v>
      </x:c>
      <x:c r="P1184" s="1" t="n">
        <x:f>IF(E1184="",0,IF(OR(C1184&lt;&gt;"",L1184&gt;=J1184),1,0))</x:f>
        <x:v>1</x:v>
      </x:c>
      <x:c r="Q1184" s="1" t="n">
        <x:f>IF(AND(E1184&lt;&gt;"",C1184&lt;&gt;"",M1184&lt;=J1184),1,0)</x:f>
        <x:v>1</x:v>
      </x:c>
      <x:c r="R1184" s="1" t="n">
        <x:f>P1184-Q1184</x:f>
        <x:v>0</x:v>
      </x:c>
      <x:c r="S1184" s="1" t="n">
        <x:f>IF(E1184="",0,IF(OR(D1184&lt;&gt;"",L1184&gt;=K1184),1,0))</x:f>
        <x:v>1</x:v>
      </x:c>
      <x:c r="T1184" s="1" t="n">
        <x:f>IF(AND(E1184&lt;&gt;"",D1184&lt;&gt;"",N1184&lt;=K1184),1,0)</x:f>
        <x:v>0</x:v>
      </x:c>
      <x:c r="U1184" s="1" t="n">
        <x:f>S1184-T1184</x:f>
        <x:v>1</x:v>
      </x:c>
      <x:c r="V1184" s="1" t="n">
        <x:f>IF(I1184="",0,1)</x:f>
        <x:v>0</x:v>
      </x:c>
      <x:c r="W1184" s="1" t="n">
        <x:f>IF(I1184&gt;=4,1,0)</x:f>
        <x:v>0</x:v>
      </x:c>
      <x:c r="X1184" s="1" t="n">
        <x:f>1-O1184</x:f>
        <x:v>1</x:v>
      </x:c>
      <x:c r="Y1184" s="1" t="n">
        <x:f>IF(AND(O1184=1,L1184&gt;168),1,0)</x:f>
        <x:v>0</x:v>
      </x:c>
    </x:row>
    <x:row r="1185">
      <x:c r="A1185" s="1" t="str">
        <x:v>T01180</x:v>
      </x:c>
      <x:c r="B1185" s="9" t="n">
        <x:v>45662.71666666667</x:v>
      </x:c>
      <x:c r="C1185" s="9" t="n">
        <x:v>45662.97875</x:v>
      </x:c>
      <x:c r="D1185" s="9" t="n">
        <x:v>45663.35666666667</x:v>
      </x:c>
      <x:c r="E1185" s="1" t="str">
        <x:v>High</x:v>
      </x:c>
      <x:c r="F1185" s="1" t="str">
        <x:v>Web chat</x:v>
      </x:c>
      <x:c r="G1185" s="1" t="str">
        <x:v>Product information</x:v>
      </x:c>
      <x:c r="H1185" s="1" t="n">
        <x:v>0</x:v>
      </x:c>
      <x:c r="I1185" s="1"/>
      <x:c r="J1185" s="1" t="n">
        <x:f>IF(E1185="","",VLOOKUP(E1185,'Guide'!$A$7:$C$10,2,FALSE))</x:f>
        <x:v>4</x:v>
      </x:c>
      <x:c r="K1185" s="1" t="n">
        <x:f>IF(E1185="","",VLOOKUP(E1185,'Guide'!$A$7:$C$10,3,FALSE))</x:f>
        <x:v>24</x:v>
      </x:c>
      <x:c r="L1185" s="10" t="n">
        <x:f>('Guide'!$B$4-B1185)*24</x:f>
        <x:v>4230.799999999988</x:v>
      </x:c>
      <x:c r="M1185" s="10" t="n">
        <x:f>IF(C1185="","",ROUND((C1185-B1185)*24,6))</x:f>
        <x:v>6.29</x:v>
      </x:c>
      <x:c r="N1185" s="10" t="n">
        <x:f>IF(D1185="","",ROUND((D1185-B1185)*24,6))</x:f>
        <x:v>15.36</x:v>
      </x:c>
      <x:c r="O1185" s="1" t="n">
        <x:f>IF(D1185="",1,0)</x:f>
        <x:v>0</x:v>
      </x:c>
      <x:c r="P1185" s="1" t="n">
        <x:f>IF(E1185="",0,IF(OR(C1185&lt;&gt;"",L1185&gt;=J1185),1,0))</x:f>
        <x:v>1</x:v>
      </x:c>
      <x:c r="Q1185" s="1" t="n">
        <x:f>IF(AND(E1185&lt;&gt;"",C1185&lt;&gt;"",M1185&lt;=J1185),1,0)</x:f>
        <x:v>0</x:v>
      </x:c>
      <x:c r="R1185" s="1" t="n">
        <x:f>P1185-Q1185</x:f>
        <x:v>1</x:v>
      </x:c>
      <x:c r="S1185" s="1" t="n">
        <x:f>IF(E1185="",0,IF(OR(D1185&lt;&gt;"",L1185&gt;=K1185),1,0))</x:f>
        <x:v>1</x:v>
      </x:c>
      <x:c r="T1185" s="1" t="n">
        <x:f>IF(AND(E1185&lt;&gt;"",D1185&lt;&gt;"",N1185&lt;=K1185),1,0)</x:f>
        <x:v>1</x:v>
      </x:c>
      <x:c r="U1185" s="1" t="n">
        <x:f>S1185-T1185</x:f>
        <x:v>0</x:v>
      </x:c>
      <x:c r="V1185" s="1" t="n">
        <x:f>IF(I1185="",0,1)</x:f>
        <x:v>0</x:v>
      </x:c>
      <x:c r="W1185" s="1" t="n">
        <x:f>IF(I1185&gt;=4,1,0)</x:f>
        <x:v>0</x:v>
      </x:c>
      <x:c r="X1185" s="1" t="n">
        <x:f>1-O1185</x:f>
        <x:v>1</x:v>
      </x:c>
      <x:c r="Y1185" s="1" t="n">
        <x:f>IF(AND(O1185=1,L1185&gt;168),1,0)</x:f>
        <x:v>0</x:v>
      </x:c>
    </x:row>
    <x:row r="1186">
      <x:c r="A1186" s="1" t="str">
        <x:v>T01181</x:v>
      </x:c>
      <x:c r="B1186" s="9" t="n">
        <x:v>45832.70138888889</x:v>
      </x:c>
      <x:c r="C1186" s="9" t="n">
        <x:v>45832.76763888889</x:v>
      </x:c>
      <x:c r="D1186" s="9"/>
      <x:c r="E1186" s="1" t="str">
        <x:v>Normal</x:v>
      </x:c>
      <x:c r="F1186" s="1" t="str">
        <x:v>Web chat</x:v>
      </x:c>
      <x:c r="G1186" s="1" t="str">
        <x:v>Account access</x:v>
      </x:c>
      <x:c r="H1186" s="1" t="n">
        <x:v>0</x:v>
      </x:c>
      <x:c r="I1186" s="1"/>
      <x:c r="J1186" s="1" t="n">
        <x:f>IF(E1186="","",VLOOKUP(E1186,'Guide'!$A$7:$C$10,2,FALSE))</x:f>
        <x:v>12</x:v>
      </x:c>
      <x:c r="K1186" s="1" t="n">
        <x:f>IF(E1186="","",VLOOKUP(E1186,'Guide'!$A$7:$C$10,3,FALSE))</x:f>
        <x:v>72</x:v>
      </x:c>
      <x:c r="L1186" s="10" t="n">
        <x:f>('Guide'!$B$4-B1186)*24</x:f>
        <x:v>151.16666666662786</x:v>
      </x:c>
      <x:c r="M1186" s="10" t="n">
        <x:f>IF(C1186="","",ROUND((C1186-B1186)*24,6))</x:f>
        <x:v>1.59</x:v>
      </x:c>
      <x:c r="N1186" s="10" t="str">
        <x:f>IF(D1186="","",ROUND((D1186-B1186)*24,6))</x:f>
      </x:c>
      <x:c r="O1186" s="1" t="n">
        <x:f>IF(D1186="",1,0)</x:f>
        <x:v>1</x:v>
      </x:c>
      <x:c r="P1186" s="1" t="n">
        <x:f>IF(E1186="",0,IF(OR(C1186&lt;&gt;"",L1186&gt;=J1186),1,0))</x:f>
        <x:v>1</x:v>
      </x:c>
      <x:c r="Q1186" s="1" t="n">
        <x:f>IF(AND(E1186&lt;&gt;"",C1186&lt;&gt;"",M1186&lt;=J1186),1,0)</x:f>
        <x:v>1</x:v>
      </x:c>
      <x:c r="R1186" s="1" t="n">
        <x:f>P1186-Q1186</x:f>
        <x:v>0</x:v>
      </x:c>
      <x:c r="S1186" s="1" t="n">
        <x:f>IF(E1186="",0,IF(OR(D1186&lt;&gt;"",L1186&gt;=K1186),1,0))</x:f>
        <x:v>1</x:v>
      </x:c>
      <x:c r="T1186" s="1" t="n">
        <x:f>IF(AND(E1186&lt;&gt;"",D1186&lt;&gt;"",N1186&lt;=K1186),1,0)</x:f>
        <x:v>0</x:v>
      </x:c>
      <x:c r="U1186" s="1" t="n">
        <x:f>S1186-T1186</x:f>
        <x:v>1</x:v>
      </x:c>
      <x:c r="V1186" s="1" t="n">
        <x:f>IF(I1186="",0,1)</x:f>
        <x:v>0</x:v>
      </x:c>
      <x:c r="W1186" s="1" t="n">
        <x:f>IF(I1186&gt;=4,1,0)</x:f>
        <x:v>0</x:v>
      </x:c>
      <x:c r="X1186" s="1" t="n">
        <x:f>1-O1186</x:f>
        <x:v>0</x:v>
      </x:c>
      <x:c r="Y1186" s="1" t="n">
        <x:f>IF(AND(O1186=1,L1186&gt;168),1,0)</x:f>
        <x:v>0</x:v>
      </x:c>
    </x:row>
    <x:row r="1187">
      <x:c r="A1187" s="1" t="str">
        <x:v>T01182</x:v>
      </x:c>
      <x:c r="B1187" s="9" t="n">
        <x:v>45811.87986111111</x:v>
      </x:c>
      <x:c r="C1187" s="9" t="n">
        <x:v>45812.14944444445</x:v>
      </x:c>
      <x:c r="D1187" s="9" t="n">
        <x:v>45814.91652777778</x:v>
      </x:c>
      <x:c r="E1187" s="1" t="str">
        <x:v>Normal</x:v>
      </x:c>
      <x:c r="F1187" s="1" t="str">
        <x:v>WhatsApp</x:v>
      </x:c>
      <x:c r="G1187" s="1" t="str">
        <x:v>Delivery</x:v>
      </x:c>
      <x:c r="H1187" s="1" t="n">
        <x:v>1</x:v>
      </x:c>
      <x:c r="I1187" s="1" t="n">
        <x:v>3</x:v>
      </x:c>
      <x:c r="J1187" s="1" t="n">
        <x:f>IF(E1187="","",VLOOKUP(E1187,'Guide'!$A$7:$C$10,2,FALSE))</x:f>
        <x:v>12</x:v>
      </x:c>
      <x:c r="K1187" s="1" t="n">
        <x:f>IF(E1187="","",VLOOKUP(E1187,'Guide'!$A$7:$C$10,3,FALSE))</x:f>
        <x:v>72</x:v>
      </x:c>
      <x:c r="L1187" s="10" t="n">
        <x:f>('Guide'!$B$4-B1187)*24</x:f>
        <x:v>650.8833333333023</x:v>
      </x:c>
      <x:c r="M1187" s="10" t="n">
        <x:f>IF(C1187="","",ROUND((C1187-B1187)*24,6))</x:f>
        <x:v>6.47</x:v>
      </x:c>
      <x:c r="N1187" s="10" t="n">
        <x:f>IF(D1187="","",ROUND((D1187-B1187)*24,6))</x:f>
        <x:v>72.88</x:v>
      </x:c>
      <x:c r="O1187" s="1" t="n">
        <x:f>IF(D1187="",1,0)</x:f>
        <x:v>0</x:v>
      </x:c>
      <x:c r="P1187" s="1" t="n">
        <x:f>IF(E1187="",0,IF(OR(C1187&lt;&gt;"",L1187&gt;=J1187),1,0))</x:f>
        <x:v>1</x:v>
      </x:c>
      <x:c r="Q1187" s="1" t="n">
        <x:f>IF(AND(E1187&lt;&gt;"",C1187&lt;&gt;"",M1187&lt;=J1187),1,0)</x:f>
        <x:v>1</x:v>
      </x:c>
      <x:c r="R1187" s="1" t="n">
        <x:f>P1187-Q1187</x:f>
        <x:v>0</x:v>
      </x:c>
      <x:c r="S1187" s="1" t="n">
        <x:f>IF(E1187="",0,IF(OR(D1187&lt;&gt;"",L1187&gt;=K1187),1,0))</x:f>
        <x:v>1</x:v>
      </x:c>
      <x:c r="T1187" s="1" t="n">
        <x:f>IF(AND(E1187&lt;&gt;"",D1187&lt;&gt;"",N1187&lt;=K1187),1,0)</x:f>
        <x:v>0</x:v>
      </x:c>
      <x:c r="U1187" s="1" t="n">
        <x:f>S1187-T1187</x:f>
        <x:v>1</x:v>
      </x:c>
      <x:c r="V1187" s="1" t="n">
        <x:f>IF(I1187="",0,1)</x:f>
        <x:v>1</x:v>
      </x:c>
      <x:c r="W1187" s="1" t="n">
        <x:f>IF(I1187&gt;=4,1,0)</x:f>
        <x:v>0</x:v>
      </x:c>
      <x:c r="X1187" s="1" t="n">
        <x:f>1-O1187</x:f>
        <x:v>1</x:v>
      </x:c>
      <x:c r="Y1187" s="1" t="n">
        <x:f>IF(AND(O1187=1,L1187&gt;168),1,0)</x:f>
        <x:v>0</x:v>
      </x:c>
    </x:row>
    <x:row r="1188">
      <x:c r="A1188" s="1" t="str">
        <x:v>T01183</x:v>
      </x:c>
      <x:c r="B1188" s="9" t="n">
        <x:v>45740.30694444444</x:v>
      </x:c>
      <x:c r="C1188" s="9" t="n">
        <x:v>45740.71611111111</x:v>
      </x:c>
      <x:c r="D1188" s="9" t="n">
        <x:v>45740.97902777778</x:v>
      </x:c>
      <x:c r="E1188" s="1" t="str">
        <x:v>Normal</x:v>
      </x:c>
      <x:c r="F1188" s="1" t="str">
        <x:v>WhatsApp</x:v>
      </x:c>
      <x:c r="G1188" s="1" t="str">
        <x:v>Delivery</x:v>
      </x:c>
      <x:c r="H1188" s="1" t="n">
        <x:v>0</x:v>
      </x:c>
      <x:c r="I1188" s="1"/>
      <x:c r="J1188" s="1" t="n">
        <x:f>IF(E1188="","",VLOOKUP(E1188,'Guide'!$A$7:$C$10,2,FALSE))</x:f>
        <x:v>12</x:v>
      </x:c>
      <x:c r="K1188" s="1" t="n">
        <x:f>IF(E1188="","",VLOOKUP(E1188,'Guide'!$A$7:$C$10,3,FALSE))</x:f>
        <x:v>72</x:v>
      </x:c>
      <x:c r="L1188" s="10" t="n">
        <x:f>('Guide'!$B$4-B1188)*24</x:f>
        <x:v>2368.6333333334187</x:v>
      </x:c>
      <x:c r="M1188" s="10" t="n">
        <x:f>IF(C1188="","",ROUND((C1188-B1188)*24,6))</x:f>
        <x:v>9.82</x:v>
      </x:c>
      <x:c r="N1188" s="10" t="n">
        <x:f>IF(D1188="","",ROUND((D1188-B1188)*24,6))</x:f>
        <x:v>16.13</x:v>
      </x:c>
      <x:c r="O1188" s="1" t="n">
        <x:f>IF(D1188="",1,0)</x:f>
        <x:v>0</x:v>
      </x:c>
      <x:c r="P1188" s="1" t="n">
        <x:f>IF(E1188="",0,IF(OR(C1188&lt;&gt;"",L1188&gt;=J1188),1,0))</x:f>
        <x:v>1</x:v>
      </x:c>
      <x:c r="Q1188" s="1" t="n">
        <x:f>IF(AND(E1188&lt;&gt;"",C1188&lt;&gt;"",M1188&lt;=J1188),1,0)</x:f>
        <x:v>1</x:v>
      </x:c>
      <x:c r="R1188" s="1" t="n">
        <x:f>P1188-Q1188</x:f>
        <x:v>0</x:v>
      </x:c>
      <x:c r="S1188" s="1" t="n">
        <x:f>IF(E1188="",0,IF(OR(D1188&lt;&gt;"",L1188&gt;=K1188),1,0))</x:f>
        <x:v>1</x:v>
      </x:c>
      <x:c r="T1188" s="1" t="n">
        <x:f>IF(AND(E1188&lt;&gt;"",D1188&lt;&gt;"",N1188&lt;=K1188),1,0)</x:f>
        <x:v>1</x:v>
      </x:c>
      <x:c r="U1188" s="1" t="n">
        <x:f>S1188-T1188</x:f>
        <x:v>0</x:v>
      </x:c>
      <x:c r="V1188" s="1" t="n">
        <x:f>IF(I1188="",0,1)</x:f>
        <x:v>0</x:v>
      </x:c>
      <x:c r="W1188" s="1" t="n">
        <x:f>IF(I1188&gt;=4,1,0)</x:f>
        <x:v>0</x:v>
      </x:c>
      <x:c r="X1188" s="1" t="n">
        <x:f>1-O1188</x:f>
        <x:v>1</x:v>
      </x:c>
      <x:c r="Y1188" s="1" t="n">
        <x:f>IF(AND(O1188=1,L1188&gt;168),1,0)</x:f>
        <x:v>0</x:v>
      </x:c>
    </x:row>
    <x:row r="1189">
      <x:c r="A1189" s="1" t="str">
        <x:v>T01184</x:v>
      </x:c>
      <x:c r="B1189" s="9" t="n">
        <x:v>45690.231944444444</x:v>
      </x:c>
      <x:c r="C1189" s="9" t="n">
        <x:v>45690.944444444445</x:v>
      </x:c>
      <x:c r="D1189" s="9" t="n">
        <x:v>45692.053194444445</x:v>
      </x:c>
      <x:c r="E1189" s="1" t="str">
        <x:v>Normal</x:v>
      </x:c>
      <x:c r="F1189" s="1" t="str">
        <x:v>Email</x:v>
      </x:c>
      <x:c r="G1189" s="1" t="str">
        <x:v>Delivery</x:v>
      </x:c>
      <x:c r="H1189" s="1" t="n">
        <x:v>0</x:v>
      </x:c>
      <x:c r="I1189" s="1"/>
      <x:c r="J1189" s="1" t="n">
        <x:f>IF(E1189="","",VLOOKUP(E1189,'Guide'!$A$7:$C$10,2,FALSE))</x:f>
        <x:v>12</x:v>
      </x:c>
      <x:c r="K1189" s="1" t="n">
        <x:f>IF(E1189="","",VLOOKUP(E1189,'Guide'!$A$7:$C$10,3,FALSE))</x:f>
        <x:v>72</x:v>
      </x:c>
      <x:c r="L1189" s="10" t="n">
        <x:f>('Guide'!$B$4-B1189)*24</x:f>
        <x:v>3570.433333333349</x:v>
      </x:c>
      <x:c r="M1189" s="10" t="n">
        <x:f>IF(C1189="","",ROUND((C1189-B1189)*24,6))</x:f>
        <x:v>17.1</x:v>
      </x:c>
      <x:c r="N1189" s="10" t="n">
        <x:f>IF(D1189="","",ROUND((D1189-B1189)*24,6))</x:f>
        <x:v>43.71</x:v>
      </x:c>
      <x:c r="O1189" s="1" t="n">
        <x:f>IF(D1189="",1,0)</x:f>
        <x:v>0</x:v>
      </x:c>
      <x:c r="P1189" s="1" t="n">
        <x:f>IF(E1189="",0,IF(OR(C1189&lt;&gt;"",L1189&gt;=J1189),1,0))</x:f>
        <x:v>1</x:v>
      </x:c>
      <x:c r="Q1189" s="1" t="n">
        <x:f>IF(AND(E1189&lt;&gt;"",C1189&lt;&gt;"",M1189&lt;=J1189),1,0)</x:f>
        <x:v>0</x:v>
      </x:c>
      <x:c r="R1189" s="1" t="n">
        <x:f>P1189-Q1189</x:f>
        <x:v>1</x:v>
      </x:c>
      <x:c r="S1189" s="1" t="n">
        <x:f>IF(E1189="",0,IF(OR(D1189&lt;&gt;"",L1189&gt;=K1189),1,0))</x:f>
        <x:v>1</x:v>
      </x:c>
      <x:c r="T1189" s="1" t="n">
        <x:f>IF(AND(E1189&lt;&gt;"",D1189&lt;&gt;"",N1189&lt;=K1189),1,0)</x:f>
        <x:v>1</x:v>
      </x:c>
      <x:c r="U1189" s="1" t="n">
        <x:f>S1189-T1189</x:f>
        <x:v>0</x:v>
      </x:c>
      <x:c r="V1189" s="1" t="n">
        <x:f>IF(I1189="",0,1)</x:f>
        <x:v>0</x:v>
      </x:c>
      <x:c r="W1189" s="1" t="n">
        <x:f>IF(I1189&gt;=4,1,0)</x:f>
        <x:v>0</x:v>
      </x:c>
      <x:c r="X1189" s="1" t="n">
        <x:f>1-O1189</x:f>
        <x:v>1</x:v>
      </x:c>
      <x:c r="Y1189" s="1" t="n">
        <x:f>IF(AND(O1189=1,L1189&gt;168),1,0)</x:f>
        <x:v>0</x:v>
      </x:c>
    </x:row>
    <x:row r="1190">
      <x:c r="A1190" s="1" t="str">
        <x:v>T01185</x:v>
      </x:c>
      <x:c r="B1190" s="9" t="n">
        <x:v>45713.91805555556</x:v>
      </x:c>
      <x:c r="C1190" s="9" t="n">
        <x:v>45714.08013888889</x:v>
      </x:c>
      <x:c r="D1190" s="9" t="n">
        <x:v>45715.494305555556</x:v>
      </x:c>
      <x:c r="E1190" s="1" t="str">
        <x:v>High</x:v>
      </x:c>
      <x:c r="F1190" s="1" t="str">
        <x:v>Email</x:v>
      </x:c>
      <x:c r="G1190" s="1" t="str">
        <x:v>Refund</x:v>
      </x:c>
      <x:c r="H1190" s="1" t="n">
        <x:v>0</x:v>
      </x:c>
      <x:c r="I1190" s="1" t="n">
        <x:v>4</x:v>
      </x:c>
      <x:c r="J1190" s="1" t="n">
        <x:f>IF(E1190="","",VLOOKUP(E1190,'Guide'!$A$7:$C$10,2,FALSE))</x:f>
        <x:v>4</x:v>
      </x:c>
      <x:c r="K1190" s="1" t="n">
        <x:f>IF(E1190="","",VLOOKUP(E1190,'Guide'!$A$7:$C$10,3,FALSE))</x:f>
        <x:v>24</x:v>
      </x:c>
      <x:c r="L1190" s="10" t="n">
        <x:f>('Guide'!$B$4-B1190)*24</x:f>
        <x:v>3001.966666666616</x:v>
      </x:c>
      <x:c r="M1190" s="10" t="n">
        <x:f>IF(C1190="","",ROUND((C1190-B1190)*24,6))</x:f>
        <x:v>3.89</x:v>
      </x:c>
      <x:c r="N1190" s="10" t="n">
        <x:f>IF(D1190="","",ROUND((D1190-B1190)*24,6))</x:f>
        <x:v>37.83</x:v>
      </x:c>
      <x:c r="O1190" s="1" t="n">
        <x:f>IF(D1190="",1,0)</x:f>
        <x:v>0</x:v>
      </x:c>
      <x:c r="P1190" s="1" t="n">
        <x:f>IF(E1190="",0,IF(OR(C1190&lt;&gt;"",L1190&gt;=J1190),1,0))</x:f>
        <x:v>1</x:v>
      </x:c>
      <x:c r="Q1190" s="1" t="n">
        <x:f>IF(AND(E1190&lt;&gt;"",C1190&lt;&gt;"",M1190&lt;=J1190),1,0)</x:f>
        <x:v>1</x:v>
      </x:c>
      <x:c r="R1190" s="1" t="n">
        <x:f>P1190-Q1190</x:f>
        <x:v>0</x:v>
      </x:c>
      <x:c r="S1190" s="1" t="n">
        <x:f>IF(E1190="",0,IF(OR(D1190&lt;&gt;"",L1190&gt;=K1190),1,0))</x:f>
        <x:v>1</x:v>
      </x:c>
      <x:c r="T1190" s="1" t="n">
        <x:f>IF(AND(E1190&lt;&gt;"",D1190&lt;&gt;"",N1190&lt;=K1190),1,0)</x:f>
        <x:v>0</x:v>
      </x:c>
      <x:c r="U1190" s="1" t="n">
        <x:f>S1190-T1190</x:f>
        <x:v>1</x:v>
      </x:c>
      <x:c r="V1190" s="1" t="n">
        <x:f>IF(I1190="",0,1)</x:f>
        <x:v>1</x:v>
      </x:c>
      <x:c r="W1190" s="1" t="n">
        <x:f>IF(I1190&gt;=4,1,0)</x:f>
        <x:v>1</x:v>
      </x:c>
      <x:c r="X1190" s="1" t="n">
        <x:f>1-O1190</x:f>
        <x:v>1</x:v>
      </x:c>
      <x:c r="Y1190" s="1" t="n">
        <x:f>IF(AND(O1190=1,L1190&gt;168),1,0)</x:f>
        <x:v>0</x:v>
      </x:c>
    </x:row>
    <x:row r="1191">
      <x:c r="A1191" s="1" t="str">
        <x:v>T01186</x:v>
      </x:c>
      <x:c r="B1191" s="9" t="n">
        <x:v>45659.14444444444</x:v>
      </x:c>
      <x:c r="C1191" s="9" t="n">
        <x:v>45660.161527777775</x:v>
      </x:c>
      <x:c r="D1191" s="9" t="n">
        <x:v>45661.896527777775</x:v>
      </x:c>
      <x:c r="E1191" s="1" t="str">
        <x:v>Normal</x:v>
      </x:c>
      <x:c r="F1191" s="1" t="str">
        <x:v>Email</x:v>
      </x:c>
      <x:c r="G1191" s="1" t="str">
        <x:v>Billing</x:v>
      </x:c>
      <x:c r="H1191" s="1" t="n">
        <x:v>0</x:v>
      </x:c>
      <x:c r="I1191" s="1" t="n">
        <x:v>5</x:v>
      </x:c>
      <x:c r="J1191" s="1" t="n">
        <x:f>IF(E1191="","",VLOOKUP(E1191,'Guide'!$A$7:$C$10,2,FALSE))</x:f>
        <x:v>12</x:v>
      </x:c>
      <x:c r="K1191" s="1" t="n">
        <x:f>IF(E1191="","",VLOOKUP(E1191,'Guide'!$A$7:$C$10,3,FALSE))</x:f>
        <x:v>72</x:v>
      </x:c>
      <x:c r="L1191" s="10" t="n">
        <x:f>('Guide'!$B$4-B1191)*24</x:f>
        <x:v>4316.533333333384</x:v>
      </x:c>
      <x:c r="M1191" s="10" t="n">
        <x:f>IF(C1191="","",ROUND((C1191-B1191)*24,6))</x:f>
        <x:v>24.41</x:v>
      </x:c>
      <x:c r="N1191" s="10" t="n">
        <x:f>IF(D1191="","",ROUND((D1191-B1191)*24,6))</x:f>
        <x:v>66.05</x:v>
      </x:c>
      <x:c r="O1191" s="1" t="n">
        <x:f>IF(D1191="",1,0)</x:f>
        <x:v>0</x:v>
      </x:c>
      <x:c r="P1191" s="1" t="n">
        <x:f>IF(E1191="",0,IF(OR(C1191&lt;&gt;"",L1191&gt;=J1191),1,0))</x:f>
        <x:v>1</x:v>
      </x:c>
      <x:c r="Q1191" s="1" t="n">
        <x:f>IF(AND(E1191&lt;&gt;"",C1191&lt;&gt;"",M1191&lt;=J1191),1,0)</x:f>
        <x:v>0</x:v>
      </x:c>
      <x:c r="R1191" s="1" t="n">
        <x:f>P1191-Q1191</x:f>
        <x:v>1</x:v>
      </x:c>
      <x:c r="S1191" s="1" t="n">
        <x:f>IF(E1191="",0,IF(OR(D1191&lt;&gt;"",L1191&gt;=K1191),1,0))</x:f>
        <x:v>1</x:v>
      </x:c>
      <x:c r="T1191" s="1" t="n">
        <x:f>IF(AND(E1191&lt;&gt;"",D1191&lt;&gt;"",N1191&lt;=K1191),1,0)</x:f>
        <x:v>1</x:v>
      </x:c>
      <x:c r="U1191" s="1" t="n">
        <x:f>S1191-T1191</x:f>
        <x:v>0</x:v>
      </x:c>
      <x:c r="V1191" s="1" t="n">
        <x:f>IF(I1191="",0,1)</x:f>
        <x:v>1</x:v>
      </x:c>
      <x:c r="W1191" s="1" t="n">
        <x:f>IF(I1191&gt;=4,1,0)</x:f>
        <x:v>1</x:v>
      </x:c>
      <x:c r="X1191" s="1" t="n">
        <x:f>1-O1191</x:f>
        <x:v>1</x:v>
      </x:c>
      <x:c r="Y1191" s="1" t="n">
        <x:f>IF(AND(O1191=1,L1191&gt;168),1,0)</x:f>
        <x:v>0</x:v>
      </x:c>
    </x:row>
    <x:row r="1192">
      <x:c r="A1192" s="1" t="str">
        <x:v>T01187</x:v>
      </x:c>
      <x:c r="B1192" s="9" t="n">
        <x:v>45785.39861111111</x:v>
      </x:c>
      <x:c r="C1192" s="9" t="n">
        <x:v>45786.25069444445</x:v>
      </x:c>
      <x:c r="D1192" s="9" t="n">
        <x:v>45792.639861111114</x:v>
      </x:c>
      <x:c r="E1192" s="1" t="str">
        <x:v>Low</x:v>
      </x:c>
      <x:c r="F1192" s="1" t="str">
        <x:v>WhatsApp</x:v>
      </x:c>
      <x:c r="G1192" s="1" t="str">
        <x:v>Account access</x:v>
      </x:c>
      <x:c r="H1192" s="1" t="n">
        <x:v>0</x:v>
      </x:c>
      <x:c r="I1192" s="1" t="n">
        <x:v>1</x:v>
      </x:c>
      <x:c r="J1192" s="1" t="n">
        <x:f>IF(E1192="","",VLOOKUP(E1192,'Guide'!$A$7:$C$10,2,FALSE))</x:f>
        <x:v>24</x:v>
      </x:c>
      <x:c r="K1192" s="1" t="n">
        <x:f>IF(E1192="","",VLOOKUP(E1192,'Guide'!$A$7:$C$10,3,FALSE))</x:f>
        <x:v>120</x:v>
      </x:c>
      <x:c r="L1192" s="10" t="n">
        <x:f>('Guide'!$B$4-B1192)*24</x:f>
        <x:v>1286.433333333407</x:v>
      </x:c>
      <x:c r="M1192" s="10" t="n">
        <x:f>IF(C1192="","",ROUND((C1192-B1192)*24,6))</x:f>
        <x:v>20.45</x:v>
      </x:c>
      <x:c r="N1192" s="10" t="n">
        <x:f>IF(D1192="","",ROUND((D1192-B1192)*24,6))</x:f>
        <x:v>173.79</x:v>
      </x:c>
      <x:c r="O1192" s="1" t="n">
        <x:f>IF(D1192="",1,0)</x:f>
        <x:v>0</x:v>
      </x:c>
      <x:c r="P1192" s="1" t="n">
        <x:f>IF(E1192="",0,IF(OR(C1192&lt;&gt;"",L1192&gt;=J1192),1,0))</x:f>
        <x:v>1</x:v>
      </x:c>
      <x:c r="Q1192" s="1" t="n">
        <x:f>IF(AND(E1192&lt;&gt;"",C1192&lt;&gt;"",M1192&lt;=J1192),1,0)</x:f>
        <x:v>1</x:v>
      </x:c>
      <x:c r="R1192" s="1" t="n">
        <x:f>P1192-Q1192</x:f>
        <x:v>0</x:v>
      </x:c>
      <x:c r="S1192" s="1" t="n">
        <x:f>IF(E1192="",0,IF(OR(D1192&lt;&gt;"",L1192&gt;=K1192),1,0))</x:f>
        <x:v>1</x:v>
      </x:c>
      <x:c r="T1192" s="1" t="n">
        <x:f>IF(AND(E1192&lt;&gt;"",D1192&lt;&gt;"",N1192&lt;=K1192),1,0)</x:f>
        <x:v>0</x:v>
      </x:c>
      <x:c r="U1192" s="1" t="n">
        <x:f>S1192-T1192</x:f>
        <x:v>1</x:v>
      </x:c>
      <x:c r="V1192" s="1" t="n">
        <x:f>IF(I1192="",0,1)</x:f>
        <x:v>1</x:v>
      </x:c>
      <x:c r="W1192" s="1" t="n">
        <x:f>IF(I1192&gt;=4,1,0)</x:f>
        <x:v>0</x:v>
      </x:c>
      <x:c r="X1192" s="1" t="n">
        <x:f>1-O1192</x:f>
        <x:v>1</x:v>
      </x:c>
      <x:c r="Y1192" s="1" t="n">
        <x:f>IF(AND(O1192=1,L1192&gt;168),1,0)</x:f>
        <x:v>0</x:v>
      </x:c>
    </x:row>
    <x:row r="1193">
      <x:c r="A1193" s="1" t="str">
        <x:v>T01188</x:v>
      </x:c>
      <x:c r="B1193" s="9" t="n">
        <x:v>45740.80486111111</x:v>
      </x:c>
      <x:c r="C1193" s="9" t="n">
        <x:v>45741.069444444445</x:v>
      </x:c>
      <x:c r="D1193" s="9" t="n">
        <x:v>45741.381527777776</x:v>
      </x:c>
      <x:c r="E1193" s="1" t="str">
        <x:v>Normal</x:v>
      </x:c>
      <x:c r="F1193" s="1" t="str">
        <x:v>Web chat</x:v>
      </x:c>
      <x:c r="G1193" s="1" t="str">
        <x:v>Billing</x:v>
      </x:c>
      <x:c r="H1193" s="1" t="n">
        <x:v>0</x:v>
      </x:c>
      <x:c r="I1193" s="1"/>
      <x:c r="J1193" s="1" t="n">
        <x:f>IF(E1193="","",VLOOKUP(E1193,'Guide'!$A$7:$C$10,2,FALSE))</x:f>
        <x:v>12</x:v>
      </x:c>
      <x:c r="K1193" s="1" t="n">
        <x:f>IF(E1193="","",VLOOKUP(E1193,'Guide'!$A$7:$C$10,3,FALSE))</x:f>
        <x:v>72</x:v>
      </x:c>
      <x:c r="L1193" s="10" t="n">
        <x:f>('Guide'!$B$4-B1193)*24</x:f>
        <x:v>2356.683333333407</x:v>
      </x:c>
      <x:c r="M1193" s="10" t="n">
        <x:f>IF(C1193="","",ROUND((C1193-B1193)*24,6))</x:f>
        <x:v>6.35</x:v>
      </x:c>
      <x:c r="N1193" s="10" t="n">
        <x:f>IF(D1193="","",ROUND((D1193-B1193)*24,6))</x:f>
        <x:v>13.84</x:v>
      </x:c>
      <x:c r="O1193" s="1" t="n">
        <x:f>IF(D1193="",1,0)</x:f>
        <x:v>0</x:v>
      </x:c>
      <x:c r="P1193" s="1" t="n">
        <x:f>IF(E1193="",0,IF(OR(C1193&lt;&gt;"",L1193&gt;=J1193),1,0))</x:f>
        <x:v>1</x:v>
      </x:c>
      <x:c r="Q1193" s="1" t="n">
        <x:f>IF(AND(E1193&lt;&gt;"",C1193&lt;&gt;"",M1193&lt;=J1193),1,0)</x:f>
        <x:v>1</x:v>
      </x:c>
      <x:c r="R1193" s="1" t="n">
        <x:f>P1193-Q1193</x:f>
        <x:v>0</x:v>
      </x:c>
      <x:c r="S1193" s="1" t="n">
        <x:f>IF(E1193="",0,IF(OR(D1193&lt;&gt;"",L1193&gt;=K1193),1,0))</x:f>
        <x:v>1</x:v>
      </x:c>
      <x:c r="T1193" s="1" t="n">
        <x:f>IF(AND(E1193&lt;&gt;"",D1193&lt;&gt;"",N1193&lt;=K1193),1,0)</x:f>
        <x:v>1</x:v>
      </x:c>
      <x:c r="U1193" s="1" t="n">
        <x:f>S1193-T1193</x:f>
        <x:v>0</x:v>
      </x:c>
      <x:c r="V1193" s="1" t="n">
        <x:f>IF(I1193="",0,1)</x:f>
        <x:v>0</x:v>
      </x:c>
      <x:c r="W1193" s="1" t="n">
        <x:f>IF(I1193&gt;=4,1,0)</x:f>
        <x:v>0</x:v>
      </x:c>
      <x:c r="X1193" s="1" t="n">
        <x:f>1-O1193</x:f>
        <x:v>1</x:v>
      </x:c>
      <x:c r="Y1193" s="1" t="n">
        <x:f>IF(AND(O1193=1,L1193&gt;168),1,0)</x:f>
        <x:v>0</x:v>
      </x:c>
    </x:row>
    <x:row r="1194">
      <x:c r="A1194" s="1" t="str">
        <x:v>T01189</x:v>
      </x:c>
      <x:c r="B1194" s="9" t="n">
        <x:v>45791.61875</x:v>
      </x:c>
      <x:c r="C1194" s="9" t="n">
        <x:v>45791.85958333333</x:v>
      </x:c>
      <x:c r="D1194" s="9" t="n">
        <x:v>45801.92125</x:v>
      </x:c>
      <x:c r="E1194" s="1" t="str">
        <x:v>Normal</x:v>
      </x:c>
      <x:c r="F1194" s="1" t="str">
        <x:v>WhatsApp</x:v>
      </x:c>
      <x:c r="G1194" s="1" t="str">
        <x:v>Refund</x:v>
      </x:c>
      <x:c r="H1194" s="1" t="n">
        <x:v>0</x:v>
      </x:c>
      <x:c r="I1194" s="1" t="n">
        <x:v>5</x:v>
      </x:c>
      <x:c r="J1194" s="1" t="n">
        <x:f>IF(E1194="","",VLOOKUP(E1194,'Guide'!$A$7:$C$10,2,FALSE))</x:f>
        <x:v>12</x:v>
      </x:c>
      <x:c r="K1194" s="1" t="n">
        <x:f>IF(E1194="","",VLOOKUP(E1194,'Guide'!$A$7:$C$10,3,FALSE))</x:f>
        <x:v>72</x:v>
      </x:c>
      <x:c r="L1194" s="10" t="n">
        <x:f>('Guide'!$B$4-B1194)*24</x:f>
        <x:v>1137.149999999965</x:v>
      </x:c>
      <x:c r="M1194" s="10" t="n">
        <x:f>IF(C1194="","",ROUND((C1194-B1194)*24,6))</x:f>
        <x:v>5.78</x:v>
      </x:c>
      <x:c r="N1194" s="10" t="n">
        <x:f>IF(D1194="","",ROUND((D1194-B1194)*24,6))</x:f>
        <x:v>247.26</x:v>
      </x:c>
      <x:c r="O1194" s="1" t="n">
        <x:f>IF(D1194="",1,0)</x:f>
        <x:v>0</x:v>
      </x:c>
      <x:c r="P1194" s="1" t="n">
        <x:f>IF(E1194="",0,IF(OR(C1194&lt;&gt;"",L1194&gt;=J1194),1,0))</x:f>
        <x:v>1</x:v>
      </x:c>
      <x:c r="Q1194" s="1" t="n">
        <x:f>IF(AND(E1194&lt;&gt;"",C1194&lt;&gt;"",M1194&lt;=J1194),1,0)</x:f>
        <x:v>1</x:v>
      </x:c>
      <x:c r="R1194" s="1" t="n">
        <x:f>P1194-Q1194</x:f>
        <x:v>0</x:v>
      </x:c>
      <x:c r="S1194" s="1" t="n">
        <x:f>IF(E1194="",0,IF(OR(D1194&lt;&gt;"",L1194&gt;=K1194),1,0))</x:f>
        <x:v>1</x:v>
      </x:c>
      <x:c r="T1194" s="1" t="n">
        <x:f>IF(AND(E1194&lt;&gt;"",D1194&lt;&gt;"",N1194&lt;=K1194),1,0)</x:f>
        <x:v>0</x:v>
      </x:c>
      <x:c r="U1194" s="1" t="n">
        <x:f>S1194-T1194</x:f>
        <x:v>1</x:v>
      </x:c>
      <x:c r="V1194" s="1" t="n">
        <x:f>IF(I1194="",0,1)</x:f>
        <x:v>1</x:v>
      </x:c>
      <x:c r="W1194" s="1" t="n">
        <x:f>IF(I1194&gt;=4,1,0)</x:f>
        <x:v>1</x:v>
      </x:c>
      <x:c r="X1194" s="1" t="n">
        <x:f>1-O1194</x:f>
        <x:v>1</x:v>
      </x:c>
      <x:c r="Y1194" s="1" t="n">
        <x:f>IF(AND(O1194=1,L1194&gt;168),1,0)</x:f>
        <x:v>0</x:v>
      </x:c>
    </x:row>
    <x:row r="1195">
      <x:c r="A1195" s="1" t="str">
        <x:v>T01190</x:v>
      </x:c>
      <x:c r="B1195" s="9" t="n">
        <x:v>45716.22638888889</x:v>
      </x:c>
      <x:c r="C1195" s="9" t="n">
        <x:v>45716.586805555555</x:v>
      </x:c>
      <x:c r="D1195" s="9" t="n">
        <x:v>45717.65013888889</x:v>
      </x:c>
      <x:c r="E1195" s="1" t="str">
        <x:v>Normal</x:v>
      </x:c>
      <x:c r="F1195" s="1" t="str">
        <x:v>WhatsApp</x:v>
      </x:c>
      <x:c r="G1195" s="1" t="str">
        <x:v>Billing</x:v>
      </x:c>
      <x:c r="H1195" s="1" t="n">
        <x:v>1</x:v>
      </x:c>
      <x:c r="I1195" s="1"/>
      <x:c r="J1195" s="1" t="n">
        <x:f>IF(E1195="","",VLOOKUP(E1195,'Guide'!$A$7:$C$10,2,FALSE))</x:f>
        <x:v>12</x:v>
      </x:c>
      <x:c r="K1195" s="1" t="n">
        <x:f>IF(E1195="","",VLOOKUP(E1195,'Guide'!$A$7:$C$10,3,FALSE))</x:f>
        <x:v>72</x:v>
      </x:c>
      <x:c r="L1195" s="10" t="n">
        <x:f>('Guide'!$B$4-B1195)*24</x:f>
        <x:v>2946.566666666593</x:v>
      </x:c>
      <x:c r="M1195" s="10" t="n">
        <x:f>IF(C1195="","",ROUND((C1195-B1195)*24,6))</x:f>
        <x:v>8.65</x:v>
      </x:c>
      <x:c r="N1195" s="10" t="n">
        <x:f>IF(D1195="","",ROUND((D1195-B1195)*24,6))</x:f>
        <x:v>34.17</x:v>
      </x:c>
      <x:c r="O1195" s="1" t="n">
        <x:f>IF(D1195="",1,0)</x:f>
        <x:v>0</x:v>
      </x:c>
      <x:c r="P1195" s="1" t="n">
        <x:f>IF(E1195="",0,IF(OR(C1195&lt;&gt;"",L1195&gt;=J1195),1,0))</x:f>
        <x:v>1</x:v>
      </x:c>
      <x:c r="Q1195" s="1" t="n">
        <x:f>IF(AND(E1195&lt;&gt;"",C1195&lt;&gt;"",M1195&lt;=J1195),1,0)</x:f>
        <x:v>1</x:v>
      </x:c>
      <x:c r="R1195" s="1" t="n">
        <x:f>P1195-Q1195</x:f>
        <x:v>0</x:v>
      </x:c>
      <x:c r="S1195" s="1" t="n">
        <x:f>IF(E1195="",0,IF(OR(D1195&lt;&gt;"",L1195&gt;=K1195),1,0))</x:f>
        <x:v>1</x:v>
      </x:c>
      <x:c r="T1195" s="1" t="n">
        <x:f>IF(AND(E1195&lt;&gt;"",D1195&lt;&gt;"",N1195&lt;=K1195),1,0)</x:f>
        <x:v>1</x:v>
      </x:c>
      <x:c r="U1195" s="1" t="n">
        <x:f>S1195-T1195</x:f>
        <x:v>0</x:v>
      </x:c>
      <x:c r="V1195" s="1" t="n">
        <x:f>IF(I1195="",0,1)</x:f>
        <x:v>0</x:v>
      </x:c>
      <x:c r="W1195" s="1" t="n">
        <x:f>IF(I1195&gt;=4,1,0)</x:f>
        <x:v>0</x:v>
      </x:c>
      <x:c r="X1195" s="1" t="n">
        <x:f>1-O1195</x:f>
        <x:v>1</x:v>
      </x:c>
      <x:c r="Y1195" s="1" t="n">
        <x:f>IF(AND(O1195=1,L1195&gt;168),1,0)</x:f>
        <x:v>0</x:v>
      </x:c>
    </x:row>
    <x:row r="1196">
      <x:c r="A1196" s="1" t="str">
        <x:v>T01191</x:v>
      </x:c>
      <x:c r="B1196" s="9" t="n">
        <x:v>45718.01875</x:v>
      </x:c>
      <x:c r="C1196" s="9" t="n">
        <x:v>45718.55375</x:v>
      </x:c>
      <x:c r="D1196" s="9" t="n">
        <x:v>45733.615</x:v>
      </x:c>
      <x:c r="E1196" s="1" t="str">
        <x:v>Low</x:v>
      </x:c>
      <x:c r="F1196" s="1" t="str">
        <x:v>WhatsApp</x:v>
      </x:c>
      <x:c r="G1196" s="1" t="str">
        <x:v>Account access</x:v>
      </x:c>
      <x:c r="H1196" s="1" t="n">
        <x:v>0</x:v>
      </x:c>
      <x:c r="I1196" s="1"/>
      <x:c r="J1196" s="1" t="n">
        <x:f>IF(E1196="","",VLOOKUP(E1196,'Guide'!$A$7:$C$10,2,FALSE))</x:f>
        <x:v>24</x:v>
      </x:c>
      <x:c r="K1196" s="1" t="n">
        <x:f>IF(E1196="","",VLOOKUP(E1196,'Guide'!$A$7:$C$10,3,FALSE))</x:f>
        <x:v>120</x:v>
      </x:c>
      <x:c r="L1196" s="10" t="n">
        <x:f>('Guide'!$B$4-B1196)*24</x:f>
        <x:v>2903.54999999993</x:v>
      </x:c>
      <x:c r="M1196" s="10" t="n">
        <x:f>IF(C1196="","",ROUND((C1196-B1196)*24,6))</x:f>
        <x:v>12.84</x:v>
      </x:c>
      <x:c r="N1196" s="10" t="n">
        <x:f>IF(D1196="","",ROUND((D1196-B1196)*24,6))</x:f>
        <x:v>374.31</x:v>
      </x:c>
      <x:c r="O1196" s="1" t="n">
        <x:f>IF(D1196="",1,0)</x:f>
        <x:v>0</x:v>
      </x:c>
      <x:c r="P1196" s="1" t="n">
        <x:f>IF(E1196="",0,IF(OR(C1196&lt;&gt;"",L1196&gt;=J1196),1,0))</x:f>
        <x:v>1</x:v>
      </x:c>
      <x:c r="Q1196" s="1" t="n">
        <x:f>IF(AND(E1196&lt;&gt;"",C1196&lt;&gt;"",M1196&lt;=J1196),1,0)</x:f>
        <x:v>1</x:v>
      </x:c>
      <x:c r="R1196" s="1" t="n">
        <x:f>P1196-Q1196</x:f>
        <x:v>0</x:v>
      </x:c>
      <x:c r="S1196" s="1" t="n">
        <x:f>IF(E1196="",0,IF(OR(D1196&lt;&gt;"",L1196&gt;=K1196),1,0))</x:f>
        <x:v>1</x:v>
      </x:c>
      <x:c r="T1196" s="1" t="n">
        <x:f>IF(AND(E1196&lt;&gt;"",D1196&lt;&gt;"",N1196&lt;=K1196),1,0)</x:f>
        <x:v>0</x:v>
      </x:c>
      <x:c r="U1196" s="1" t="n">
        <x:f>S1196-T1196</x:f>
        <x:v>1</x:v>
      </x:c>
      <x:c r="V1196" s="1" t="n">
        <x:f>IF(I1196="",0,1)</x:f>
        <x:v>0</x:v>
      </x:c>
      <x:c r="W1196" s="1" t="n">
        <x:f>IF(I1196&gt;=4,1,0)</x:f>
        <x:v>0</x:v>
      </x:c>
      <x:c r="X1196" s="1" t="n">
        <x:f>1-O1196</x:f>
        <x:v>1</x:v>
      </x:c>
      <x:c r="Y1196" s="1" t="n">
        <x:f>IF(AND(O1196=1,L1196&gt;168),1,0)</x:f>
        <x:v>0</x:v>
      </x:c>
    </x:row>
    <x:row r="1197">
      <x:c r="A1197" s="1" t="str">
        <x:v>T01192</x:v>
      </x:c>
      <x:c r="B1197" s="9" t="n">
        <x:v>45838.06736111111</x:v>
      </x:c>
      <x:c r="C1197" s="9" t="n">
        <x:v>45838.87902777778</x:v>
      </x:c>
      <x:c r="D1197" s="9" t="n">
        <x:v>45838.905694444446</x:v>
      </x:c>
      <x:c r="E1197" s="1" t="str">
        <x:v>Normal</x:v>
      </x:c>
      <x:c r="F1197" s="1" t="str">
        <x:v>WhatsApp</x:v>
      </x:c>
      <x:c r="G1197" s="1" t="str">
        <x:v>Billing</x:v>
      </x:c>
      <x:c r="H1197" s="1" t="n">
        <x:v>0</x:v>
      </x:c>
      <x:c r="I1197" s="1"/>
      <x:c r="J1197" s="1" t="n">
        <x:f>IF(E1197="","",VLOOKUP(E1197,'Guide'!$A$7:$C$10,2,FALSE))</x:f>
        <x:v>12</x:v>
      </x:c>
      <x:c r="K1197" s="1" t="n">
        <x:f>IF(E1197="","",VLOOKUP(E1197,'Guide'!$A$7:$C$10,3,FALSE))</x:f>
        <x:v>72</x:v>
      </x:c>
      <x:c r="L1197" s="10" t="n">
        <x:f>('Guide'!$B$4-B1197)*24</x:f>
        <x:v>22.38333333330229</x:v>
      </x:c>
      <x:c r="M1197" s="10" t="n">
        <x:f>IF(C1197="","",ROUND((C1197-B1197)*24,6))</x:f>
        <x:v>19.48</x:v>
      </x:c>
      <x:c r="N1197" s="10" t="n">
        <x:f>IF(D1197="","",ROUND((D1197-B1197)*24,6))</x:f>
        <x:v>20.12</x:v>
      </x:c>
      <x:c r="O1197" s="1" t="n">
        <x:f>IF(D1197="",1,0)</x:f>
        <x:v>0</x:v>
      </x:c>
      <x:c r="P1197" s="1" t="n">
        <x:f>IF(E1197="",0,IF(OR(C1197&lt;&gt;"",L1197&gt;=J1197),1,0))</x:f>
        <x:v>1</x:v>
      </x:c>
      <x:c r="Q1197" s="1" t="n">
        <x:f>IF(AND(E1197&lt;&gt;"",C1197&lt;&gt;"",M1197&lt;=J1197),1,0)</x:f>
        <x:v>0</x:v>
      </x:c>
      <x:c r="R1197" s="1" t="n">
        <x:f>P1197-Q1197</x:f>
        <x:v>1</x:v>
      </x:c>
      <x:c r="S1197" s="1" t="n">
        <x:f>IF(E1197="",0,IF(OR(D1197&lt;&gt;"",L1197&gt;=K1197),1,0))</x:f>
        <x:v>1</x:v>
      </x:c>
      <x:c r="T1197" s="1" t="n">
        <x:f>IF(AND(E1197&lt;&gt;"",D1197&lt;&gt;"",N1197&lt;=K1197),1,0)</x:f>
        <x:v>1</x:v>
      </x:c>
      <x:c r="U1197" s="1" t="n">
        <x:f>S1197-T1197</x:f>
        <x:v>0</x:v>
      </x:c>
      <x:c r="V1197" s="1" t="n">
        <x:f>IF(I1197="",0,1)</x:f>
        <x:v>0</x:v>
      </x:c>
      <x:c r="W1197" s="1" t="n">
        <x:f>IF(I1197&gt;=4,1,0)</x:f>
        <x:v>0</x:v>
      </x:c>
      <x:c r="X1197" s="1" t="n">
        <x:f>1-O1197</x:f>
        <x:v>1</x:v>
      </x:c>
      <x:c r="Y1197" s="1" t="n">
        <x:f>IF(AND(O1197=1,L1197&gt;168),1,0)</x:f>
        <x:v>0</x:v>
      </x:c>
    </x:row>
    <x:row r="1198">
      <x:c r="A1198" s="1" t="str">
        <x:v>T01193</x:v>
      </x:c>
      <x:c r="B1198" s="9" t="n">
        <x:v>45696.22777777778</x:v>
      </x:c>
      <x:c r="C1198" s="9" t="n">
        <x:v>45696.58027777778</x:v>
      </x:c>
      <x:c r="D1198" s="9" t="n">
        <x:v>45698.14486111111</x:v>
      </x:c>
      <x:c r="E1198" s="1" t="str">
        <x:v>Normal</x:v>
      </x:c>
      <x:c r="F1198" s="1" t="str">
        <x:v>WhatsApp</x:v>
      </x:c>
      <x:c r="G1198" s="1" t="str">
        <x:v>Product information</x:v>
      </x:c>
      <x:c r="H1198" s="1" t="n">
        <x:v>0</x:v>
      </x:c>
      <x:c r="I1198" s="1"/>
      <x:c r="J1198" s="1" t="n">
        <x:f>IF(E1198="","",VLOOKUP(E1198,'Guide'!$A$7:$C$10,2,FALSE))</x:f>
        <x:v>12</x:v>
      </x:c>
      <x:c r="K1198" s="1" t="n">
        <x:f>IF(E1198="","",VLOOKUP(E1198,'Guide'!$A$7:$C$10,3,FALSE))</x:f>
        <x:v>72</x:v>
      </x:c>
      <x:c r="L1198" s="10" t="n">
        <x:f>('Guide'!$B$4-B1198)*24</x:f>
        <x:v>3426.5333333333256</x:v>
      </x:c>
      <x:c r="M1198" s="10" t="n">
        <x:f>IF(C1198="","",ROUND((C1198-B1198)*24,6))</x:f>
        <x:v>8.46</x:v>
      </x:c>
      <x:c r="N1198" s="10" t="n">
        <x:f>IF(D1198="","",ROUND((D1198-B1198)*24,6))</x:f>
        <x:v>46.01</x:v>
      </x:c>
      <x:c r="O1198" s="1" t="n">
        <x:f>IF(D1198="",1,0)</x:f>
        <x:v>0</x:v>
      </x:c>
      <x:c r="P1198" s="1" t="n">
        <x:f>IF(E1198="",0,IF(OR(C1198&lt;&gt;"",L1198&gt;=J1198),1,0))</x:f>
        <x:v>1</x:v>
      </x:c>
      <x:c r="Q1198" s="1" t="n">
        <x:f>IF(AND(E1198&lt;&gt;"",C1198&lt;&gt;"",M1198&lt;=J1198),1,0)</x:f>
        <x:v>1</x:v>
      </x:c>
      <x:c r="R1198" s="1" t="n">
        <x:f>P1198-Q1198</x:f>
        <x:v>0</x:v>
      </x:c>
      <x:c r="S1198" s="1" t="n">
        <x:f>IF(E1198="",0,IF(OR(D1198&lt;&gt;"",L1198&gt;=K1198),1,0))</x:f>
        <x:v>1</x:v>
      </x:c>
      <x:c r="T1198" s="1" t="n">
        <x:f>IF(AND(E1198&lt;&gt;"",D1198&lt;&gt;"",N1198&lt;=K1198),1,0)</x:f>
        <x:v>1</x:v>
      </x:c>
      <x:c r="U1198" s="1" t="n">
        <x:f>S1198-T1198</x:f>
        <x:v>0</x:v>
      </x:c>
      <x:c r="V1198" s="1" t="n">
        <x:f>IF(I1198="",0,1)</x:f>
        <x:v>0</x:v>
      </x:c>
      <x:c r="W1198" s="1" t="n">
        <x:f>IF(I1198&gt;=4,1,0)</x:f>
        <x:v>0</x:v>
      </x:c>
      <x:c r="X1198" s="1" t="n">
        <x:f>1-O1198</x:f>
        <x:v>1</x:v>
      </x:c>
      <x:c r="Y1198" s="1" t="n">
        <x:f>IF(AND(O1198=1,L1198&gt;168),1,0)</x:f>
        <x:v>0</x:v>
      </x:c>
    </x:row>
    <x:row r="1199">
      <x:c r="A1199" s="1" t="str">
        <x:v>T01194</x:v>
      </x:c>
      <x:c r="B1199" s="9" t="n">
        <x:v>45770.97986111111</x:v>
      </x:c>
      <x:c r="C1199" s="9" t="n">
        <x:v>45771.04069444445</x:v>
      </x:c>
      <x:c r="D1199" s="9" t="n">
        <x:v>45771.50194444445</x:v>
      </x:c>
      <x:c r="E1199" s="1" t="str">
        <x:v>High</x:v>
      </x:c>
      <x:c r="F1199" s="1" t="str">
        <x:v>Web chat</x:v>
      </x:c>
      <x:c r="G1199" s="1" t="str">
        <x:v>Account access</x:v>
      </x:c>
      <x:c r="H1199" s="1" t="n">
        <x:v>0</x:v>
      </x:c>
      <x:c r="I1199" s="1" t="n">
        <x:v>4</x:v>
      </x:c>
      <x:c r="J1199" s="1" t="n">
        <x:f>IF(E1199="","",VLOOKUP(E1199,'Guide'!$A$7:$C$10,2,FALSE))</x:f>
        <x:v>4</x:v>
      </x:c>
      <x:c r="K1199" s="1" t="n">
        <x:f>IF(E1199="","",VLOOKUP(E1199,'Guide'!$A$7:$C$10,3,FALSE))</x:f>
        <x:v>24</x:v>
      </x:c>
      <x:c r="L1199" s="10" t="n">
        <x:f>('Guide'!$B$4-B1199)*24</x:f>
        <x:v>1632.4833333333372</x:v>
      </x:c>
      <x:c r="M1199" s="10" t="n">
        <x:f>IF(C1199="","",ROUND((C1199-B1199)*24,6))</x:f>
        <x:v>1.46</x:v>
      </x:c>
      <x:c r="N1199" s="10" t="n">
        <x:f>IF(D1199="","",ROUND((D1199-B1199)*24,6))</x:f>
        <x:v>12.53</x:v>
      </x:c>
      <x:c r="O1199" s="1" t="n">
        <x:f>IF(D1199="",1,0)</x:f>
        <x:v>0</x:v>
      </x:c>
      <x:c r="P1199" s="1" t="n">
        <x:f>IF(E1199="",0,IF(OR(C1199&lt;&gt;"",L1199&gt;=J1199),1,0))</x:f>
        <x:v>1</x:v>
      </x:c>
      <x:c r="Q1199" s="1" t="n">
        <x:f>IF(AND(E1199&lt;&gt;"",C1199&lt;&gt;"",M1199&lt;=J1199),1,0)</x:f>
        <x:v>1</x:v>
      </x:c>
      <x:c r="R1199" s="1" t="n">
        <x:f>P1199-Q1199</x:f>
        <x:v>0</x:v>
      </x:c>
      <x:c r="S1199" s="1" t="n">
        <x:f>IF(E1199="",0,IF(OR(D1199&lt;&gt;"",L1199&gt;=K1199),1,0))</x:f>
        <x:v>1</x:v>
      </x:c>
      <x:c r="T1199" s="1" t="n">
        <x:f>IF(AND(E1199&lt;&gt;"",D1199&lt;&gt;"",N1199&lt;=K1199),1,0)</x:f>
        <x:v>1</x:v>
      </x:c>
      <x:c r="U1199" s="1" t="n">
        <x:f>S1199-T1199</x:f>
        <x:v>0</x:v>
      </x:c>
      <x:c r="V1199" s="1" t="n">
        <x:f>IF(I1199="",0,1)</x:f>
        <x:v>1</x:v>
      </x:c>
      <x:c r="W1199" s="1" t="n">
        <x:f>IF(I1199&gt;=4,1,0)</x:f>
        <x:v>1</x:v>
      </x:c>
      <x:c r="X1199" s="1" t="n">
        <x:f>1-O1199</x:f>
        <x:v>1</x:v>
      </x:c>
      <x:c r="Y1199" s="1" t="n">
        <x:f>IF(AND(O1199=1,L1199&gt;168),1,0)</x:f>
        <x:v>0</x:v>
      </x:c>
    </x:row>
    <x:row r="1200">
      <x:c r="A1200" s="1" t="str">
        <x:v>T01195</x:v>
      </x:c>
      <x:c r="B1200" s="9" t="n">
        <x:v>45756.365277777775</x:v>
      </x:c>
      <x:c r="C1200" s="9" t="n">
        <x:v>45756.450277777774</x:v>
      </x:c>
      <x:c r="D1200" s="9" t="n">
        <x:v>45757.34527777778</x:v>
      </x:c>
      <x:c r="E1200" s="1" t="str">
        <x:v>High</x:v>
      </x:c>
      <x:c r="F1200" s="1" t="str">
        <x:v>Email</x:v>
      </x:c>
      <x:c r="G1200" s="1" t="str">
        <x:v>Product information</x:v>
      </x:c>
      <x:c r="H1200" s="1" t="n">
        <x:v>1</x:v>
      </x:c>
      <x:c r="I1200" s="1" t="n">
        <x:v>4</x:v>
      </x:c>
      <x:c r="J1200" s="1" t="n">
        <x:f>IF(E1200="","",VLOOKUP(E1200,'Guide'!$A$7:$C$10,2,FALSE))</x:f>
        <x:v>4</x:v>
      </x:c>
      <x:c r="K1200" s="1" t="n">
        <x:f>IF(E1200="","",VLOOKUP(E1200,'Guide'!$A$7:$C$10,3,FALSE))</x:f>
        <x:v>24</x:v>
      </x:c>
      <x:c r="L1200" s="10" t="n">
        <x:f>('Guide'!$B$4-B1200)*24</x:f>
        <x:v>1983.2333333333954</x:v>
      </x:c>
      <x:c r="M1200" s="10" t="n">
        <x:f>IF(C1200="","",ROUND((C1200-B1200)*24,6))</x:f>
        <x:v>2.04</x:v>
      </x:c>
      <x:c r="N1200" s="10" t="n">
        <x:f>IF(D1200="","",ROUND((D1200-B1200)*24,6))</x:f>
        <x:v>23.52</x:v>
      </x:c>
      <x:c r="O1200" s="1" t="n">
        <x:f>IF(D1200="",1,0)</x:f>
        <x:v>0</x:v>
      </x:c>
      <x:c r="P1200" s="1" t="n">
        <x:f>IF(E1200="",0,IF(OR(C1200&lt;&gt;"",L1200&gt;=J1200),1,0))</x:f>
        <x:v>1</x:v>
      </x:c>
      <x:c r="Q1200" s="1" t="n">
        <x:f>IF(AND(E1200&lt;&gt;"",C1200&lt;&gt;"",M1200&lt;=J1200),1,0)</x:f>
        <x:v>1</x:v>
      </x:c>
      <x:c r="R1200" s="1" t="n">
        <x:f>P1200-Q1200</x:f>
        <x:v>0</x:v>
      </x:c>
      <x:c r="S1200" s="1" t="n">
        <x:f>IF(E1200="",0,IF(OR(D1200&lt;&gt;"",L1200&gt;=K1200),1,0))</x:f>
        <x:v>1</x:v>
      </x:c>
      <x:c r="T1200" s="1" t="n">
        <x:f>IF(AND(E1200&lt;&gt;"",D1200&lt;&gt;"",N1200&lt;=K1200),1,0)</x:f>
        <x:v>1</x:v>
      </x:c>
      <x:c r="U1200" s="1" t="n">
        <x:f>S1200-T1200</x:f>
        <x:v>0</x:v>
      </x:c>
      <x:c r="V1200" s="1" t="n">
        <x:f>IF(I1200="",0,1)</x:f>
        <x:v>1</x:v>
      </x:c>
      <x:c r="W1200" s="1" t="n">
        <x:f>IF(I1200&gt;=4,1,0)</x:f>
        <x:v>1</x:v>
      </x:c>
      <x:c r="X1200" s="1" t="n">
        <x:f>1-O1200</x:f>
        <x:v>1</x:v>
      </x:c>
      <x:c r="Y1200" s="1" t="n">
        <x:f>IF(AND(O1200=1,L1200&gt;168),1,0)</x:f>
        <x:v>0</x:v>
      </x:c>
    </x:row>
    <x:row r="1201">
      <x:c r="A1201" s="1" t="str">
        <x:v>T01196</x:v>
      </x:c>
      <x:c r="B1201" s="9" t="n">
        <x:v>45809.63263888889</x:v>
      </x:c>
      <x:c r="C1201" s="9" t="n">
        <x:v>45809.860555555555</x:v>
      </x:c>
      <x:c r="D1201" s="9" t="n">
        <x:v>45811.00597222222</x:v>
      </x:c>
      <x:c r="E1201" s="1" t="str">
        <x:v>Normal</x:v>
      </x:c>
      <x:c r="F1201" s="1" t="str">
        <x:v>Web chat</x:v>
      </x:c>
      <x:c r="G1201" s="1" t="str">
        <x:v>Account access</x:v>
      </x:c>
      <x:c r="H1201" s="1" t="n">
        <x:v>1</x:v>
      </x:c>
      <x:c r="I1201" s="1"/>
      <x:c r="J1201" s="1" t="n">
        <x:f>IF(E1201="","",VLOOKUP(E1201,'Guide'!$A$7:$C$10,2,FALSE))</x:f>
        <x:v>12</x:v>
      </x:c>
      <x:c r="K1201" s="1" t="n">
        <x:f>IF(E1201="","",VLOOKUP(E1201,'Guide'!$A$7:$C$10,3,FALSE))</x:f>
        <x:v>72</x:v>
      </x:c>
      <x:c r="L1201" s="10" t="n">
        <x:f>('Guide'!$B$4-B1201)*24</x:f>
        <x:v>704.8166666665929</x:v>
      </x:c>
      <x:c r="M1201" s="10" t="n">
        <x:f>IF(C1201="","",ROUND((C1201-B1201)*24,6))</x:f>
        <x:v>5.47</x:v>
      </x:c>
      <x:c r="N1201" s="10" t="n">
        <x:f>IF(D1201="","",ROUND((D1201-B1201)*24,6))</x:f>
        <x:v>32.96</x:v>
      </x:c>
      <x:c r="O1201" s="1" t="n">
        <x:f>IF(D1201="",1,0)</x:f>
        <x:v>0</x:v>
      </x:c>
      <x:c r="P1201" s="1" t="n">
        <x:f>IF(E1201="",0,IF(OR(C1201&lt;&gt;"",L1201&gt;=J1201),1,0))</x:f>
        <x:v>1</x:v>
      </x:c>
      <x:c r="Q1201" s="1" t="n">
        <x:f>IF(AND(E1201&lt;&gt;"",C1201&lt;&gt;"",M1201&lt;=J1201),1,0)</x:f>
        <x:v>1</x:v>
      </x:c>
      <x:c r="R1201" s="1" t="n">
        <x:f>P1201-Q1201</x:f>
        <x:v>0</x:v>
      </x:c>
      <x:c r="S1201" s="1" t="n">
        <x:f>IF(E1201="",0,IF(OR(D1201&lt;&gt;"",L1201&gt;=K1201),1,0))</x:f>
        <x:v>1</x:v>
      </x:c>
      <x:c r="T1201" s="1" t="n">
        <x:f>IF(AND(E1201&lt;&gt;"",D1201&lt;&gt;"",N1201&lt;=K1201),1,0)</x:f>
        <x:v>1</x:v>
      </x:c>
      <x:c r="U1201" s="1" t="n">
        <x:f>S1201-T1201</x:f>
        <x:v>0</x:v>
      </x:c>
      <x:c r="V1201" s="1" t="n">
        <x:f>IF(I1201="",0,1)</x:f>
        <x:v>0</x:v>
      </x:c>
      <x:c r="W1201" s="1" t="n">
        <x:f>IF(I1201&gt;=4,1,0)</x:f>
        <x:v>0</x:v>
      </x:c>
      <x:c r="X1201" s="1" t="n">
        <x:f>1-O1201</x:f>
        <x:v>1</x:v>
      </x:c>
      <x:c r="Y1201" s="1" t="n">
        <x:f>IF(AND(O1201=1,L1201&gt;168),1,0)</x:f>
        <x:v>0</x:v>
      </x:c>
    </x:row>
    <x:row r="1202">
      <x:c r="A1202" s="1" t="str">
        <x:v>T01197</x:v>
      </x:c>
      <x:c r="B1202" s="9" t="n">
        <x:v>45736.86944444444</x:v>
      </x:c>
      <x:c r="C1202" s="9" t="n">
        <x:v>45736.88736111111</x:v>
      </x:c>
      <x:c r="D1202" s="9" t="n">
        <x:v>45736.944444444445</x:v>
      </x:c>
      <x:c r="E1202" s="1" t="str">
        <x:v>Urgent</x:v>
      </x:c>
      <x:c r="F1202" s="1" t="str">
        <x:v>WhatsApp</x:v>
      </x:c>
      <x:c r="G1202" s="1" t="str">
        <x:v>Delivery</x:v>
      </x:c>
      <x:c r="H1202" s="1" t="n">
        <x:v>0</x:v>
      </x:c>
      <x:c r="I1202" s="1" t="n">
        <x:v>5</x:v>
      </x:c>
      <x:c r="J1202" s="1" t="n">
        <x:f>IF(E1202="","",VLOOKUP(E1202,'Guide'!$A$7:$C$10,2,FALSE))</x:f>
        <x:v>1</x:v>
      </x:c>
      <x:c r="K1202" s="1" t="n">
        <x:f>IF(E1202="","",VLOOKUP(E1202,'Guide'!$A$7:$C$10,3,FALSE))</x:f>
        <x:v>8</x:v>
      </x:c>
      <x:c r="L1202" s="10" t="n">
        <x:f>('Guide'!$B$4-B1202)*24</x:f>
        <x:v>2451.1333333334187</x:v>
      </x:c>
      <x:c r="M1202" s="10" t="n">
        <x:f>IF(C1202="","",ROUND((C1202-B1202)*24,6))</x:f>
        <x:v>0.43</x:v>
      </x:c>
      <x:c r="N1202" s="10" t="n">
        <x:f>IF(D1202="","",ROUND((D1202-B1202)*24,6))</x:f>
        <x:v>1.8</x:v>
      </x:c>
      <x:c r="O1202" s="1" t="n">
        <x:f>IF(D1202="",1,0)</x:f>
        <x:v>0</x:v>
      </x:c>
      <x:c r="P1202" s="1" t="n">
        <x:f>IF(E1202="",0,IF(OR(C1202&lt;&gt;"",L1202&gt;=J1202),1,0))</x:f>
        <x:v>1</x:v>
      </x:c>
      <x:c r="Q1202" s="1" t="n">
        <x:f>IF(AND(E1202&lt;&gt;"",C1202&lt;&gt;"",M1202&lt;=J1202),1,0)</x:f>
        <x:v>1</x:v>
      </x:c>
      <x:c r="R1202" s="1" t="n">
        <x:f>P1202-Q1202</x:f>
        <x:v>0</x:v>
      </x:c>
      <x:c r="S1202" s="1" t="n">
        <x:f>IF(E1202="",0,IF(OR(D1202&lt;&gt;"",L1202&gt;=K1202),1,0))</x:f>
        <x:v>1</x:v>
      </x:c>
      <x:c r="T1202" s="1" t="n">
        <x:f>IF(AND(E1202&lt;&gt;"",D1202&lt;&gt;"",N1202&lt;=K1202),1,0)</x:f>
        <x:v>1</x:v>
      </x:c>
      <x:c r="U1202" s="1" t="n">
        <x:f>S1202-T1202</x:f>
        <x:v>0</x:v>
      </x:c>
      <x:c r="V1202" s="1" t="n">
        <x:f>IF(I1202="",0,1)</x:f>
        <x:v>1</x:v>
      </x:c>
      <x:c r="W1202" s="1" t="n">
        <x:f>IF(I1202&gt;=4,1,0)</x:f>
        <x:v>1</x:v>
      </x:c>
      <x:c r="X1202" s="1" t="n">
        <x:f>1-O1202</x:f>
        <x:v>1</x:v>
      </x:c>
      <x:c r="Y1202" s="1" t="n">
        <x:f>IF(AND(O1202=1,L1202&gt;168),1,0)</x:f>
        <x:v>0</x:v>
      </x:c>
    </x:row>
    <x:row r="1203">
      <x:c r="A1203" s="1" t="str">
        <x:v>T01198</x:v>
      </x:c>
      <x:c r="B1203" s="9" t="n">
        <x:v>45787.36736111111</x:v>
      </x:c>
      <x:c r="C1203" s="9" t="n">
        <x:v>45788.012777777774</x:v>
      </x:c>
      <x:c r="D1203" s="9" t="n">
        <x:v>45792.897777777776</x:v>
      </x:c>
      <x:c r="E1203" s="1" t="str">
        <x:v>Low</x:v>
      </x:c>
      <x:c r="F1203" s="1" t="str">
        <x:v>Web chat</x:v>
      </x:c>
      <x:c r="G1203" s="1" t="str">
        <x:v>Account access</x:v>
      </x:c>
      <x:c r="H1203" s="1" t="n">
        <x:v>0</x:v>
      </x:c>
      <x:c r="I1203" s="1" t="n">
        <x:v>3</x:v>
      </x:c>
      <x:c r="J1203" s="1" t="n">
        <x:f>IF(E1203="","",VLOOKUP(E1203,'Guide'!$A$7:$C$10,2,FALSE))</x:f>
        <x:v>24</x:v>
      </x:c>
      <x:c r="K1203" s="1" t="n">
        <x:f>IF(E1203="","",VLOOKUP(E1203,'Guide'!$A$7:$C$10,3,FALSE))</x:f>
        <x:v>120</x:v>
      </x:c>
      <x:c r="L1203" s="10" t="n">
        <x:f>('Guide'!$B$4-B1203)*24</x:f>
        <x:v>1239.183333333407</x:v>
      </x:c>
      <x:c r="M1203" s="10" t="n">
        <x:f>IF(C1203="","",ROUND((C1203-B1203)*24,6))</x:f>
        <x:v>15.49</x:v>
      </x:c>
      <x:c r="N1203" s="10" t="n">
        <x:f>IF(D1203="","",ROUND((D1203-B1203)*24,6))</x:f>
        <x:v>132.73</x:v>
      </x:c>
      <x:c r="O1203" s="1" t="n">
        <x:f>IF(D1203="",1,0)</x:f>
        <x:v>0</x:v>
      </x:c>
      <x:c r="P1203" s="1" t="n">
        <x:f>IF(E1203="",0,IF(OR(C1203&lt;&gt;"",L1203&gt;=J1203),1,0))</x:f>
        <x:v>1</x:v>
      </x:c>
      <x:c r="Q1203" s="1" t="n">
        <x:f>IF(AND(E1203&lt;&gt;"",C1203&lt;&gt;"",M1203&lt;=J1203),1,0)</x:f>
        <x:v>1</x:v>
      </x:c>
      <x:c r="R1203" s="1" t="n">
        <x:f>P1203-Q1203</x:f>
        <x:v>0</x:v>
      </x:c>
      <x:c r="S1203" s="1" t="n">
        <x:f>IF(E1203="",0,IF(OR(D1203&lt;&gt;"",L1203&gt;=K1203),1,0))</x:f>
        <x:v>1</x:v>
      </x:c>
      <x:c r="T1203" s="1" t="n">
        <x:f>IF(AND(E1203&lt;&gt;"",D1203&lt;&gt;"",N1203&lt;=K1203),1,0)</x:f>
        <x:v>0</x:v>
      </x:c>
      <x:c r="U1203" s="1" t="n">
        <x:f>S1203-T1203</x:f>
        <x:v>1</x:v>
      </x:c>
      <x:c r="V1203" s="1" t="n">
        <x:f>IF(I1203="",0,1)</x:f>
        <x:v>1</x:v>
      </x:c>
      <x:c r="W1203" s="1" t="n">
        <x:f>IF(I1203&gt;=4,1,0)</x:f>
        <x:v>0</x:v>
      </x:c>
      <x:c r="X1203" s="1" t="n">
        <x:f>1-O1203</x:f>
        <x:v>1</x:v>
      </x:c>
      <x:c r="Y1203" s="1" t="n">
        <x:f>IF(AND(O1203=1,L1203&gt;168),1,0)</x:f>
        <x:v>0</x:v>
      </x:c>
    </x:row>
    <x:row r="1204">
      <x:c r="A1204" s="1" t="str">
        <x:v>T01199</x:v>
      </x:c>
      <x:c r="B1204" s="9" t="n">
        <x:v>45768.061111111114</x:v>
      </x:c>
      <x:c r="C1204" s="9" t="n">
        <x:v>45768.26069444444</x:v>
      </x:c>
      <x:c r="D1204" s="9" t="n">
        <x:v>45769.79652777778</x:v>
      </x:c>
      <x:c r="E1204" s="1" t="str">
        <x:v>Normal</x:v>
      </x:c>
      <x:c r="F1204" s="1" t="str">
        <x:v>Web chat</x:v>
      </x:c>
      <x:c r="G1204" s="1" t="str">
        <x:v>Account access</x:v>
      </x:c>
      <x:c r="H1204" s="1" t="n">
        <x:v>0</x:v>
      </x:c>
      <x:c r="I1204" s="1" t="n">
        <x:v>3</x:v>
      </x:c>
      <x:c r="J1204" s="1" t="n">
        <x:f>IF(E1204="","",VLOOKUP(E1204,'Guide'!$A$7:$C$10,2,FALSE))</x:f>
        <x:v>12</x:v>
      </x:c>
      <x:c r="K1204" s="1" t="n">
        <x:f>IF(E1204="","",VLOOKUP(E1204,'Guide'!$A$7:$C$10,3,FALSE))</x:f>
        <x:v>72</x:v>
      </x:c>
      <x:c r="L1204" s="10" t="n">
        <x:f>('Guide'!$B$4-B1204)*24</x:f>
        <x:v>1702.5333333332674</x:v>
      </x:c>
      <x:c r="M1204" s="10" t="n">
        <x:f>IF(C1204="","",ROUND((C1204-B1204)*24,6))</x:f>
        <x:v>4.79</x:v>
      </x:c>
      <x:c r="N1204" s="10" t="n">
        <x:f>IF(D1204="","",ROUND((D1204-B1204)*24,6))</x:f>
        <x:v>41.65</x:v>
      </x:c>
      <x:c r="O1204" s="1" t="n">
        <x:f>IF(D1204="",1,0)</x:f>
        <x:v>0</x:v>
      </x:c>
      <x:c r="P1204" s="1" t="n">
        <x:f>IF(E1204="",0,IF(OR(C1204&lt;&gt;"",L1204&gt;=J1204),1,0))</x:f>
        <x:v>1</x:v>
      </x:c>
      <x:c r="Q1204" s="1" t="n">
        <x:f>IF(AND(E1204&lt;&gt;"",C1204&lt;&gt;"",M1204&lt;=J1204),1,0)</x:f>
        <x:v>1</x:v>
      </x:c>
      <x:c r="R1204" s="1" t="n">
        <x:f>P1204-Q1204</x:f>
        <x:v>0</x:v>
      </x:c>
      <x:c r="S1204" s="1" t="n">
        <x:f>IF(E1204="",0,IF(OR(D1204&lt;&gt;"",L1204&gt;=K1204),1,0))</x:f>
        <x:v>1</x:v>
      </x:c>
      <x:c r="T1204" s="1" t="n">
        <x:f>IF(AND(E1204&lt;&gt;"",D1204&lt;&gt;"",N1204&lt;=K1204),1,0)</x:f>
        <x:v>1</x:v>
      </x:c>
      <x:c r="U1204" s="1" t="n">
        <x:f>S1204-T1204</x:f>
        <x:v>0</x:v>
      </x:c>
      <x:c r="V1204" s="1" t="n">
        <x:f>IF(I1204="",0,1)</x:f>
        <x:v>1</x:v>
      </x:c>
      <x:c r="W1204" s="1" t="n">
        <x:f>IF(I1204&gt;=4,1,0)</x:f>
        <x:v>0</x:v>
      </x:c>
      <x:c r="X1204" s="1" t="n">
        <x:f>1-O1204</x:f>
        <x:v>1</x:v>
      </x:c>
      <x:c r="Y1204" s="1" t="n">
        <x:f>IF(AND(O1204=1,L1204&gt;168),1,0)</x:f>
        <x:v>0</x:v>
      </x:c>
    </x:row>
    <x:row r="1205">
      <x:c r="A1205" s="1" t="str">
        <x:v>T01200</x:v>
      </x:c>
      <x:c r="B1205" s="9" t="n">
        <x:v>45810.822916666664</x:v>
      </x:c>
      <x:c r="C1205" s="9" t="n">
        <x:v>45811.059166666666</x:v>
      </x:c>
      <x:c r="D1205" s="9" t="n">
        <x:v>45812.68708333333</x:v>
      </x:c>
      <x:c r="E1205" s="1" t="str">
        <x:v>Normal</x:v>
      </x:c>
      <x:c r="F1205" s="1" t="str">
        <x:v>Web chat</x:v>
      </x:c>
      <x:c r="G1205" s="1" t="str">
        <x:v>Product information</x:v>
      </x:c>
      <x:c r="H1205" s="1" t="n">
        <x:v>0</x:v>
      </x:c>
      <x:c r="I1205" s="1"/>
      <x:c r="J1205" s="1" t="n">
        <x:f>IF(E1205="","",VLOOKUP(E1205,'Guide'!$A$7:$C$10,2,FALSE))</x:f>
        <x:v>12</x:v>
      </x:c>
      <x:c r="K1205" s="1" t="n">
        <x:f>IF(E1205="","",VLOOKUP(E1205,'Guide'!$A$7:$C$10,3,FALSE))</x:f>
        <x:v>72</x:v>
      </x:c>
      <x:c r="L1205" s="10" t="n">
        <x:f>('Guide'!$B$4-B1205)*24</x:f>
        <x:v>676.2500000000582</x:v>
      </x:c>
      <x:c r="M1205" s="10" t="n">
        <x:f>IF(C1205="","",ROUND((C1205-B1205)*24,6))</x:f>
        <x:v>5.67</x:v>
      </x:c>
      <x:c r="N1205" s="10" t="n">
        <x:f>IF(D1205="","",ROUND((D1205-B1205)*24,6))</x:f>
        <x:v>44.74</x:v>
      </x:c>
      <x:c r="O1205" s="1" t="n">
        <x:f>IF(D1205="",1,0)</x:f>
        <x:v>0</x:v>
      </x:c>
      <x:c r="P1205" s="1" t="n">
        <x:f>IF(E1205="",0,IF(OR(C1205&lt;&gt;"",L1205&gt;=J1205),1,0))</x:f>
        <x:v>1</x:v>
      </x:c>
      <x:c r="Q1205" s="1" t="n">
        <x:f>IF(AND(E1205&lt;&gt;"",C1205&lt;&gt;"",M1205&lt;=J1205),1,0)</x:f>
        <x:v>1</x:v>
      </x:c>
      <x:c r="R1205" s="1" t="n">
        <x:f>P1205-Q1205</x:f>
        <x:v>0</x:v>
      </x:c>
      <x:c r="S1205" s="1" t="n">
        <x:f>IF(E1205="",0,IF(OR(D1205&lt;&gt;"",L1205&gt;=K1205),1,0))</x:f>
        <x:v>1</x:v>
      </x:c>
      <x:c r="T1205" s="1" t="n">
        <x:f>IF(AND(E1205&lt;&gt;"",D1205&lt;&gt;"",N1205&lt;=K1205),1,0)</x:f>
        <x:v>1</x:v>
      </x:c>
      <x:c r="U1205" s="1" t="n">
        <x:f>S1205-T1205</x:f>
        <x:v>0</x:v>
      </x:c>
      <x:c r="V1205" s="1" t="n">
        <x:f>IF(I1205="",0,1)</x:f>
        <x:v>0</x:v>
      </x:c>
      <x:c r="W1205" s="1" t="n">
        <x:f>IF(I1205&gt;=4,1,0)</x:f>
        <x:v>0</x:v>
      </x:c>
      <x:c r="X1205" s="1" t="n">
        <x:f>1-O1205</x:f>
        <x:v>1</x:v>
      </x:c>
      <x:c r="Y1205" s="1" t="n">
        <x:f>IF(AND(O1205=1,L1205&gt;168),1,0)</x:f>
        <x:v>0</x:v>
      </x:c>
    </x:row>
    <x:row r="1206">
      <x:c r="A1206" s="1" t="str">
        <x:v>T01201</x:v>
      </x:c>
      <x:c r="B1206" s="9" t="n">
        <x:v>45796.32013888889</x:v>
      </x:c>
      <x:c r="C1206" s="9" t="n">
        <x:v>45796.36888888889</x:v>
      </x:c>
      <x:c r="D1206" s="9"/>
      <x:c r="E1206" s="1" t="str">
        <x:v>High</x:v>
      </x:c>
      <x:c r="F1206" s="1" t="str">
        <x:v>WhatsApp</x:v>
      </x:c>
      <x:c r="G1206" s="1" t="str">
        <x:v>Delivery</x:v>
      </x:c>
      <x:c r="H1206" s="1" t="n">
        <x:v>0</x:v>
      </x:c>
      <x:c r="I1206" s="1"/>
      <x:c r="J1206" s="1" t="n">
        <x:f>IF(E1206="","",VLOOKUP(E1206,'Guide'!$A$7:$C$10,2,FALSE))</x:f>
        <x:v>4</x:v>
      </x:c>
      <x:c r="K1206" s="1" t="n">
        <x:f>IF(E1206="","",VLOOKUP(E1206,'Guide'!$A$7:$C$10,3,FALSE))</x:f>
        <x:v>24</x:v>
      </x:c>
      <x:c r="L1206" s="10" t="n">
        <x:f>('Guide'!$B$4-B1206)*24</x:f>
        <x:v>1024.316666666593</x:v>
      </x:c>
      <x:c r="M1206" s="10" t="n">
        <x:f>IF(C1206="","",ROUND((C1206-B1206)*24,6))</x:f>
        <x:v>1.17</x:v>
      </x:c>
      <x:c r="N1206" s="10" t="str">
        <x:f>IF(D1206="","",ROUND((D1206-B1206)*24,6))</x:f>
      </x:c>
      <x:c r="O1206" s="1" t="n">
        <x:f>IF(D1206="",1,0)</x:f>
        <x:v>1</x:v>
      </x:c>
      <x:c r="P1206" s="1" t="n">
        <x:f>IF(E1206="",0,IF(OR(C1206&lt;&gt;"",L1206&gt;=J1206),1,0))</x:f>
        <x:v>1</x:v>
      </x:c>
      <x:c r="Q1206" s="1" t="n">
        <x:f>IF(AND(E1206&lt;&gt;"",C1206&lt;&gt;"",M1206&lt;=J1206),1,0)</x:f>
        <x:v>1</x:v>
      </x:c>
      <x:c r="R1206" s="1" t="n">
        <x:f>P1206-Q1206</x:f>
        <x:v>0</x:v>
      </x:c>
      <x:c r="S1206" s="1" t="n">
        <x:f>IF(E1206="",0,IF(OR(D1206&lt;&gt;"",L1206&gt;=K1206),1,0))</x:f>
        <x:v>1</x:v>
      </x:c>
      <x:c r="T1206" s="1" t="n">
        <x:f>IF(AND(E1206&lt;&gt;"",D1206&lt;&gt;"",N1206&lt;=K1206),1,0)</x:f>
        <x:v>0</x:v>
      </x:c>
      <x:c r="U1206" s="1" t="n">
        <x:f>S1206-T1206</x:f>
        <x:v>1</x:v>
      </x:c>
      <x:c r="V1206" s="1" t="n">
        <x:f>IF(I1206="",0,1)</x:f>
        <x:v>0</x:v>
      </x:c>
      <x:c r="W1206" s="1" t="n">
        <x:f>IF(I1206&gt;=4,1,0)</x:f>
        <x:v>0</x:v>
      </x:c>
      <x:c r="X1206" s="1" t="n">
        <x:f>1-O1206</x:f>
        <x:v>0</x:v>
      </x:c>
      <x:c r="Y1206" s="1" t="n">
        <x:f>IF(AND(O1206=1,L1206&gt;168),1,0)</x:f>
        <x:v>1</x:v>
      </x:c>
    </x:row>
    <x:row r="1207">
      <x:c r="A1207" s="1" t="str">
        <x:v>T01202</x:v>
      </x:c>
      <x:c r="B1207" s="9" t="n">
        <x:v>45680.60277777778</x:v>
      </x:c>
      <x:c r="C1207" s="9" t="n">
        <x:v>45680.76736111111</x:v>
      </x:c>
      <x:c r="D1207" s="9" t="n">
        <x:v>45680.943194444444</x:v>
      </x:c>
      <x:c r="E1207" s="1" t="str">
        <x:v>High</x:v>
      </x:c>
      <x:c r="F1207" s="1" t="str">
        <x:v>Email</x:v>
      </x:c>
      <x:c r="G1207" s="1" t="str">
        <x:v>Account access</x:v>
      </x:c>
      <x:c r="H1207" s="1" t="n">
        <x:v>0</x:v>
      </x:c>
      <x:c r="I1207" s="1"/>
      <x:c r="J1207" s="1" t="n">
        <x:f>IF(E1207="","",VLOOKUP(E1207,'Guide'!$A$7:$C$10,2,FALSE))</x:f>
        <x:v>4</x:v>
      </x:c>
      <x:c r="K1207" s="1" t="n">
        <x:f>IF(E1207="","",VLOOKUP(E1207,'Guide'!$A$7:$C$10,3,FALSE))</x:f>
        <x:v>24</x:v>
      </x:c>
      <x:c r="L1207" s="10" t="n">
        <x:f>('Guide'!$B$4-B1207)*24</x:f>
        <x:v>3801.5333333333256</x:v>
      </x:c>
      <x:c r="M1207" s="10" t="n">
        <x:f>IF(C1207="","",ROUND((C1207-B1207)*24,6))</x:f>
        <x:v>3.95</x:v>
      </x:c>
      <x:c r="N1207" s="10" t="n">
        <x:f>IF(D1207="","",ROUND((D1207-B1207)*24,6))</x:f>
        <x:v>8.17</x:v>
      </x:c>
      <x:c r="O1207" s="1" t="n">
        <x:f>IF(D1207="",1,0)</x:f>
        <x:v>0</x:v>
      </x:c>
      <x:c r="P1207" s="1" t="n">
        <x:f>IF(E1207="",0,IF(OR(C1207&lt;&gt;"",L1207&gt;=J1207),1,0))</x:f>
        <x:v>1</x:v>
      </x:c>
      <x:c r="Q1207" s="1" t="n">
        <x:f>IF(AND(E1207&lt;&gt;"",C1207&lt;&gt;"",M1207&lt;=J1207),1,0)</x:f>
        <x:v>1</x:v>
      </x:c>
      <x:c r="R1207" s="1" t="n">
        <x:f>P1207-Q1207</x:f>
        <x:v>0</x:v>
      </x:c>
      <x:c r="S1207" s="1" t="n">
        <x:f>IF(E1207="",0,IF(OR(D1207&lt;&gt;"",L1207&gt;=K1207),1,0))</x:f>
        <x:v>1</x:v>
      </x:c>
      <x:c r="T1207" s="1" t="n">
        <x:f>IF(AND(E1207&lt;&gt;"",D1207&lt;&gt;"",N1207&lt;=K1207),1,0)</x:f>
        <x:v>1</x:v>
      </x:c>
      <x:c r="U1207" s="1" t="n">
        <x:f>S1207-T1207</x:f>
        <x:v>0</x:v>
      </x:c>
      <x:c r="V1207" s="1" t="n">
        <x:f>IF(I1207="",0,1)</x:f>
        <x:v>0</x:v>
      </x:c>
      <x:c r="W1207" s="1" t="n">
        <x:f>IF(I1207&gt;=4,1,0)</x:f>
        <x:v>0</x:v>
      </x:c>
      <x:c r="X1207" s="1" t="n">
        <x:f>1-O1207</x:f>
        <x:v>1</x:v>
      </x:c>
      <x:c r="Y1207" s="1" t="n">
        <x:f>IF(AND(O1207=1,L1207&gt;168),1,0)</x:f>
        <x:v>0</x:v>
      </x:c>
    </x:row>
    <x:row r="1208">
      <x:c r="A1208" s="1" t="str">
        <x:v>T01203</x:v>
      </x:c>
      <x:c r="B1208" s="9" t="n">
        <x:v>45739.14375</x:v>
      </x:c>
      <x:c r="C1208" s="9" t="n">
        <x:v>45740.715</x:v>
      </x:c>
      <x:c r="D1208" s="9" t="n">
        <x:v>45741.325833333336</x:v>
      </x:c>
      <x:c r="E1208" s="1" t="str">
        <x:v>Normal</x:v>
      </x:c>
      <x:c r="F1208" s="1" t="str">
        <x:v>Email</x:v>
      </x:c>
      <x:c r="G1208" s="1" t="str">
        <x:v>Refund</x:v>
      </x:c>
      <x:c r="H1208" s="1" t="n">
        <x:v>0</x:v>
      </x:c>
      <x:c r="I1208" s="1" t="n">
        <x:v>4</x:v>
      </x:c>
      <x:c r="J1208" s="1" t="n">
        <x:f>IF(E1208="","",VLOOKUP(E1208,'Guide'!$A$7:$C$10,2,FALSE))</x:f>
        <x:v>12</x:v>
      </x:c>
      <x:c r="K1208" s="1" t="n">
        <x:f>IF(E1208="","",VLOOKUP(E1208,'Guide'!$A$7:$C$10,3,FALSE))</x:f>
        <x:v>72</x:v>
      </x:c>
      <x:c r="L1208" s="10" t="n">
        <x:f>('Guide'!$B$4-B1208)*24</x:f>
        <x:v>2396.54999999993</x:v>
      </x:c>
      <x:c r="M1208" s="10" t="n">
        <x:f>IF(C1208="","",ROUND((C1208-B1208)*24,6))</x:f>
        <x:v>37.71</x:v>
      </x:c>
      <x:c r="N1208" s="10" t="n">
        <x:f>IF(D1208="","",ROUND((D1208-B1208)*24,6))</x:f>
        <x:v>52.37</x:v>
      </x:c>
      <x:c r="O1208" s="1" t="n">
        <x:f>IF(D1208="",1,0)</x:f>
        <x:v>0</x:v>
      </x:c>
      <x:c r="P1208" s="1" t="n">
        <x:f>IF(E1208="",0,IF(OR(C1208&lt;&gt;"",L1208&gt;=J1208),1,0))</x:f>
        <x:v>1</x:v>
      </x:c>
      <x:c r="Q1208" s="1" t="n">
        <x:f>IF(AND(E1208&lt;&gt;"",C1208&lt;&gt;"",M1208&lt;=J1208),1,0)</x:f>
        <x:v>0</x:v>
      </x:c>
      <x:c r="R1208" s="1" t="n">
        <x:f>P1208-Q1208</x:f>
        <x:v>1</x:v>
      </x:c>
      <x:c r="S1208" s="1" t="n">
        <x:f>IF(E1208="",0,IF(OR(D1208&lt;&gt;"",L1208&gt;=K1208),1,0))</x:f>
        <x:v>1</x:v>
      </x:c>
      <x:c r="T1208" s="1" t="n">
        <x:f>IF(AND(E1208&lt;&gt;"",D1208&lt;&gt;"",N1208&lt;=K1208),1,0)</x:f>
        <x:v>1</x:v>
      </x:c>
      <x:c r="U1208" s="1" t="n">
        <x:f>S1208-T1208</x:f>
        <x:v>0</x:v>
      </x:c>
      <x:c r="V1208" s="1" t="n">
        <x:f>IF(I1208="",0,1)</x:f>
        <x:v>1</x:v>
      </x:c>
      <x:c r="W1208" s="1" t="n">
        <x:f>IF(I1208&gt;=4,1,0)</x:f>
        <x:v>1</x:v>
      </x:c>
      <x:c r="X1208" s="1" t="n">
        <x:f>1-O1208</x:f>
        <x:v>1</x:v>
      </x:c>
      <x:c r="Y1208" s="1" t="n">
        <x:f>IF(AND(O1208=1,L1208&gt;168),1,0)</x:f>
        <x:v>0</x:v>
      </x:c>
    </x:row>
    <x:row r="1209">
      <x:c r="A1209" s="1" t="str">
        <x:v>T01204</x:v>
      </x:c>
      <x:c r="B1209" s="9" t="n">
        <x:v>45794.95625</x:v>
      </x:c>
      <x:c r="C1209" s="9" t="n">
        <x:v>45795.08833333333</x:v>
      </x:c>
      <x:c r="D1209" s="9" t="n">
        <x:v>45795.54708333333</x:v>
      </x:c>
      <x:c r="E1209" s="1" t="str">
        <x:v>High</x:v>
      </x:c>
      <x:c r="F1209" s="1" t="str">
        <x:v>Web chat</x:v>
      </x:c>
      <x:c r="G1209" s="1" t="str">
        <x:v>Refund</x:v>
      </x:c>
      <x:c r="H1209" s="1" t="n">
        <x:v>0</x:v>
      </x:c>
      <x:c r="I1209" s="1" t="n">
        <x:v>4</x:v>
      </x:c>
      <x:c r="J1209" s="1" t="n">
        <x:f>IF(E1209="","",VLOOKUP(E1209,'Guide'!$A$7:$C$10,2,FALSE))</x:f>
        <x:v>4</x:v>
      </x:c>
      <x:c r="K1209" s="1" t="n">
        <x:f>IF(E1209="","",VLOOKUP(E1209,'Guide'!$A$7:$C$10,3,FALSE))</x:f>
        <x:v>24</x:v>
      </x:c>
      <x:c r="L1209" s="10" t="n">
        <x:f>('Guide'!$B$4-B1209)*24</x:f>
        <x:v>1057.0499999999302</x:v>
      </x:c>
      <x:c r="M1209" s="10" t="n">
        <x:f>IF(C1209="","",ROUND((C1209-B1209)*24,6))</x:f>
        <x:v>3.17</x:v>
      </x:c>
      <x:c r="N1209" s="10" t="n">
        <x:f>IF(D1209="","",ROUND((D1209-B1209)*24,6))</x:f>
        <x:v>14.18</x:v>
      </x:c>
      <x:c r="O1209" s="1" t="n">
        <x:f>IF(D1209="",1,0)</x:f>
        <x:v>0</x:v>
      </x:c>
      <x:c r="P1209" s="1" t="n">
        <x:f>IF(E1209="",0,IF(OR(C1209&lt;&gt;"",L1209&gt;=J1209),1,0))</x:f>
        <x:v>1</x:v>
      </x:c>
      <x:c r="Q1209" s="1" t="n">
        <x:f>IF(AND(E1209&lt;&gt;"",C1209&lt;&gt;"",M1209&lt;=J1209),1,0)</x:f>
        <x:v>1</x:v>
      </x:c>
      <x:c r="R1209" s="1" t="n">
        <x:f>P1209-Q1209</x:f>
        <x:v>0</x:v>
      </x:c>
      <x:c r="S1209" s="1" t="n">
        <x:f>IF(E1209="",0,IF(OR(D1209&lt;&gt;"",L1209&gt;=K1209),1,0))</x:f>
        <x:v>1</x:v>
      </x:c>
      <x:c r="T1209" s="1" t="n">
        <x:f>IF(AND(E1209&lt;&gt;"",D1209&lt;&gt;"",N1209&lt;=K1209),1,0)</x:f>
        <x:v>1</x:v>
      </x:c>
      <x:c r="U1209" s="1" t="n">
        <x:f>S1209-T1209</x:f>
        <x:v>0</x:v>
      </x:c>
      <x:c r="V1209" s="1" t="n">
        <x:f>IF(I1209="",0,1)</x:f>
        <x:v>1</x:v>
      </x:c>
      <x:c r="W1209" s="1" t="n">
        <x:f>IF(I1209&gt;=4,1,0)</x:f>
        <x:v>1</x:v>
      </x:c>
      <x:c r="X1209" s="1" t="n">
        <x:f>1-O1209</x:f>
        <x:v>1</x:v>
      </x:c>
      <x:c r="Y1209" s="1" t="n">
        <x:f>IF(AND(O1209=1,L1209&gt;168),1,0)</x:f>
        <x:v>0</x:v>
      </x:c>
    </x:row>
    <x:row r="1210">
      <x:c r="A1210" s="1" t="str">
        <x:v>T01205</x:v>
      </x:c>
      <x:c r="B1210" s="9" t="n">
        <x:v>45824.316666666666</x:v>
      </x:c>
      <x:c r="C1210" s="9" t="n">
        <x:v>45824.6475</x:v>
      </x:c>
      <x:c r="D1210" s="9" t="n">
        <x:v>45827.14166666667</x:v>
      </x:c>
      <x:c r="E1210" s="1" t="str">
        <x:v>Low</x:v>
      </x:c>
      <x:c r="F1210" s="1" t="str">
        <x:v>Web chat</x:v>
      </x:c>
      <x:c r="G1210" s="1" t="str">
        <x:v>Account access</x:v>
      </x:c>
      <x:c r="H1210" s="1" t="n">
        <x:v>0</x:v>
      </x:c>
      <x:c r="I1210" s="1" t="n">
        <x:v>4</x:v>
      </x:c>
      <x:c r="J1210" s="1" t="n">
        <x:f>IF(E1210="","",VLOOKUP(E1210,'Guide'!$A$7:$C$10,2,FALSE))</x:f>
        <x:v>24</x:v>
      </x:c>
      <x:c r="K1210" s="1" t="n">
        <x:f>IF(E1210="","",VLOOKUP(E1210,'Guide'!$A$7:$C$10,3,FALSE))</x:f>
        <x:v>120</x:v>
      </x:c>
      <x:c r="L1210" s="10" t="n">
        <x:f>('Guide'!$B$4-B1210)*24</x:f>
        <x:v>352.4000000000233</x:v>
      </x:c>
      <x:c r="M1210" s="10" t="n">
        <x:f>IF(C1210="","",ROUND((C1210-B1210)*24,6))</x:f>
        <x:v>7.94</x:v>
      </x:c>
      <x:c r="N1210" s="10" t="n">
        <x:f>IF(D1210="","",ROUND((D1210-B1210)*24,6))</x:f>
        <x:v>67.8</x:v>
      </x:c>
      <x:c r="O1210" s="1" t="n">
        <x:f>IF(D1210="",1,0)</x:f>
        <x:v>0</x:v>
      </x:c>
      <x:c r="P1210" s="1" t="n">
        <x:f>IF(E1210="",0,IF(OR(C1210&lt;&gt;"",L1210&gt;=J1210),1,0))</x:f>
        <x:v>1</x:v>
      </x:c>
      <x:c r="Q1210" s="1" t="n">
        <x:f>IF(AND(E1210&lt;&gt;"",C1210&lt;&gt;"",M1210&lt;=J1210),1,0)</x:f>
        <x:v>1</x:v>
      </x:c>
      <x:c r="R1210" s="1" t="n">
        <x:f>P1210-Q1210</x:f>
        <x:v>0</x:v>
      </x:c>
      <x:c r="S1210" s="1" t="n">
        <x:f>IF(E1210="",0,IF(OR(D1210&lt;&gt;"",L1210&gt;=K1210),1,0))</x:f>
        <x:v>1</x:v>
      </x:c>
      <x:c r="T1210" s="1" t="n">
        <x:f>IF(AND(E1210&lt;&gt;"",D1210&lt;&gt;"",N1210&lt;=K1210),1,0)</x:f>
        <x:v>1</x:v>
      </x:c>
      <x:c r="U1210" s="1" t="n">
        <x:f>S1210-T1210</x:f>
        <x:v>0</x:v>
      </x:c>
      <x:c r="V1210" s="1" t="n">
        <x:f>IF(I1210="",0,1)</x:f>
        <x:v>1</x:v>
      </x:c>
      <x:c r="W1210" s="1" t="n">
        <x:f>IF(I1210&gt;=4,1,0)</x:f>
        <x:v>1</x:v>
      </x:c>
      <x:c r="X1210" s="1" t="n">
        <x:f>1-O1210</x:f>
        <x:v>1</x:v>
      </x:c>
      <x:c r="Y1210" s="1" t="n">
        <x:f>IF(AND(O1210=1,L1210&gt;168),1,0)</x:f>
        <x:v>0</x:v>
      </x:c>
    </x:row>
    <x:row r="1211">
      <x:c r="A1211" s="1" t="str">
        <x:v>T01206</x:v>
      </x:c>
      <x:c r="B1211" s="9" t="n">
        <x:v>45826.60763888889</x:v>
      </x:c>
      <x:c r="C1211" s="9" t="n">
        <x:v>45826.64430555556</x:v>
      </x:c>
      <x:c r="D1211" s="9" t="n">
        <x:v>45826.67013888889</x:v>
      </x:c>
      <x:c r="E1211" s="1" t="str">
        <x:v>Urgent</x:v>
      </x:c>
      <x:c r="F1211" s="1" t="str">
        <x:v>Web chat</x:v>
      </x:c>
      <x:c r="G1211" s="1" t="str">
        <x:v>Product information</x:v>
      </x:c>
      <x:c r="H1211" s="1" t="n">
        <x:v>0</x:v>
      </x:c>
      <x:c r="I1211" s="1"/>
      <x:c r="J1211" s="1" t="n">
        <x:f>IF(E1211="","",VLOOKUP(E1211,'Guide'!$A$7:$C$10,2,FALSE))</x:f>
        <x:v>1</x:v>
      </x:c>
      <x:c r="K1211" s="1" t="n">
        <x:f>IF(E1211="","",VLOOKUP(E1211,'Guide'!$A$7:$C$10,3,FALSE))</x:f>
        <x:v>8</x:v>
      </x:c>
      <x:c r="L1211" s="10" t="n">
        <x:f>('Guide'!$B$4-B1211)*24</x:f>
        <x:v>297.41666666662786</x:v>
      </x:c>
      <x:c r="M1211" s="10" t="n">
        <x:f>IF(C1211="","",ROUND((C1211-B1211)*24,6))</x:f>
        <x:v>0.88</x:v>
      </x:c>
      <x:c r="N1211" s="10" t="n">
        <x:f>IF(D1211="","",ROUND((D1211-B1211)*24,6))</x:f>
        <x:v>1.5</x:v>
      </x:c>
      <x:c r="O1211" s="1" t="n">
        <x:f>IF(D1211="",1,0)</x:f>
        <x:v>0</x:v>
      </x:c>
      <x:c r="P1211" s="1" t="n">
        <x:f>IF(E1211="",0,IF(OR(C1211&lt;&gt;"",L1211&gt;=J1211),1,0))</x:f>
        <x:v>1</x:v>
      </x:c>
      <x:c r="Q1211" s="1" t="n">
        <x:f>IF(AND(E1211&lt;&gt;"",C1211&lt;&gt;"",M1211&lt;=J1211),1,0)</x:f>
        <x:v>1</x:v>
      </x:c>
      <x:c r="R1211" s="1" t="n">
        <x:f>P1211-Q1211</x:f>
        <x:v>0</x:v>
      </x:c>
      <x:c r="S1211" s="1" t="n">
        <x:f>IF(E1211="",0,IF(OR(D1211&lt;&gt;"",L1211&gt;=K1211),1,0))</x:f>
        <x:v>1</x:v>
      </x:c>
      <x:c r="T1211" s="1" t="n">
        <x:f>IF(AND(E1211&lt;&gt;"",D1211&lt;&gt;"",N1211&lt;=K1211),1,0)</x:f>
        <x:v>1</x:v>
      </x:c>
      <x:c r="U1211" s="1" t="n">
        <x:f>S1211-T1211</x:f>
        <x:v>0</x:v>
      </x:c>
      <x:c r="V1211" s="1" t="n">
        <x:f>IF(I1211="",0,1)</x:f>
        <x:v>0</x:v>
      </x:c>
      <x:c r="W1211" s="1" t="n">
        <x:f>IF(I1211&gt;=4,1,0)</x:f>
        <x:v>0</x:v>
      </x:c>
      <x:c r="X1211" s="1" t="n">
        <x:f>1-O1211</x:f>
        <x:v>1</x:v>
      </x:c>
      <x:c r="Y1211" s="1" t="n">
        <x:f>IF(AND(O1211=1,L1211&gt;168),1,0)</x:f>
        <x:v>0</x:v>
      </x:c>
    </x:row>
    <x:row r="1212">
      <x:c r="A1212" s="1" t="str">
        <x:v>T01207</x:v>
      </x:c>
      <x:c r="B1212" s="9" t="n">
        <x:v>45792.61111111111</x:v>
      </x:c>
      <x:c r="C1212" s="9" t="n">
        <x:v>45794.115277777775</x:v>
      </x:c>
      <x:c r="D1212" s="9" t="n">
        <x:v>45795.91652777778</x:v>
      </x:c>
      <x:c r="E1212" s="1" t="str">
        <x:v>Normal</x:v>
      </x:c>
      <x:c r="F1212" s="1" t="str">
        <x:v>Email</x:v>
      </x:c>
      <x:c r="G1212" s="1" t="str">
        <x:v>Billing</x:v>
      </x:c>
      <x:c r="H1212" s="1" t="n">
        <x:v>0</x:v>
      </x:c>
      <x:c r="I1212" s="1"/>
      <x:c r="J1212" s="1" t="n">
        <x:f>IF(E1212="","",VLOOKUP(E1212,'Guide'!$A$7:$C$10,2,FALSE))</x:f>
        <x:v>12</x:v>
      </x:c>
      <x:c r="K1212" s="1" t="n">
        <x:f>IF(E1212="","",VLOOKUP(E1212,'Guide'!$A$7:$C$10,3,FALSE))</x:f>
        <x:v>72</x:v>
      </x:c>
      <x:c r="L1212" s="10" t="n">
        <x:f>('Guide'!$B$4-B1212)*24</x:f>
        <x:v>1113.3333333333721</x:v>
      </x:c>
      <x:c r="M1212" s="10" t="n">
        <x:f>IF(C1212="","",ROUND((C1212-B1212)*24,6))</x:f>
        <x:v>36.1</x:v>
      </x:c>
      <x:c r="N1212" s="10" t="n">
        <x:f>IF(D1212="","",ROUND((D1212-B1212)*24,6))</x:f>
        <x:v>79.33</x:v>
      </x:c>
      <x:c r="O1212" s="1" t="n">
        <x:f>IF(D1212="",1,0)</x:f>
        <x:v>0</x:v>
      </x:c>
      <x:c r="P1212" s="1" t="n">
        <x:f>IF(E1212="",0,IF(OR(C1212&lt;&gt;"",L1212&gt;=J1212),1,0))</x:f>
        <x:v>1</x:v>
      </x:c>
      <x:c r="Q1212" s="1" t="n">
        <x:f>IF(AND(E1212&lt;&gt;"",C1212&lt;&gt;"",M1212&lt;=J1212),1,0)</x:f>
        <x:v>0</x:v>
      </x:c>
      <x:c r="R1212" s="1" t="n">
        <x:f>P1212-Q1212</x:f>
        <x:v>1</x:v>
      </x:c>
      <x:c r="S1212" s="1" t="n">
        <x:f>IF(E1212="",0,IF(OR(D1212&lt;&gt;"",L1212&gt;=K1212),1,0))</x:f>
        <x:v>1</x:v>
      </x:c>
      <x:c r="T1212" s="1" t="n">
        <x:f>IF(AND(E1212&lt;&gt;"",D1212&lt;&gt;"",N1212&lt;=K1212),1,0)</x:f>
        <x:v>0</x:v>
      </x:c>
      <x:c r="U1212" s="1" t="n">
        <x:f>S1212-T1212</x:f>
        <x:v>1</x:v>
      </x:c>
      <x:c r="V1212" s="1" t="n">
        <x:f>IF(I1212="",0,1)</x:f>
        <x:v>0</x:v>
      </x:c>
      <x:c r="W1212" s="1" t="n">
        <x:f>IF(I1212&gt;=4,1,0)</x:f>
        <x:v>0</x:v>
      </x:c>
      <x:c r="X1212" s="1" t="n">
        <x:f>1-O1212</x:f>
        <x:v>1</x:v>
      </x:c>
      <x:c r="Y1212" s="1" t="n">
        <x:f>IF(AND(O1212=1,L1212&gt;168),1,0)</x:f>
        <x:v>0</x:v>
      </x:c>
    </x:row>
    <x:row r="1213">
      <x:c r="A1213" s="1" t="str">
        <x:v>T01208</x:v>
      </x:c>
      <x:c r="B1213" s="9" t="n">
        <x:v>45792.09722222222</x:v>
      </x:c>
      <x:c r="C1213" s="9" t="n">
        <x:v>45792.40263888889</x:v>
      </x:c>
      <x:c r="D1213" s="9" t="n">
        <x:v>45793.80055555556</x:v>
      </x:c>
      <x:c r="E1213" s="1" t="str">
        <x:v>Normal</x:v>
      </x:c>
      <x:c r="F1213" s="1" t="str">
        <x:v>WhatsApp</x:v>
      </x:c>
      <x:c r="G1213" s="1" t="str">
        <x:v>Product information</x:v>
      </x:c>
      <x:c r="H1213" s="1" t="n">
        <x:v>0</x:v>
      </x:c>
      <x:c r="I1213" s="1" t="n">
        <x:v>3</x:v>
      </x:c>
      <x:c r="J1213" s="1" t="n">
        <x:f>IF(E1213="","",VLOOKUP(E1213,'Guide'!$A$7:$C$10,2,FALSE))</x:f>
        <x:v>12</x:v>
      </x:c>
      <x:c r="K1213" s="1" t="n">
        <x:f>IF(E1213="","",VLOOKUP(E1213,'Guide'!$A$7:$C$10,3,FALSE))</x:f>
        <x:v>72</x:v>
      </x:c>
      <x:c r="L1213" s="10" t="n">
        <x:f>('Guide'!$B$4-B1213)*24</x:f>
        <x:v>1125.6666666667443</x:v>
      </x:c>
      <x:c r="M1213" s="10" t="n">
        <x:f>IF(C1213="","",ROUND((C1213-B1213)*24,6))</x:f>
        <x:v>7.33</x:v>
      </x:c>
      <x:c r="N1213" s="10" t="n">
        <x:f>IF(D1213="","",ROUND((D1213-B1213)*24,6))</x:f>
        <x:v>40.88</x:v>
      </x:c>
      <x:c r="O1213" s="1" t="n">
        <x:f>IF(D1213="",1,0)</x:f>
        <x:v>0</x:v>
      </x:c>
      <x:c r="P1213" s="1" t="n">
        <x:f>IF(E1213="",0,IF(OR(C1213&lt;&gt;"",L1213&gt;=J1213),1,0))</x:f>
        <x:v>1</x:v>
      </x:c>
      <x:c r="Q1213" s="1" t="n">
        <x:f>IF(AND(E1213&lt;&gt;"",C1213&lt;&gt;"",M1213&lt;=J1213),1,0)</x:f>
        <x:v>1</x:v>
      </x:c>
      <x:c r="R1213" s="1" t="n">
        <x:f>P1213-Q1213</x:f>
        <x:v>0</x:v>
      </x:c>
      <x:c r="S1213" s="1" t="n">
        <x:f>IF(E1213="",0,IF(OR(D1213&lt;&gt;"",L1213&gt;=K1213),1,0))</x:f>
        <x:v>1</x:v>
      </x:c>
      <x:c r="T1213" s="1" t="n">
        <x:f>IF(AND(E1213&lt;&gt;"",D1213&lt;&gt;"",N1213&lt;=K1213),1,0)</x:f>
        <x:v>1</x:v>
      </x:c>
      <x:c r="U1213" s="1" t="n">
        <x:f>S1213-T1213</x:f>
        <x:v>0</x:v>
      </x:c>
      <x:c r="V1213" s="1" t="n">
        <x:f>IF(I1213="",0,1)</x:f>
        <x:v>1</x:v>
      </x:c>
      <x:c r="W1213" s="1" t="n">
        <x:f>IF(I1213&gt;=4,1,0)</x:f>
        <x:v>0</x:v>
      </x:c>
      <x:c r="X1213" s="1" t="n">
        <x:f>1-O1213</x:f>
        <x:v>1</x:v>
      </x:c>
      <x:c r="Y1213" s="1" t="n">
        <x:f>IF(AND(O1213=1,L1213&gt;168),1,0)</x:f>
        <x:v>0</x:v>
      </x:c>
    </x:row>
    <x:row r="1214">
      <x:c r="A1214" s="1" t="str">
        <x:v>T01209</x:v>
      </x:c>
      <x:c r="B1214" s="9" t="n">
        <x:v>45697.944444444445</x:v>
      </x:c>
      <x:c r="C1214" s="9" t="n">
        <x:v>45698.193194444444</x:v>
      </x:c>
      <x:c r="D1214" s="9" t="n">
        <x:v>45698.983194444445</x:v>
      </x:c>
      <x:c r="E1214" s="1" t="str">
        <x:v>High</x:v>
      </x:c>
      <x:c r="F1214" s="1" t="str">
        <x:v>Web chat</x:v>
      </x:c>
      <x:c r="G1214" s="1" t="str">
        <x:v>Account access</x:v>
      </x:c>
      <x:c r="H1214" s="1" t="n">
        <x:v>0</x:v>
      </x:c>
      <x:c r="I1214" s="1"/>
      <x:c r="J1214" s="1" t="n">
        <x:f>IF(E1214="","",VLOOKUP(E1214,'Guide'!$A$7:$C$10,2,FALSE))</x:f>
        <x:v>4</x:v>
      </x:c>
      <x:c r="K1214" s="1" t="n">
        <x:f>IF(E1214="","",VLOOKUP(E1214,'Guide'!$A$7:$C$10,3,FALSE))</x:f>
        <x:v>24</x:v>
      </x:c>
      <x:c r="L1214" s="10" t="n">
        <x:f>('Guide'!$B$4-B1214)*24</x:f>
        <x:v>3385.333333333314</x:v>
      </x:c>
      <x:c r="M1214" s="10" t="n">
        <x:f>IF(C1214="","",ROUND((C1214-B1214)*24,6))</x:f>
        <x:v>5.97</x:v>
      </x:c>
      <x:c r="N1214" s="10" t="n">
        <x:f>IF(D1214="","",ROUND((D1214-B1214)*24,6))</x:f>
        <x:v>24.93</x:v>
      </x:c>
      <x:c r="O1214" s="1" t="n">
        <x:f>IF(D1214="",1,0)</x:f>
        <x:v>0</x:v>
      </x:c>
      <x:c r="P1214" s="1" t="n">
        <x:f>IF(E1214="",0,IF(OR(C1214&lt;&gt;"",L1214&gt;=J1214),1,0))</x:f>
        <x:v>1</x:v>
      </x:c>
      <x:c r="Q1214" s="1" t="n">
        <x:f>IF(AND(E1214&lt;&gt;"",C1214&lt;&gt;"",M1214&lt;=J1214),1,0)</x:f>
        <x:v>0</x:v>
      </x:c>
      <x:c r="R1214" s="1" t="n">
        <x:f>P1214-Q1214</x:f>
        <x:v>1</x:v>
      </x:c>
      <x:c r="S1214" s="1" t="n">
        <x:f>IF(E1214="",0,IF(OR(D1214&lt;&gt;"",L1214&gt;=K1214),1,0))</x:f>
        <x:v>1</x:v>
      </x:c>
      <x:c r="T1214" s="1" t="n">
        <x:f>IF(AND(E1214&lt;&gt;"",D1214&lt;&gt;"",N1214&lt;=K1214),1,0)</x:f>
        <x:v>0</x:v>
      </x:c>
      <x:c r="U1214" s="1" t="n">
        <x:f>S1214-T1214</x:f>
        <x:v>1</x:v>
      </x:c>
      <x:c r="V1214" s="1" t="n">
        <x:f>IF(I1214="",0,1)</x:f>
        <x:v>0</x:v>
      </x:c>
      <x:c r="W1214" s="1" t="n">
        <x:f>IF(I1214&gt;=4,1,0)</x:f>
        <x:v>0</x:v>
      </x:c>
      <x:c r="X1214" s="1" t="n">
        <x:f>1-O1214</x:f>
        <x:v>1</x:v>
      </x:c>
      <x:c r="Y1214" s="1" t="n">
        <x:f>IF(AND(O1214=1,L1214&gt;168),1,0)</x:f>
        <x:v>0</x:v>
      </x:c>
    </x:row>
    <x:row r="1215">
      <x:c r="A1215" s="1" t="str">
        <x:v>T01210</x:v>
      </x:c>
      <x:c r="B1215" s="9" t="n">
        <x:v>45659.82708333333</x:v>
      </x:c>
      <x:c r="C1215" s="9" t="n">
        <x:v>45661.07958333333</x:v>
      </x:c>
      <x:c r="D1215" s="9" t="n">
        <x:v>45662.78166666667</x:v>
      </x:c>
      <x:c r="E1215" s="1" t="str">
        <x:v>Normal</x:v>
      </x:c>
      <x:c r="F1215" s="1" t="str">
        <x:v>WhatsApp</x:v>
      </x:c>
      <x:c r="G1215" s="1" t="str">
        <x:v>Delivery</x:v>
      </x:c>
      <x:c r="H1215" s="1" t="n">
        <x:v>1</x:v>
      </x:c>
      <x:c r="I1215" s="1"/>
      <x:c r="J1215" s="1" t="n">
        <x:f>IF(E1215="","",VLOOKUP(E1215,'Guide'!$A$7:$C$10,2,FALSE))</x:f>
        <x:v>12</x:v>
      </x:c>
      <x:c r="K1215" s="1" t="n">
        <x:f>IF(E1215="","",VLOOKUP(E1215,'Guide'!$A$7:$C$10,3,FALSE))</x:f>
        <x:v>72</x:v>
      </x:c>
      <x:c r="L1215" s="10" t="n">
        <x:f>('Guide'!$B$4-B1215)*24</x:f>
        <x:v>4300.1500000000815</x:v>
      </x:c>
      <x:c r="M1215" s="10" t="n">
        <x:f>IF(C1215="","",ROUND((C1215-B1215)*24,6))</x:f>
        <x:v>30.06</x:v>
      </x:c>
      <x:c r="N1215" s="10" t="n">
        <x:f>IF(D1215="","",ROUND((D1215-B1215)*24,6))</x:f>
        <x:v>70.91</x:v>
      </x:c>
      <x:c r="O1215" s="1" t="n">
        <x:f>IF(D1215="",1,0)</x:f>
        <x:v>0</x:v>
      </x:c>
      <x:c r="P1215" s="1" t="n">
        <x:f>IF(E1215="",0,IF(OR(C1215&lt;&gt;"",L1215&gt;=J1215),1,0))</x:f>
        <x:v>1</x:v>
      </x:c>
      <x:c r="Q1215" s="1" t="n">
        <x:f>IF(AND(E1215&lt;&gt;"",C1215&lt;&gt;"",M1215&lt;=J1215),1,0)</x:f>
        <x:v>0</x:v>
      </x:c>
      <x:c r="R1215" s="1" t="n">
        <x:f>P1215-Q1215</x:f>
        <x:v>1</x:v>
      </x:c>
      <x:c r="S1215" s="1" t="n">
        <x:f>IF(E1215="",0,IF(OR(D1215&lt;&gt;"",L1215&gt;=K1215),1,0))</x:f>
        <x:v>1</x:v>
      </x:c>
      <x:c r="T1215" s="1" t="n">
        <x:f>IF(AND(E1215&lt;&gt;"",D1215&lt;&gt;"",N1215&lt;=K1215),1,0)</x:f>
        <x:v>1</x:v>
      </x:c>
      <x:c r="U1215" s="1" t="n">
        <x:f>S1215-T1215</x:f>
        <x:v>0</x:v>
      </x:c>
      <x:c r="V1215" s="1" t="n">
        <x:f>IF(I1215="",0,1)</x:f>
        <x:v>0</x:v>
      </x:c>
      <x:c r="W1215" s="1" t="n">
        <x:f>IF(I1215&gt;=4,1,0)</x:f>
        <x:v>0</x:v>
      </x:c>
      <x:c r="X1215" s="1" t="n">
        <x:f>1-O1215</x:f>
        <x:v>1</x:v>
      </x:c>
      <x:c r="Y1215" s="1" t="n">
        <x:f>IF(AND(O1215=1,L1215&gt;168),1,0)</x:f>
        <x:v>0</x:v>
      </x:c>
    </x:row>
    <x:row r="1216">
      <x:c r="A1216" s="1" t="str">
        <x:v>T01211</x:v>
      </x:c>
      <x:c r="B1216" s="9" t="n">
        <x:v>45765.95347222222</x:v>
      </x:c>
      <x:c r="C1216" s="9" t="n">
        <x:v>45766.09680555556</x:v>
      </x:c>
      <x:c r="D1216" s="9" t="n">
        <x:v>45769.48222222222</x:v>
      </x:c>
      <x:c r="E1216" s="1" t="str">
        <x:v>Normal</x:v>
      </x:c>
      <x:c r="F1216" s="1" t="str">
        <x:v>WhatsApp</x:v>
      </x:c>
      <x:c r="G1216" s="1" t="str">
        <x:v>Refund</x:v>
      </x:c>
      <x:c r="H1216" s="1" t="n">
        <x:v>0</x:v>
      </x:c>
      <x:c r="I1216" s="1" t="n">
        <x:v>3</x:v>
      </x:c>
      <x:c r="J1216" s="1" t="n">
        <x:f>IF(E1216="","",VLOOKUP(E1216,'Guide'!$A$7:$C$10,2,FALSE))</x:f>
        <x:v>12</x:v>
      </x:c>
      <x:c r="K1216" s="1" t="n">
        <x:f>IF(E1216="","",VLOOKUP(E1216,'Guide'!$A$7:$C$10,3,FALSE))</x:f>
        <x:v>72</x:v>
      </x:c>
      <x:c r="L1216" s="10" t="n">
        <x:f>('Guide'!$B$4-B1216)*24</x:f>
        <x:v>1753.1166666666395</x:v>
      </x:c>
      <x:c r="M1216" s="10" t="n">
        <x:f>IF(C1216="","",ROUND((C1216-B1216)*24,6))</x:f>
        <x:v>3.44</x:v>
      </x:c>
      <x:c r="N1216" s="10" t="n">
        <x:f>IF(D1216="","",ROUND((D1216-B1216)*24,6))</x:f>
        <x:v>84.69</x:v>
      </x:c>
      <x:c r="O1216" s="1" t="n">
        <x:f>IF(D1216="",1,0)</x:f>
        <x:v>0</x:v>
      </x:c>
      <x:c r="P1216" s="1" t="n">
        <x:f>IF(E1216="",0,IF(OR(C1216&lt;&gt;"",L1216&gt;=J1216),1,0))</x:f>
        <x:v>1</x:v>
      </x:c>
      <x:c r="Q1216" s="1" t="n">
        <x:f>IF(AND(E1216&lt;&gt;"",C1216&lt;&gt;"",M1216&lt;=J1216),1,0)</x:f>
        <x:v>1</x:v>
      </x:c>
      <x:c r="R1216" s="1" t="n">
        <x:f>P1216-Q1216</x:f>
        <x:v>0</x:v>
      </x:c>
      <x:c r="S1216" s="1" t="n">
        <x:f>IF(E1216="",0,IF(OR(D1216&lt;&gt;"",L1216&gt;=K1216),1,0))</x:f>
        <x:v>1</x:v>
      </x:c>
      <x:c r="T1216" s="1" t="n">
        <x:f>IF(AND(E1216&lt;&gt;"",D1216&lt;&gt;"",N1216&lt;=K1216),1,0)</x:f>
        <x:v>0</x:v>
      </x:c>
      <x:c r="U1216" s="1" t="n">
        <x:f>S1216-T1216</x:f>
        <x:v>1</x:v>
      </x:c>
      <x:c r="V1216" s="1" t="n">
        <x:f>IF(I1216="",0,1)</x:f>
        <x:v>1</x:v>
      </x:c>
      <x:c r="W1216" s="1" t="n">
        <x:f>IF(I1216&gt;=4,1,0)</x:f>
        <x:v>0</x:v>
      </x:c>
      <x:c r="X1216" s="1" t="n">
        <x:f>1-O1216</x:f>
        <x:v>1</x:v>
      </x:c>
      <x:c r="Y1216" s="1" t="n">
        <x:f>IF(AND(O1216=1,L1216&gt;168),1,0)</x:f>
        <x:v>0</x:v>
      </x:c>
    </x:row>
    <x:row r="1217">
      <x:c r="A1217" s="1" t="str">
        <x:v>T01212</x:v>
      </x:c>
      <x:c r="B1217" s="9" t="n">
        <x:v>45835.967361111114</x:v>
      </x:c>
      <x:c r="C1217" s="9" t="n">
        <x:v>45836.63861111111</x:v>
      </x:c>
      <x:c r="D1217" s="9"/>
      <x:c r="E1217" s="1" t="str">
        <x:v>Normal</x:v>
      </x:c>
      <x:c r="F1217" s="1" t="str">
        <x:v>Email</x:v>
      </x:c>
      <x:c r="G1217" s="1" t="str">
        <x:v>Account access</x:v>
      </x:c>
      <x:c r="H1217" s="1" t="n">
        <x:v>0</x:v>
      </x:c>
      <x:c r="I1217" s="1"/>
      <x:c r="J1217" s="1" t="n">
        <x:f>IF(E1217="","",VLOOKUP(E1217,'Guide'!$A$7:$C$10,2,FALSE))</x:f>
        <x:v>12</x:v>
      </x:c>
      <x:c r="K1217" s="1" t="n">
        <x:f>IF(E1217="","",VLOOKUP(E1217,'Guide'!$A$7:$C$10,3,FALSE))</x:f>
        <x:v>72</x:v>
      </x:c>
      <x:c r="L1217" s="10" t="n">
        <x:f>('Guide'!$B$4-B1217)*24</x:f>
        <x:v>72.78333333326736</x:v>
      </x:c>
      <x:c r="M1217" s="10" t="n">
        <x:f>IF(C1217="","",ROUND((C1217-B1217)*24,6))</x:f>
        <x:v>16.11</x:v>
      </x:c>
      <x:c r="N1217" s="10" t="str">
        <x:f>IF(D1217="","",ROUND((D1217-B1217)*24,6))</x:f>
      </x:c>
      <x:c r="O1217" s="1" t="n">
        <x:f>IF(D1217="",1,0)</x:f>
        <x:v>1</x:v>
      </x:c>
      <x:c r="P1217" s="1" t="n">
        <x:f>IF(E1217="",0,IF(OR(C1217&lt;&gt;"",L1217&gt;=J1217),1,0))</x:f>
        <x:v>1</x:v>
      </x:c>
      <x:c r="Q1217" s="1" t="n">
        <x:f>IF(AND(E1217&lt;&gt;"",C1217&lt;&gt;"",M1217&lt;=J1217),1,0)</x:f>
        <x:v>0</x:v>
      </x:c>
      <x:c r="R1217" s="1" t="n">
        <x:f>P1217-Q1217</x:f>
        <x:v>1</x:v>
      </x:c>
      <x:c r="S1217" s="1" t="n">
        <x:f>IF(E1217="",0,IF(OR(D1217&lt;&gt;"",L1217&gt;=K1217),1,0))</x:f>
        <x:v>1</x:v>
      </x:c>
      <x:c r="T1217" s="1" t="n">
        <x:f>IF(AND(E1217&lt;&gt;"",D1217&lt;&gt;"",N1217&lt;=K1217),1,0)</x:f>
        <x:v>0</x:v>
      </x:c>
      <x:c r="U1217" s="1" t="n">
        <x:f>S1217-T1217</x:f>
        <x:v>1</x:v>
      </x:c>
      <x:c r="V1217" s="1" t="n">
        <x:f>IF(I1217="",0,1)</x:f>
        <x:v>0</x:v>
      </x:c>
      <x:c r="W1217" s="1" t="n">
        <x:f>IF(I1217&gt;=4,1,0)</x:f>
        <x:v>0</x:v>
      </x:c>
      <x:c r="X1217" s="1" t="n">
        <x:f>1-O1217</x:f>
        <x:v>0</x:v>
      </x:c>
      <x:c r="Y1217" s="1" t="n">
        <x:f>IF(AND(O1217=1,L1217&gt;168),1,0)</x:f>
        <x:v>0</x:v>
      </x:c>
    </x:row>
    <x:row r="1218">
      <x:c r="A1218" s="1" t="str">
        <x:v>T01213</x:v>
      </x:c>
      <x:c r="B1218" s="9" t="n">
        <x:v>45744.71527777778</x:v>
      </x:c>
      <x:c r="C1218" s="9" t="n">
        <x:v>45745.04319444444</x:v>
      </x:c>
      <x:c r="D1218" s="9" t="n">
        <x:v>45748.36777777778</x:v>
      </x:c>
      <x:c r="E1218" s="1" t="str">
        <x:v>Normal</x:v>
      </x:c>
      <x:c r="F1218" s="1" t="str">
        <x:v>Email</x:v>
      </x:c>
      <x:c r="G1218" s="1" t="str">
        <x:v>Delivery</x:v>
      </x:c>
      <x:c r="H1218" s="1" t="n">
        <x:v>0</x:v>
      </x:c>
      <x:c r="I1218" s="1"/>
      <x:c r="J1218" s="1" t="n">
        <x:f>IF(E1218="","",VLOOKUP(E1218,'Guide'!$A$7:$C$10,2,FALSE))</x:f>
        <x:v>12</x:v>
      </x:c>
      <x:c r="K1218" s="1" t="n">
        <x:f>IF(E1218="","",VLOOKUP(E1218,'Guide'!$A$7:$C$10,3,FALSE))</x:f>
        <x:v>72</x:v>
      </x:c>
      <x:c r="L1218" s="10" t="n">
        <x:f>('Guide'!$B$4-B1218)*24</x:f>
        <x:v>2262.8333333332557</x:v>
      </x:c>
      <x:c r="M1218" s="10" t="n">
        <x:f>IF(C1218="","",ROUND((C1218-B1218)*24,6))</x:f>
        <x:v>7.87</x:v>
      </x:c>
      <x:c r="N1218" s="10" t="n">
        <x:f>IF(D1218="","",ROUND((D1218-B1218)*24,6))</x:f>
        <x:v>87.66</x:v>
      </x:c>
      <x:c r="O1218" s="1" t="n">
        <x:f>IF(D1218="",1,0)</x:f>
        <x:v>0</x:v>
      </x:c>
      <x:c r="P1218" s="1" t="n">
        <x:f>IF(E1218="",0,IF(OR(C1218&lt;&gt;"",L1218&gt;=J1218),1,0))</x:f>
        <x:v>1</x:v>
      </x:c>
      <x:c r="Q1218" s="1" t="n">
        <x:f>IF(AND(E1218&lt;&gt;"",C1218&lt;&gt;"",M1218&lt;=J1218),1,0)</x:f>
        <x:v>1</x:v>
      </x:c>
      <x:c r="R1218" s="1" t="n">
        <x:f>P1218-Q1218</x:f>
        <x:v>0</x:v>
      </x:c>
      <x:c r="S1218" s="1" t="n">
        <x:f>IF(E1218="",0,IF(OR(D1218&lt;&gt;"",L1218&gt;=K1218),1,0))</x:f>
        <x:v>1</x:v>
      </x:c>
      <x:c r="T1218" s="1" t="n">
        <x:f>IF(AND(E1218&lt;&gt;"",D1218&lt;&gt;"",N1218&lt;=K1218),1,0)</x:f>
        <x:v>0</x:v>
      </x:c>
      <x:c r="U1218" s="1" t="n">
        <x:f>S1218-T1218</x:f>
        <x:v>1</x:v>
      </x:c>
      <x:c r="V1218" s="1" t="n">
        <x:f>IF(I1218="",0,1)</x:f>
        <x:v>0</x:v>
      </x:c>
      <x:c r="W1218" s="1" t="n">
        <x:f>IF(I1218&gt;=4,1,0)</x:f>
        <x:v>0</x:v>
      </x:c>
      <x:c r="X1218" s="1" t="n">
        <x:f>1-O1218</x:f>
        <x:v>1</x:v>
      </x:c>
      <x:c r="Y1218" s="1" t="n">
        <x:f>IF(AND(O1218=1,L1218&gt;168),1,0)</x:f>
        <x:v>0</x:v>
      </x:c>
    </x:row>
    <x:row r="1219">
      <x:c r="A1219" s="1" t="str">
        <x:v>T01214</x:v>
      </x:c>
      <x:c r="B1219" s="9" t="n">
        <x:v>45739.28611111111</x:v>
      </x:c>
      <x:c r="C1219" s="9" t="n">
        <x:v>45739.325694444444</x:v>
      </x:c>
      <x:c r="D1219" s="9" t="n">
        <x:v>45739.86861111111</x:v>
      </x:c>
      <x:c r="E1219" s="1" t="str">
        <x:v>High</x:v>
      </x:c>
      <x:c r="F1219" s="1" t="str">
        <x:v>WhatsApp</x:v>
      </x:c>
      <x:c r="G1219" s="1" t="str">
        <x:v>Delivery</x:v>
      </x:c>
      <x:c r="H1219" s="1" t="n">
        <x:v>1</x:v>
      </x:c>
      <x:c r="I1219" s="1"/>
      <x:c r="J1219" s="1" t="n">
        <x:f>IF(E1219="","",VLOOKUP(E1219,'Guide'!$A$7:$C$10,2,FALSE))</x:f>
        <x:v>4</x:v>
      </x:c>
      <x:c r="K1219" s="1" t="n">
        <x:f>IF(E1219="","",VLOOKUP(E1219,'Guide'!$A$7:$C$10,3,FALSE))</x:f>
        <x:v>24</x:v>
      </x:c>
      <x:c r="L1219" s="10" t="n">
        <x:f>('Guide'!$B$4-B1219)*24</x:f>
        <x:v>2393.1333333333023</x:v>
      </x:c>
      <x:c r="M1219" s="10" t="n">
        <x:f>IF(C1219="","",ROUND((C1219-B1219)*24,6))</x:f>
        <x:v>0.95</x:v>
      </x:c>
      <x:c r="N1219" s="10" t="n">
        <x:f>IF(D1219="","",ROUND((D1219-B1219)*24,6))</x:f>
        <x:v>13.98</x:v>
      </x:c>
      <x:c r="O1219" s="1" t="n">
        <x:f>IF(D1219="",1,0)</x:f>
        <x:v>0</x:v>
      </x:c>
      <x:c r="P1219" s="1" t="n">
        <x:f>IF(E1219="",0,IF(OR(C1219&lt;&gt;"",L1219&gt;=J1219),1,0))</x:f>
        <x:v>1</x:v>
      </x:c>
      <x:c r="Q1219" s="1" t="n">
        <x:f>IF(AND(E1219&lt;&gt;"",C1219&lt;&gt;"",M1219&lt;=J1219),1,0)</x:f>
        <x:v>1</x:v>
      </x:c>
      <x:c r="R1219" s="1" t="n">
        <x:f>P1219-Q1219</x:f>
        <x:v>0</x:v>
      </x:c>
      <x:c r="S1219" s="1" t="n">
        <x:f>IF(E1219="",0,IF(OR(D1219&lt;&gt;"",L1219&gt;=K1219),1,0))</x:f>
        <x:v>1</x:v>
      </x:c>
      <x:c r="T1219" s="1" t="n">
        <x:f>IF(AND(E1219&lt;&gt;"",D1219&lt;&gt;"",N1219&lt;=K1219),1,0)</x:f>
        <x:v>1</x:v>
      </x:c>
      <x:c r="U1219" s="1" t="n">
        <x:f>S1219-T1219</x:f>
        <x:v>0</x:v>
      </x:c>
      <x:c r="V1219" s="1" t="n">
        <x:f>IF(I1219="",0,1)</x:f>
        <x:v>0</x:v>
      </x:c>
      <x:c r="W1219" s="1" t="n">
        <x:f>IF(I1219&gt;=4,1,0)</x:f>
        <x:v>0</x:v>
      </x:c>
      <x:c r="X1219" s="1" t="n">
        <x:f>1-O1219</x:f>
        <x:v>1</x:v>
      </x:c>
      <x:c r="Y1219" s="1" t="n">
        <x:f>IF(AND(O1219=1,L1219&gt;168),1,0)</x:f>
        <x:v>0</x:v>
      </x:c>
    </x:row>
    <x:row r="1220">
      <x:c r="A1220" s="1" t="str">
        <x:v>T01215</x:v>
      </x:c>
      <x:c r="B1220" s="9" t="n">
        <x:v>45801.31805555556</x:v>
      </x:c>
      <x:c r="C1220" s="9" t="n">
        <x:v>45801.36597222222</x:v>
      </x:c>
      <x:c r="D1220" s="9" t="n">
        <x:v>45801.570972222224</x:v>
      </x:c>
      <x:c r="E1220" s="1" t="str">
        <x:v>Urgent</x:v>
      </x:c>
      <x:c r="F1220" s="1" t="str">
        <x:v>WhatsApp</x:v>
      </x:c>
      <x:c r="G1220" s="1" t="str">
        <x:v>Billing</x:v>
      </x:c>
      <x:c r="H1220" s="1" t="n">
        <x:v>0</x:v>
      </x:c>
      <x:c r="I1220" s="1"/>
      <x:c r="J1220" s="1" t="n">
        <x:f>IF(E1220="","",VLOOKUP(E1220,'Guide'!$A$7:$C$10,2,FALSE))</x:f>
        <x:v>1</x:v>
      </x:c>
      <x:c r="K1220" s="1" t="n">
        <x:f>IF(E1220="","",VLOOKUP(E1220,'Guide'!$A$7:$C$10,3,FALSE))</x:f>
        <x:v>8</x:v>
      </x:c>
      <x:c r="L1220" s="10" t="n">
        <x:f>('Guide'!$B$4-B1220)*24</x:f>
        <x:v>904.3666666665813</x:v>
      </x:c>
      <x:c r="M1220" s="10" t="n">
        <x:f>IF(C1220="","",ROUND((C1220-B1220)*24,6))</x:f>
        <x:v>1.15</x:v>
      </x:c>
      <x:c r="N1220" s="10" t="n">
        <x:f>IF(D1220="","",ROUND((D1220-B1220)*24,6))</x:f>
        <x:v>6.07</x:v>
      </x:c>
      <x:c r="O1220" s="1" t="n">
        <x:f>IF(D1220="",1,0)</x:f>
        <x:v>0</x:v>
      </x:c>
      <x:c r="P1220" s="1" t="n">
        <x:f>IF(E1220="",0,IF(OR(C1220&lt;&gt;"",L1220&gt;=J1220),1,0))</x:f>
        <x:v>1</x:v>
      </x:c>
      <x:c r="Q1220" s="1" t="n">
        <x:f>IF(AND(E1220&lt;&gt;"",C1220&lt;&gt;"",M1220&lt;=J1220),1,0)</x:f>
        <x:v>0</x:v>
      </x:c>
      <x:c r="R1220" s="1" t="n">
        <x:f>P1220-Q1220</x:f>
        <x:v>1</x:v>
      </x:c>
      <x:c r="S1220" s="1" t="n">
        <x:f>IF(E1220="",0,IF(OR(D1220&lt;&gt;"",L1220&gt;=K1220),1,0))</x:f>
        <x:v>1</x:v>
      </x:c>
      <x:c r="T1220" s="1" t="n">
        <x:f>IF(AND(E1220&lt;&gt;"",D1220&lt;&gt;"",N1220&lt;=K1220),1,0)</x:f>
        <x:v>1</x:v>
      </x:c>
      <x:c r="U1220" s="1" t="n">
        <x:f>S1220-T1220</x:f>
        <x:v>0</x:v>
      </x:c>
      <x:c r="V1220" s="1" t="n">
        <x:f>IF(I1220="",0,1)</x:f>
        <x:v>0</x:v>
      </x:c>
      <x:c r="W1220" s="1" t="n">
        <x:f>IF(I1220&gt;=4,1,0)</x:f>
        <x:v>0</x:v>
      </x:c>
      <x:c r="X1220" s="1" t="n">
        <x:f>1-O1220</x:f>
        <x:v>1</x:v>
      </x:c>
      <x:c r="Y1220" s="1" t="n">
        <x:f>IF(AND(O1220=1,L1220&gt;168),1,0)</x:f>
        <x:v>0</x:v>
      </x:c>
    </x:row>
    <x:row r="1221">
      <x:c r="A1221" s="1" t="str">
        <x:v>T01216</x:v>
      </x:c>
      <x:c r="B1221" s="9" t="n">
        <x:v>45720.45694444444</x:v>
      </x:c>
      <x:c r="C1221" s="9" t="n">
        <x:v>45720.87694444445</x:v>
      </x:c>
      <x:c r="D1221" s="9" t="n">
        <x:v>45721.77819444444</x:v>
      </x:c>
      <x:c r="E1221" s="1" t="str">
        <x:v>Low</x:v>
      </x:c>
      <x:c r="F1221" s="1" t="str">
        <x:v>WhatsApp</x:v>
      </x:c>
      <x:c r="G1221" s="1" t="str">
        <x:v>Product information</x:v>
      </x:c>
      <x:c r="H1221" s="1" t="n">
        <x:v>0</x:v>
      </x:c>
      <x:c r="I1221" s="1"/>
      <x:c r="J1221" s="1" t="n">
        <x:f>IF(E1221="","",VLOOKUP(E1221,'Guide'!$A$7:$C$10,2,FALSE))</x:f>
        <x:v>24</x:v>
      </x:c>
      <x:c r="K1221" s="1" t="n">
        <x:f>IF(E1221="","",VLOOKUP(E1221,'Guide'!$A$7:$C$10,3,FALSE))</x:f>
        <x:v>120</x:v>
      </x:c>
      <x:c r="L1221" s="10" t="n">
        <x:f>('Guide'!$B$4-B1221)*24</x:f>
        <x:v>2845.033333333384</x:v>
      </x:c>
      <x:c r="M1221" s="10" t="n">
        <x:f>IF(C1221="","",ROUND((C1221-B1221)*24,6))</x:f>
        <x:v>10.08</x:v>
      </x:c>
      <x:c r="N1221" s="10" t="n">
        <x:f>IF(D1221="","",ROUND((D1221-B1221)*24,6))</x:f>
        <x:v>31.71</x:v>
      </x:c>
      <x:c r="O1221" s="1" t="n">
        <x:f>IF(D1221="",1,0)</x:f>
        <x:v>0</x:v>
      </x:c>
      <x:c r="P1221" s="1" t="n">
        <x:f>IF(E1221="",0,IF(OR(C1221&lt;&gt;"",L1221&gt;=J1221),1,0))</x:f>
        <x:v>1</x:v>
      </x:c>
      <x:c r="Q1221" s="1" t="n">
        <x:f>IF(AND(E1221&lt;&gt;"",C1221&lt;&gt;"",M1221&lt;=J1221),1,0)</x:f>
        <x:v>1</x:v>
      </x:c>
      <x:c r="R1221" s="1" t="n">
        <x:f>P1221-Q1221</x:f>
        <x:v>0</x:v>
      </x:c>
      <x:c r="S1221" s="1" t="n">
        <x:f>IF(E1221="",0,IF(OR(D1221&lt;&gt;"",L1221&gt;=K1221),1,0))</x:f>
        <x:v>1</x:v>
      </x:c>
      <x:c r="T1221" s="1" t="n">
        <x:f>IF(AND(E1221&lt;&gt;"",D1221&lt;&gt;"",N1221&lt;=K1221),1,0)</x:f>
        <x:v>1</x:v>
      </x:c>
      <x:c r="U1221" s="1" t="n">
        <x:f>S1221-T1221</x:f>
        <x:v>0</x:v>
      </x:c>
      <x:c r="V1221" s="1" t="n">
        <x:f>IF(I1221="",0,1)</x:f>
        <x:v>0</x:v>
      </x:c>
      <x:c r="W1221" s="1" t="n">
        <x:f>IF(I1221&gt;=4,1,0)</x:f>
        <x:v>0</x:v>
      </x:c>
      <x:c r="X1221" s="1" t="n">
        <x:f>1-O1221</x:f>
        <x:v>1</x:v>
      </x:c>
      <x:c r="Y1221" s="1" t="n">
        <x:f>IF(AND(O1221=1,L1221&gt;168),1,0)</x:f>
        <x:v>0</x:v>
      </x:c>
    </x:row>
    <x:row r="1222">
      <x:c r="A1222" s="1" t="str">
        <x:v>T01217</x:v>
      </x:c>
      <x:c r="B1222" s="9" t="n">
        <x:v>45816.279861111114</x:v>
      </x:c>
      <x:c r="C1222" s="9" t="n">
        <x:v>45816.32402777778</x:v>
      </x:c>
      <x:c r="D1222" s="9" t="n">
        <x:v>45818.04361111111</x:v>
      </x:c>
      <x:c r="E1222" s="1" t="str">
        <x:v>High</x:v>
      </x:c>
      <x:c r="F1222" s="1" t="str">
        <x:v>Web chat</x:v>
      </x:c>
      <x:c r="G1222" s="1" t="str">
        <x:v>Product information</x:v>
      </x:c>
      <x:c r="H1222" s="1" t="n">
        <x:v>1</x:v>
      </x:c>
      <x:c r="I1222" s="1"/>
      <x:c r="J1222" s="1" t="n">
        <x:f>IF(E1222="","",VLOOKUP(E1222,'Guide'!$A$7:$C$10,2,FALSE))</x:f>
        <x:v>4</x:v>
      </x:c>
      <x:c r="K1222" s="1" t="n">
        <x:f>IF(E1222="","",VLOOKUP(E1222,'Guide'!$A$7:$C$10,3,FALSE))</x:f>
        <x:v>24</x:v>
      </x:c>
      <x:c r="L1222" s="10" t="n">
        <x:f>('Guide'!$B$4-B1222)*24</x:f>
        <x:v>545.2833333332674</x:v>
      </x:c>
      <x:c r="M1222" s="10" t="n">
        <x:f>IF(C1222="","",ROUND((C1222-B1222)*24,6))</x:f>
        <x:v>1.06</x:v>
      </x:c>
      <x:c r="N1222" s="10" t="n">
        <x:f>IF(D1222="","",ROUND((D1222-B1222)*24,6))</x:f>
        <x:v>42.33</x:v>
      </x:c>
      <x:c r="O1222" s="1" t="n">
        <x:f>IF(D1222="",1,0)</x:f>
        <x:v>0</x:v>
      </x:c>
      <x:c r="P1222" s="1" t="n">
        <x:f>IF(E1222="",0,IF(OR(C1222&lt;&gt;"",L1222&gt;=J1222),1,0))</x:f>
        <x:v>1</x:v>
      </x:c>
      <x:c r="Q1222" s="1" t="n">
        <x:f>IF(AND(E1222&lt;&gt;"",C1222&lt;&gt;"",M1222&lt;=J1222),1,0)</x:f>
        <x:v>1</x:v>
      </x:c>
      <x:c r="R1222" s="1" t="n">
        <x:f>P1222-Q1222</x:f>
        <x:v>0</x:v>
      </x:c>
      <x:c r="S1222" s="1" t="n">
        <x:f>IF(E1222="",0,IF(OR(D1222&lt;&gt;"",L1222&gt;=K1222),1,0))</x:f>
        <x:v>1</x:v>
      </x:c>
      <x:c r="T1222" s="1" t="n">
        <x:f>IF(AND(E1222&lt;&gt;"",D1222&lt;&gt;"",N1222&lt;=K1222),1,0)</x:f>
        <x:v>0</x:v>
      </x:c>
      <x:c r="U1222" s="1" t="n">
        <x:f>S1222-T1222</x:f>
        <x:v>1</x:v>
      </x:c>
      <x:c r="V1222" s="1" t="n">
        <x:f>IF(I1222="",0,1)</x:f>
        <x:v>0</x:v>
      </x:c>
      <x:c r="W1222" s="1" t="n">
        <x:f>IF(I1222&gt;=4,1,0)</x:f>
        <x:v>0</x:v>
      </x:c>
      <x:c r="X1222" s="1" t="n">
        <x:f>1-O1222</x:f>
        <x:v>1</x:v>
      </x:c>
      <x:c r="Y1222" s="1" t="n">
        <x:f>IF(AND(O1222=1,L1222&gt;168),1,0)</x:f>
        <x:v>0</x:v>
      </x:c>
    </x:row>
    <x:row r="1223">
      <x:c r="A1223" s="1" t="str">
        <x:v>T01218</x:v>
      </x:c>
      <x:c r="B1223" s="9" t="n">
        <x:v>45734.01597222222</x:v>
      </x:c>
      <x:c r="C1223" s="9" t="n">
        <x:v>45734.57472222222</x:v>
      </x:c>
      <x:c r="D1223" s="9" t="n">
        <x:v>45736.42013888889</x:v>
      </x:c>
      <x:c r="E1223" s="1" t="str">
        <x:v>Normal</x:v>
      </x:c>
      <x:c r="F1223" s="1" t="str">
        <x:v>Email</x:v>
      </x:c>
      <x:c r="G1223" s="1" t="str">
        <x:v>Refund</x:v>
      </x:c>
      <x:c r="H1223" s="1" t="n">
        <x:v>0</x:v>
      </x:c>
      <x:c r="I1223" s="1" t="n">
        <x:v>5</x:v>
      </x:c>
      <x:c r="J1223" s="1" t="n">
        <x:f>IF(E1223="","",VLOOKUP(E1223,'Guide'!$A$7:$C$10,2,FALSE))</x:f>
        <x:v>12</x:v>
      </x:c>
      <x:c r="K1223" s="1" t="n">
        <x:f>IF(E1223="","",VLOOKUP(E1223,'Guide'!$A$7:$C$10,3,FALSE))</x:f>
        <x:v>72</x:v>
      </x:c>
      <x:c r="L1223" s="10" t="n">
        <x:f>('Guide'!$B$4-B1223)*24</x:f>
        <x:v>2519.6166666666395</x:v>
      </x:c>
      <x:c r="M1223" s="10" t="n">
        <x:f>IF(C1223="","",ROUND((C1223-B1223)*24,6))</x:f>
        <x:v>13.41</x:v>
      </x:c>
      <x:c r="N1223" s="10" t="n">
        <x:f>IF(D1223="","",ROUND((D1223-B1223)*24,6))</x:f>
        <x:v>57.7</x:v>
      </x:c>
      <x:c r="O1223" s="1" t="n">
        <x:f>IF(D1223="",1,0)</x:f>
        <x:v>0</x:v>
      </x:c>
      <x:c r="P1223" s="1" t="n">
        <x:f>IF(E1223="",0,IF(OR(C1223&lt;&gt;"",L1223&gt;=J1223),1,0))</x:f>
        <x:v>1</x:v>
      </x:c>
      <x:c r="Q1223" s="1" t="n">
        <x:f>IF(AND(E1223&lt;&gt;"",C1223&lt;&gt;"",M1223&lt;=J1223),1,0)</x:f>
        <x:v>0</x:v>
      </x:c>
      <x:c r="R1223" s="1" t="n">
        <x:f>P1223-Q1223</x:f>
        <x:v>1</x:v>
      </x:c>
      <x:c r="S1223" s="1" t="n">
        <x:f>IF(E1223="",0,IF(OR(D1223&lt;&gt;"",L1223&gt;=K1223),1,0))</x:f>
        <x:v>1</x:v>
      </x:c>
      <x:c r="T1223" s="1" t="n">
        <x:f>IF(AND(E1223&lt;&gt;"",D1223&lt;&gt;"",N1223&lt;=K1223),1,0)</x:f>
        <x:v>1</x:v>
      </x:c>
      <x:c r="U1223" s="1" t="n">
        <x:f>S1223-T1223</x:f>
        <x:v>0</x:v>
      </x:c>
      <x:c r="V1223" s="1" t="n">
        <x:f>IF(I1223="",0,1)</x:f>
        <x:v>1</x:v>
      </x:c>
      <x:c r="W1223" s="1" t="n">
        <x:f>IF(I1223&gt;=4,1,0)</x:f>
        <x:v>1</x:v>
      </x:c>
      <x:c r="X1223" s="1" t="n">
        <x:f>1-O1223</x:f>
        <x:v>1</x:v>
      </x:c>
      <x:c r="Y1223" s="1" t="n">
        <x:f>IF(AND(O1223=1,L1223&gt;168),1,0)</x:f>
        <x:v>0</x:v>
      </x:c>
    </x:row>
    <x:row r="1224">
      <x:c r="A1224" s="1" t="str">
        <x:v>T01219</x:v>
      </x:c>
      <x:c r="B1224" s="9" t="n">
        <x:v>45784.96944444445</x:v>
      </x:c>
      <x:c r="C1224" s="9" t="n">
        <x:v>45785.14527777778</x:v>
      </x:c>
      <x:c r="D1224" s="9" t="n">
        <x:v>45788.327361111114</x:v>
      </x:c>
      <x:c r="E1224" s="1" t="str">
        <x:v>High</x:v>
      </x:c>
      <x:c r="F1224" s="1" t="str">
        <x:v>Email</x:v>
      </x:c>
      <x:c r="G1224" s="1" t="str">
        <x:v>Refund</x:v>
      </x:c>
      <x:c r="H1224" s="1" t="n">
        <x:v>0</x:v>
      </x:c>
      <x:c r="I1224" s="1" t="n">
        <x:v>2</x:v>
      </x:c>
      <x:c r="J1224" s="1" t="n">
        <x:f>IF(E1224="","",VLOOKUP(E1224,'Guide'!$A$7:$C$10,2,FALSE))</x:f>
        <x:v>4</x:v>
      </x:c>
      <x:c r="K1224" s="1" t="n">
        <x:f>IF(E1224="","",VLOOKUP(E1224,'Guide'!$A$7:$C$10,3,FALSE))</x:f>
        <x:v>24</x:v>
      </x:c>
      <x:c r="L1224" s="10" t="n">
        <x:f>('Guide'!$B$4-B1224)*24</x:f>
        <x:v>1296.733333333279</x:v>
      </x:c>
      <x:c r="M1224" s="10" t="n">
        <x:f>IF(C1224="","",ROUND((C1224-B1224)*24,6))</x:f>
        <x:v>4.22</x:v>
      </x:c>
      <x:c r="N1224" s="10" t="n">
        <x:f>IF(D1224="","",ROUND((D1224-B1224)*24,6))</x:f>
        <x:v>80.59</x:v>
      </x:c>
      <x:c r="O1224" s="1" t="n">
        <x:f>IF(D1224="",1,0)</x:f>
        <x:v>0</x:v>
      </x:c>
      <x:c r="P1224" s="1" t="n">
        <x:f>IF(E1224="",0,IF(OR(C1224&lt;&gt;"",L1224&gt;=J1224),1,0))</x:f>
        <x:v>1</x:v>
      </x:c>
      <x:c r="Q1224" s="1" t="n">
        <x:f>IF(AND(E1224&lt;&gt;"",C1224&lt;&gt;"",M1224&lt;=J1224),1,0)</x:f>
        <x:v>0</x:v>
      </x:c>
      <x:c r="R1224" s="1" t="n">
        <x:f>P1224-Q1224</x:f>
        <x:v>1</x:v>
      </x:c>
      <x:c r="S1224" s="1" t="n">
        <x:f>IF(E1224="",0,IF(OR(D1224&lt;&gt;"",L1224&gt;=K1224),1,0))</x:f>
        <x:v>1</x:v>
      </x:c>
      <x:c r="T1224" s="1" t="n">
        <x:f>IF(AND(E1224&lt;&gt;"",D1224&lt;&gt;"",N1224&lt;=K1224),1,0)</x:f>
        <x:v>0</x:v>
      </x:c>
      <x:c r="U1224" s="1" t="n">
        <x:f>S1224-T1224</x:f>
        <x:v>1</x:v>
      </x:c>
      <x:c r="V1224" s="1" t="n">
        <x:f>IF(I1224="",0,1)</x:f>
        <x:v>1</x:v>
      </x:c>
      <x:c r="W1224" s="1" t="n">
        <x:f>IF(I1224&gt;=4,1,0)</x:f>
        <x:v>0</x:v>
      </x:c>
      <x:c r="X1224" s="1" t="n">
        <x:f>1-O1224</x:f>
        <x:v>1</x:v>
      </x:c>
      <x:c r="Y1224" s="1" t="n">
        <x:f>IF(AND(O1224=1,L1224&gt;168),1,0)</x:f>
        <x:v>0</x:v>
      </x:c>
    </x:row>
    <x:row r="1225">
      <x:c r="A1225" s="1" t="str">
        <x:v>T01220</x:v>
      </x:c>
      <x:c r="B1225" s="9" t="n">
        <x:v>45781.236805555556</x:v>
      </x:c>
      <x:c r="C1225" s="9" t="n">
        <x:v>45785.008055555554</x:v>
      </x:c>
      <x:c r="D1225" s="9" t="n">
        <x:v>45785.01222222222</x:v>
      </x:c>
      <x:c r="E1225" s="1" t="str">
        <x:v>Normal</x:v>
      </x:c>
      <x:c r="F1225" s="1" t="str">
        <x:v>Email</x:v>
      </x:c>
      <x:c r="G1225" s="1" t="str">
        <x:v>Refund</x:v>
      </x:c>
      <x:c r="H1225" s="1" t="n">
        <x:v>0</x:v>
      </x:c>
      <x:c r="I1225" s="1"/>
      <x:c r="J1225" s="1" t="n">
        <x:f>IF(E1225="","",VLOOKUP(E1225,'Guide'!$A$7:$C$10,2,FALSE))</x:f>
        <x:v>12</x:v>
      </x:c>
      <x:c r="K1225" s="1" t="n">
        <x:f>IF(E1225="","",VLOOKUP(E1225,'Guide'!$A$7:$C$10,3,FALSE))</x:f>
        <x:v>72</x:v>
      </x:c>
      <x:c r="L1225" s="10" t="n">
        <x:f>('Guide'!$B$4-B1225)*24</x:f>
        <x:v>1386.3166666666511</x:v>
      </x:c>
      <x:c r="M1225" s="10" t="n">
        <x:f>IF(C1225="","",ROUND((C1225-B1225)*24,6))</x:f>
        <x:v>90.51</x:v>
      </x:c>
      <x:c r="N1225" s="10" t="n">
        <x:f>IF(D1225="","",ROUND((D1225-B1225)*24,6))</x:f>
        <x:v>90.61</x:v>
      </x:c>
      <x:c r="O1225" s="1" t="n">
        <x:f>IF(D1225="",1,0)</x:f>
        <x:v>0</x:v>
      </x:c>
      <x:c r="P1225" s="1" t="n">
        <x:f>IF(E1225="",0,IF(OR(C1225&lt;&gt;"",L1225&gt;=J1225),1,0))</x:f>
        <x:v>1</x:v>
      </x:c>
      <x:c r="Q1225" s="1" t="n">
        <x:f>IF(AND(E1225&lt;&gt;"",C1225&lt;&gt;"",M1225&lt;=J1225),1,0)</x:f>
        <x:v>0</x:v>
      </x:c>
      <x:c r="R1225" s="1" t="n">
        <x:f>P1225-Q1225</x:f>
        <x:v>1</x:v>
      </x:c>
      <x:c r="S1225" s="1" t="n">
        <x:f>IF(E1225="",0,IF(OR(D1225&lt;&gt;"",L1225&gt;=K1225),1,0))</x:f>
        <x:v>1</x:v>
      </x:c>
      <x:c r="T1225" s="1" t="n">
        <x:f>IF(AND(E1225&lt;&gt;"",D1225&lt;&gt;"",N1225&lt;=K1225),1,0)</x:f>
        <x:v>0</x:v>
      </x:c>
      <x:c r="U1225" s="1" t="n">
        <x:f>S1225-T1225</x:f>
        <x:v>1</x:v>
      </x:c>
      <x:c r="V1225" s="1" t="n">
        <x:f>IF(I1225="",0,1)</x:f>
        <x:v>0</x:v>
      </x:c>
      <x:c r="W1225" s="1" t="n">
        <x:f>IF(I1225&gt;=4,1,0)</x:f>
        <x:v>0</x:v>
      </x:c>
      <x:c r="X1225" s="1" t="n">
        <x:f>1-O1225</x:f>
        <x:v>1</x:v>
      </x:c>
      <x:c r="Y1225" s="1" t="n">
        <x:f>IF(AND(O1225=1,L1225&gt;168),1,0)</x:f>
        <x:v>0</x:v>
      </x:c>
    </x:row>
    <x:row r="1226">
      <x:c r="A1226" s="1" t="str">
        <x:v>T01221</x:v>
      </x:c>
      <x:c r="B1226" s="9" t="n">
        <x:v>45687.069444444445</x:v>
      </x:c>
      <x:c r="C1226" s="9" t="n">
        <x:v>45687.11861111111</x:v>
      </x:c>
      <x:c r="D1226" s="9" t="n">
        <x:v>45688.94611111111</x:v>
      </x:c>
      <x:c r="E1226" s="1" t="str">
        <x:v>Normal</x:v>
      </x:c>
      <x:c r="F1226" s="1" t="str">
        <x:v>WhatsApp</x:v>
      </x:c>
      <x:c r="G1226" s="1" t="str">
        <x:v>Product information</x:v>
      </x:c>
      <x:c r="H1226" s="1" t="n">
        <x:v>0</x:v>
      </x:c>
      <x:c r="I1226" s="1"/>
      <x:c r="J1226" s="1" t="n">
        <x:f>IF(E1226="","",VLOOKUP(E1226,'Guide'!$A$7:$C$10,2,FALSE))</x:f>
        <x:v>12</x:v>
      </x:c>
      <x:c r="K1226" s="1" t="n">
        <x:f>IF(E1226="","",VLOOKUP(E1226,'Guide'!$A$7:$C$10,3,FALSE))</x:f>
        <x:v>72</x:v>
      </x:c>
      <x:c r="L1226" s="10" t="n">
        <x:f>('Guide'!$B$4-B1226)*24</x:f>
        <x:v>3646.333333333314</x:v>
      </x:c>
      <x:c r="M1226" s="10" t="n">
        <x:f>IF(C1226="","",ROUND((C1226-B1226)*24,6))</x:f>
        <x:v>1.18</x:v>
      </x:c>
      <x:c r="N1226" s="10" t="n">
        <x:f>IF(D1226="","",ROUND((D1226-B1226)*24,6))</x:f>
        <x:v>45.04</x:v>
      </x:c>
      <x:c r="O1226" s="1" t="n">
        <x:f>IF(D1226="",1,0)</x:f>
        <x:v>0</x:v>
      </x:c>
      <x:c r="P1226" s="1" t="n">
        <x:f>IF(E1226="",0,IF(OR(C1226&lt;&gt;"",L1226&gt;=J1226),1,0))</x:f>
        <x:v>1</x:v>
      </x:c>
      <x:c r="Q1226" s="1" t="n">
        <x:f>IF(AND(E1226&lt;&gt;"",C1226&lt;&gt;"",M1226&lt;=J1226),1,0)</x:f>
        <x:v>1</x:v>
      </x:c>
      <x:c r="R1226" s="1" t="n">
        <x:f>P1226-Q1226</x:f>
        <x:v>0</x:v>
      </x:c>
      <x:c r="S1226" s="1" t="n">
        <x:f>IF(E1226="",0,IF(OR(D1226&lt;&gt;"",L1226&gt;=K1226),1,0))</x:f>
        <x:v>1</x:v>
      </x:c>
      <x:c r="T1226" s="1" t="n">
        <x:f>IF(AND(E1226&lt;&gt;"",D1226&lt;&gt;"",N1226&lt;=K1226),1,0)</x:f>
        <x:v>1</x:v>
      </x:c>
      <x:c r="U1226" s="1" t="n">
        <x:f>S1226-T1226</x:f>
        <x:v>0</x:v>
      </x:c>
      <x:c r="V1226" s="1" t="n">
        <x:f>IF(I1226="",0,1)</x:f>
        <x:v>0</x:v>
      </x:c>
      <x:c r="W1226" s="1" t="n">
        <x:f>IF(I1226&gt;=4,1,0)</x:f>
        <x:v>0</x:v>
      </x:c>
      <x:c r="X1226" s="1" t="n">
        <x:f>1-O1226</x:f>
        <x:v>1</x:v>
      </x:c>
      <x:c r="Y1226" s="1" t="n">
        <x:f>IF(AND(O1226=1,L1226&gt;168),1,0)</x:f>
        <x:v>0</x:v>
      </x:c>
    </x:row>
    <x:row r="1227">
      <x:c r="A1227" s="1" t="str">
        <x:v>T01222</x:v>
      </x:c>
      <x:c r="B1227" s="9" t="n">
        <x:v>45658.35902777778</x:v>
      </x:c>
      <x:c r="C1227" s="9" t="n">
        <x:v>45658.38736111111</x:v>
      </x:c>
      <x:c r="D1227" s="9" t="n">
        <x:v>45658.560277777775</x:v>
      </x:c>
      <x:c r="E1227" s="1" t="str">
        <x:v>Urgent</x:v>
      </x:c>
      <x:c r="F1227" s="1" t="str">
        <x:v>WhatsApp</x:v>
      </x:c>
      <x:c r="G1227" s="1" t="str">
        <x:v>Account access</x:v>
      </x:c>
      <x:c r="H1227" s="1" t="n">
        <x:v>0</x:v>
      </x:c>
      <x:c r="I1227" s="1"/>
      <x:c r="J1227" s="1" t="n">
        <x:f>IF(E1227="","",VLOOKUP(E1227,'Guide'!$A$7:$C$10,2,FALSE))</x:f>
        <x:v>1</x:v>
      </x:c>
      <x:c r="K1227" s="1" t="n">
        <x:f>IF(E1227="","",VLOOKUP(E1227,'Guide'!$A$7:$C$10,3,FALSE))</x:f>
        <x:v>8</x:v>
      </x:c>
      <x:c r="L1227" s="10" t="n">
        <x:f>('Guide'!$B$4-B1227)*24</x:f>
        <x:v>4335.3833333333605</x:v>
      </x:c>
      <x:c r="M1227" s="10" t="n">
        <x:f>IF(C1227="","",ROUND((C1227-B1227)*24,6))</x:f>
        <x:v>0.68</x:v>
      </x:c>
      <x:c r="N1227" s="10" t="n">
        <x:f>IF(D1227="","",ROUND((D1227-B1227)*24,6))</x:f>
        <x:v>4.83</x:v>
      </x:c>
      <x:c r="O1227" s="1" t="n">
        <x:f>IF(D1227="",1,0)</x:f>
        <x:v>0</x:v>
      </x:c>
      <x:c r="P1227" s="1" t="n">
        <x:f>IF(E1227="",0,IF(OR(C1227&lt;&gt;"",L1227&gt;=J1227),1,0))</x:f>
        <x:v>1</x:v>
      </x:c>
      <x:c r="Q1227" s="1" t="n">
        <x:f>IF(AND(E1227&lt;&gt;"",C1227&lt;&gt;"",M1227&lt;=J1227),1,0)</x:f>
        <x:v>1</x:v>
      </x:c>
      <x:c r="R1227" s="1" t="n">
        <x:f>P1227-Q1227</x:f>
        <x:v>0</x:v>
      </x:c>
      <x:c r="S1227" s="1" t="n">
        <x:f>IF(E1227="",0,IF(OR(D1227&lt;&gt;"",L1227&gt;=K1227),1,0))</x:f>
        <x:v>1</x:v>
      </x:c>
      <x:c r="T1227" s="1" t="n">
        <x:f>IF(AND(E1227&lt;&gt;"",D1227&lt;&gt;"",N1227&lt;=K1227),1,0)</x:f>
        <x:v>1</x:v>
      </x:c>
      <x:c r="U1227" s="1" t="n">
        <x:f>S1227-T1227</x:f>
        <x:v>0</x:v>
      </x:c>
      <x:c r="V1227" s="1" t="n">
        <x:f>IF(I1227="",0,1)</x:f>
        <x:v>0</x:v>
      </x:c>
      <x:c r="W1227" s="1" t="n">
        <x:f>IF(I1227&gt;=4,1,0)</x:f>
        <x:v>0</x:v>
      </x:c>
      <x:c r="X1227" s="1" t="n">
        <x:f>1-O1227</x:f>
        <x:v>1</x:v>
      </x:c>
      <x:c r="Y1227" s="1" t="n">
        <x:f>IF(AND(O1227=1,L1227&gt;168),1,0)</x:f>
        <x:v>0</x:v>
      </x:c>
    </x:row>
    <x:row r="1228">
      <x:c r="A1228" s="1" t="str">
        <x:v>T01223</x:v>
      </x:c>
      <x:c r="B1228" s="9" t="n">
        <x:v>45801.89097222222</x:v>
      </x:c>
      <x:c r="C1228" s="9" t="n">
        <x:v>45801.938472222224</x:v>
      </x:c>
      <x:c r="D1228" s="9" t="n">
        <x:v>45801.953888888886</x:v>
      </x:c>
      <x:c r="E1228" s="1" t="str">
        <x:v>Urgent</x:v>
      </x:c>
      <x:c r="F1228" s="1" t="str">
        <x:v>Email</x:v>
      </x:c>
      <x:c r="G1228" s="1" t="str">
        <x:v>Account access</x:v>
      </x:c>
      <x:c r="H1228" s="1" t="n">
        <x:v>0</x:v>
      </x:c>
      <x:c r="I1228" s="1"/>
      <x:c r="J1228" s="1" t="n">
        <x:f>IF(E1228="","",VLOOKUP(E1228,'Guide'!$A$7:$C$10,2,FALSE))</x:f>
        <x:v>1</x:v>
      </x:c>
      <x:c r="K1228" s="1" t="n">
        <x:f>IF(E1228="","",VLOOKUP(E1228,'Guide'!$A$7:$C$10,3,FALSE))</x:f>
        <x:v>8</x:v>
      </x:c>
      <x:c r="L1228" s="10" t="n">
        <x:f>('Guide'!$B$4-B1228)*24</x:f>
        <x:v>890.6166666666395</x:v>
      </x:c>
      <x:c r="M1228" s="10" t="n">
        <x:f>IF(C1228="","",ROUND((C1228-B1228)*24,6))</x:f>
        <x:v>1.14</x:v>
      </x:c>
      <x:c r="N1228" s="10" t="n">
        <x:f>IF(D1228="","",ROUND((D1228-B1228)*24,6))</x:f>
        <x:v>1.51</x:v>
      </x:c>
      <x:c r="O1228" s="1" t="n">
        <x:f>IF(D1228="",1,0)</x:f>
        <x:v>0</x:v>
      </x:c>
      <x:c r="P1228" s="1" t="n">
        <x:f>IF(E1228="",0,IF(OR(C1228&lt;&gt;"",L1228&gt;=J1228),1,0))</x:f>
        <x:v>1</x:v>
      </x:c>
      <x:c r="Q1228" s="1" t="n">
        <x:f>IF(AND(E1228&lt;&gt;"",C1228&lt;&gt;"",M1228&lt;=J1228),1,0)</x:f>
        <x:v>0</x:v>
      </x:c>
      <x:c r="R1228" s="1" t="n">
        <x:f>P1228-Q1228</x:f>
        <x:v>1</x:v>
      </x:c>
      <x:c r="S1228" s="1" t="n">
        <x:f>IF(E1228="",0,IF(OR(D1228&lt;&gt;"",L1228&gt;=K1228),1,0))</x:f>
        <x:v>1</x:v>
      </x:c>
      <x:c r="T1228" s="1" t="n">
        <x:f>IF(AND(E1228&lt;&gt;"",D1228&lt;&gt;"",N1228&lt;=K1228),1,0)</x:f>
        <x:v>1</x:v>
      </x:c>
      <x:c r="U1228" s="1" t="n">
        <x:f>S1228-T1228</x:f>
        <x:v>0</x:v>
      </x:c>
      <x:c r="V1228" s="1" t="n">
        <x:f>IF(I1228="",0,1)</x:f>
        <x:v>0</x:v>
      </x:c>
      <x:c r="W1228" s="1" t="n">
        <x:f>IF(I1228&gt;=4,1,0)</x:f>
        <x:v>0</x:v>
      </x:c>
      <x:c r="X1228" s="1" t="n">
        <x:f>1-O1228</x:f>
        <x:v>1</x:v>
      </x:c>
      <x:c r="Y1228" s="1" t="n">
        <x:f>IF(AND(O1228=1,L1228&gt;168),1,0)</x:f>
        <x:v>0</x:v>
      </x:c>
    </x:row>
    <x:row r="1229">
      <x:c r="A1229" s="1" t="str">
        <x:v>T01224</x:v>
      </x:c>
      <x:c r="B1229" s="9" t="n">
        <x:v>45684.756944444445</x:v>
      </x:c>
      <x:c r="C1229" s="9" t="n">
        <x:v>45684.975277777776</x:v>
      </x:c>
      <x:c r="D1229" s="9" t="n">
        <x:v>45687.38444444445</x:v>
      </x:c>
      <x:c r="E1229" s="1" t="str">
        <x:v>Low</x:v>
      </x:c>
      <x:c r="F1229" s="1" t="str">
        <x:v>Web chat</x:v>
      </x:c>
      <x:c r="G1229" s="1" t="str">
        <x:v>Account access</x:v>
      </x:c>
      <x:c r="H1229" s="1" t="n">
        <x:v>1</x:v>
      </x:c>
      <x:c r="I1229" s="1"/>
      <x:c r="J1229" s="1" t="n">
        <x:f>IF(E1229="","",VLOOKUP(E1229,'Guide'!$A$7:$C$10,2,FALSE))</x:f>
        <x:v>24</x:v>
      </x:c>
      <x:c r="K1229" s="1" t="n">
        <x:f>IF(E1229="","",VLOOKUP(E1229,'Guide'!$A$7:$C$10,3,FALSE))</x:f>
        <x:v>120</x:v>
      </x:c>
      <x:c r="L1229" s="10" t="n">
        <x:f>('Guide'!$B$4-B1229)*24</x:f>
        <x:v>3701.833333333314</x:v>
      </x:c>
      <x:c r="M1229" s="10" t="n">
        <x:f>IF(C1229="","",ROUND((C1229-B1229)*24,6))</x:f>
        <x:v>5.24</x:v>
      </x:c>
      <x:c r="N1229" s="10" t="n">
        <x:f>IF(D1229="","",ROUND((D1229-B1229)*24,6))</x:f>
        <x:v>63.06</x:v>
      </x:c>
      <x:c r="O1229" s="1" t="n">
        <x:f>IF(D1229="",1,0)</x:f>
        <x:v>0</x:v>
      </x:c>
      <x:c r="P1229" s="1" t="n">
        <x:f>IF(E1229="",0,IF(OR(C1229&lt;&gt;"",L1229&gt;=J1229),1,0))</x:f>
        <x:v>1</x:v>
      </x:c>
      <x:c r="Q1229" s="1" t="n">
        <x:f>IF(AND(E1229&lt;&gt;"",C1229&lt;&gt;"",M1229&lt;=J1229),1,0)</x:f>
        <x:v>1</x:v>
      </x:c>
      <x:c r="R1229" s="1" t="n">
        <x:f>P1229-Q1229</x:f>
        <x:v>0</x:v>
      </x:c>
      <x:c r="S1229" s="1" t="n">
        <x:f>IF(E1229="",0,IF(OR(D1229&lt;&gt;"",L1229&gt;=K1229),1,0))</x:f>
        <x:v>1</x:v>
      </x:c>
      <x:c r="T1229" s="1" t="n">
        <x:f>IF(AND(E1229&lt;&gt;"",D1229&lt;&gt;"",N1229&lt;=K1229),1,0)</x:f>
        <x:v>1</x:v>
      </x:c>
      <x:c r="U1229" s="1" t="n">
        <x:f>S1229-T1229</x:f>
        <x:v>0</x:v>
      </x:c>
      <x:c r="V1229" s="1" t="n">
        <x:f>IF(I1229="",0,1)</x:f>
        <x:v>0</x:v>
      </x:c>
      <x:c r="W1229" s="1" t="n">
        <x:f>IF(I1229&gt;=4,1,0)</x:f>
        <x:v>0</x:v>
      </x:c>
      <x:c r="X1229" s="1" t="n">
        <x:f>1-O1229</x:f>
        <x:v>1</x:v>
      </x:c>
      <x:c r="Y1229" s="1" t="n">
        <x:f>IF(AND(O1229=1,L1229&gt;168),1,0)</x:f>
        <x:v>0</x:v>
      </x:c>
    </x:row>
    <x:row r="1230">
      <x:c r="A1230" s="1" t="str">
        <x:v>T01225</x:v>
      </x:c>
      <x:c r="B1230" s="9" t="n">
        <x:v>45670.17847222222</x:v>
      </x:c>
      <x:c r="C1230" s="9" t="n">
        <x:v>45670.20888888889</x:v>
      </x:c>
      <x:c r="D1230" s="9" t="n">
        <x:v>45670.56555555556</x:v>
      </x:c>
      <x:c r="E1230" s="1" t="str">
        <x:v>High</x:v>
      </x:c>
      <x:c r="F1230" s="1" t="str">
        <x:v>Email</x:v>
      </x:c>
      <x:c r="G1230" s="1" t="str">
        <x:v>Billing</x:v>
      </x:c>
      <x:c r="H1230" s="1" t="n">
        <x:v>0</x:v>
      </x:c>
      <x:c r="I1230" s="1" t="n">
        <x:v>4</x:v>
      </x:c>
      <x:c r="J1230" s="1" t="n">
        <x:f>IF(E1230="","",VLOOKUP(E1230,'Guide'!$A$7:$C$10,2,FALSE))</x:f>
        <x:v>4</x:v>
      </x:c>
      <x:c r="K1230" s="1" t="n">
        <x:f>IF(E1230="","",VLOOKUP(E1230,'Guide'!$A$7:$C$10,3,FALSE))</x:f>
        <x:v>24</x:v>
      </x:c>
      <x:c r="L1230" s="10" t="n">
        <x:f>('Guide'!$B$4-B1230)*24</x:f>
        <x:v>4051.7166666666744</x:v>
      </x:c>
      <x:c r="M1230" s="10" t="n">
        <x:f>IF(C1230="","",ROUND((C1230-B1230)*24,6))</x:f>
        <x:v>0.73</x:v>
      </x:c>
      <x:c r="N1230" s="10" t="n">
        <x:f>IF(D1230="","",ROUND((D1230-B1230)*24,6))</x:f>
        <x:v>9.29</x:v>
      </x:c>
      <x:c r="O1230" s="1" t="n">
        <x:f>IF(D1230="",1,0)</x:f>
        <x:v>0</x:v>
      </x:c>
      <x:c r="P1230" s="1" t="n">
        <x:f>IF(E1230="",0,IF(OR(C1230&lt;&gt;"",L1230&gt;=J1230),1,0))</x:f>
        <x:v>1</x:v>
      </x:c>
      <x:c r="Q1230" s="1" t="n">
        <x:f>IF(AND(E1230&lt;&gt;"",C1230&lt;&gt;"",M1230&lt;=J1230),1,0)</x:f>
        <x:v>1</x:v>
      </x:c>
      <x:c r="R1230" s="1" t="n">
        <x:f>P1230-Q1230</x:f>
        <x:v>0</x:v>
      </x:c>
      <x:c r="S1230" s="1" t="n">
        <x:f>IF(E1230="",0,IF(OR(D1230&lt;&gt;"",L1230&gt;=K1230),1,0))</x:f>
        <x:v>1</x:v>
      </x:c>
      <x:c r="T1230" s="1" t="n">
        <x:f>IF(AND(E1230&lt;&gt;"",D1230&lt;&gt;"",N1230&lt;=K1230),1,0)</x:f>
        <x:v>1</x:v>
      </x:c>
      <x:c r="U1230" s="1" t="n">
        <x:f>S1230-T1230</x:f>
        <x:v>0</x:v>
      </x:c>
      <x:c r="V1230" s="1" t="n">
        <x:f>IF(I1230="",0,1)</x:f>
        <x:v>1</x:v>
      </x:c>
      <x:c r="W1230" s="1" t="n">
        <x:f>IF(I1230&gt;=4,1,0)</x:f>
        <x:v>1</x:v>
      </x:c>
      <x:c r="X1230" s="1" t="n">
        <x:f>1-O1230</x:f>
        <x:v>1</x:v>
      </x:c>
      <x:c r="Y1230" s="1" t="n">
        <x:f>IF(AND(O1230=1,L1230&gt;168),1,0)</x:f>
        <x:v>0</x:v>
      </x:c>
    </x:row>
    <x:row r="1231">
      <x:c r="A1231" s="1" t="str">
        <x:v>T01226</x:v>
      </x:c>
      <x:c r="B1231" s="9" t="n">
        <x:v>45760.69027777778</x:v>
      </x:c>
      <x:c r="C1231" s="9" t="n">
        <x:v>45761.07361111111</x:v>
      </x:c>
      <x:c r="D1231" s="9" t="n">
        <x:v>45761.70652777778</x:v>
      </x:c>
      <x:c r="E1231" s="1" t="str">
        <x:v>Normal</x:v>
      </x:c>
      <x:c r="F1231" s="1" t="str">
        <x:v>Email</x:v>
      </x:c>
      <x:c r="G1231" s="1" t="str">
        <x:v>Product information</x:v>
      </x:c>
      <x:c r="H1231" s="1" t="n">
        <x:v>0</x:v>
      </x:c>
      <x:c r="I1231" s="1"/>
      <x:c r="J1231" s="1" t="n">
        <x:f>IF(E1231="","",VLOOKUP(E1231,'Guide'!$A$7:$C$10,2,FALSE))</x:f>
        <x:v>12</x:v>
      </x:c>
      <x:c r="K1231" s="1" t="n">
        <x:f>IF(E1231="","",VLOOKUP(E1231,'Guide'!$A$7:$C$10,3,FALSE))</x:f>
        <x:v>72</x:v>
      </x:c>
      <x:c r="L1231" s="10" t="n">
        <x:f>('Guide'!$B$4-B1231)*24</x:f>
        <x:v>1879.4333333332906</x:v>
      </x:c>
      <x:c r="M1231" s="10" t="n">
        <x:f>IF(C1231="","",ROUND((C1231-B1231)*24,6))</x:f>
        <x:v>9.2</x:v>
      </x:c>
      <x:c r="N1231" s="10" t="n">
        <x:f>IF(D1231="","",ROUND((D1231-B1231)*24,6))</x:f>
        <x:v>24.39</x:v>
      </x:c>
      <x:c r="O1231" s="1" t="n">
        <x:f>IF(D1231="",1,0)</x:f>
        <x:v>0</x:v>
      </x:c>
      <x:c r="P1231" s="1" t="n">
        <x:f>IF(E1231="",0,IF(OR(C1231&lt;&gt;"",L1231&gt;=J1231),1,0))</x:f>
        <x:v>1</x:v>
      </x:c>
      <x:c r="Q1231" s="1" t="n">
        <x:f>IF(AND(E1231&lt;&gt;"",C1231&lt;&gt;"",M1231&lt;=J1231),1,0)</x:f>
        <x:v>1</x:v>
      </x:c>
      <x:c r="R1231" s="1" t="n">
        <x:f>P1231-Q1231</x:f>
        <x:v>0</x:v>
      </x:c>
      <x:c r="S1231" s="1" t="n">
        <x:f>IF(E1231="",0,IF(OR(D1231&lt;&gt;"",L1231&gt;=K1231),1,0))</x:f>
        <x:v>1</x:v>
      </x:c>
      <x:c r="T1231" s="1" t="n">
        <x:f>IF(AND(E1231&lt;&gt;"",D1231&lt;&gt;"",N1231&lt;=K1231),1,0)</x:f>
        <x:v>1</x:v>
      </x:c>
      <x:c r="U1231" s="1" t="n">
        <x:f>S1231-T1231</x:f>
        <x:v>0</x:v>
      </x:c>
      <x:c r="V1231" s="1" t="n">
        <x:f>IF(I1231="",0,1)</x:f>
        <x:v>0</x:v>
      </x:c>
      <x:c r="W1231" s="1" t="n">
        <x:f>IF(I1231&gt;=4,1,0)</x:f>
        <x:v>0</x:v>
      </x:c>
      <x:c r="X1231" s="1" t="n">
        <x:f>1-O1231</x:f>
        <x:v>1</x:v>
      </x:c>
      <x:c r="Y1231" s="1" t="n">
        <x:f>IF(AND(O1231=1,L1231&gt;168),1,0)</x:f>
        <x:v>0</x:v>
      </x:c>
    </x:row>
    <x:row r="1232">
      <x:c r="A1232" s="1" t="str">
        <x:v>T01227</x:v>
      </x:c>
      <x:c r="B1232" s="9" t="n">
        <x:v>45670.123611111114</x:v>
      </x:c>
      <x:c r="C1232" s="9" t="n">
        <x:v>45670.26361111111</x:v>
      </x:c>
      <x:c r="D1232" s="9" t="n">
        <x:v>45672.179027777776</x:v>
      </x:c>
      <x:c r="E1232" s="1" t="str">
        <x:v>Normal</x:v>
      </x:c>
      <x:c r="F1232" s="1" t="str">
        <x:v>Web chat</x:v>
      </x:c>
      <x:c r="G1232" s="1" t="str">
        <x:v>Billing</x:v>
      </x:c>
      <x:c r="H1232" s="1" t="n">
        <x:v>0</x:v>
      </x:c>
      <x:c r="I1232" s="1"/>
      <x:c r="J1232" s="1" t="n">
        <x:f>IF(E1232="","",VLOOKUP(E1232,'Guide'!$A$7:$C$10,2,FALSE))</x:f>
        <x:v>12</x:v>
      </x:c>
      <x:c r="K1232" s="1" t="n">
        <x:f>IF(E1232="","",VLOOKUP(E1232,'Guide'!$A$7:$C$10,3,FALSE))</x:f>
        <x:v>72</x:v>
      </x:c>
      <x:c r="L1232" s="10" t="n">
        <x:f>('Guide'!$B$4-B1232)*24</x:f>
        <x:v>4053.0333333332674</x:v>
      </x:c>
      <x:c r="M1232" s="10" t="n">
        <x:f>IF(C1232="","",ROUND((C1232-B1232)*24,6))</x:f>
        <x:v>3.36</x:v>
      </x:c>
      <x:c r="N1232" s="10" t="n">
        <x:f>IF(D1232="","",ROUND((D1232-B1232)*24,6))</x:f>
        <x:v>49.33</x:v>
      </x:c>
      <x:c r="O1232" s="1" t="n">
        <x:f>IF(D1232="",1,0)</x:f>
        <x:v>0</x:v>
      </x:c>
      <x:c r="P1232" s="1" t="n">
        <x:f>IF(E1232="",0,IF(OR(C1232&lt;&gt;"",L1232&gt;=J1232),1,0))</x:f>
        <x:v>1</x:v>
      </x:c>
      <x:c r="Q1232" s="1" t="n">
        <x:f>IF(AND(E1232&lt;&gt;"",C1232&lt;&gt;"",M1232&lt;=J1232),1,0)</x:f>
        <x:v>1</x:v>
      </x:c>
      <x:c r="R1232" s="1" t="n">
        <x:f>P1232-Q1232</x:f>
        <x:v>0</x:v>
      </x:c>
      <x:c r="S1232" s="1" t="n">
        <x:f>IF(E1232="",0,IF(OR(D1232&lt;&gt;"",L1232&gt;=K1232),1,0))</x:f>
        <x:v>1</x:v>
      </x:c>
      <x:c r="T1232" s="1" t="n">
        <x:f>IF(AND(E1232&lt;&gt;"",D1232&lt;&gt;"",N1232&lt;=K1232),1,0)</x:f>
        <x:v>1</x:v>
      </x:c>
      <x:c r="U1232" s="1" t="n">
        <x:f>S1232-T1232</x:f>
        <x:v>0</x:v>
      </x:c>
      <x:c r="V1232" s="1" t="n">
        <x:f>IF(I1232="",0,1)</x:f>
        <x:v>0</x:v>
      </x:c>
      <x:c r="W1232" s="1" t="n">
        <x:f>IF(I1232&gt;=4,1,0)</x:f>
        <x:v>0</x:v>
      </x:c>
      <x:c r="X1232" s="1" t="n">
        <x:f>1-O1232</x:f>
        <x:v>1</x:v>
      </x:c>
      <x:c r="Y1232" s="1" t="n">
        <x:f>IF(AND(O1232=1,L1232&gt;168),1,0)</x:f>
        <x:v>0</x:v>
      </x:c>
    </x:row>
    <x:row r="1233">
      <x:c r="A1233" s="1" t="str">
        <x:v>T01228</x:v>
      </x:c>
      <x:c r="B1233" s="9" t="n">
        <x:v>45659.902083333334</x:v>
      </x:c>
      <x:c r="C1233" s="9" t="n">
        <x:v>45660.29125</x:v>
      </x:c>
      <x:c r="D1233" s="9" t="n">
        <x:v>45660.699166666665</x:v>
      </x:c>
      <x:c r="E1233" s="1" t="str">
        <x:v>High</x:v>
      </x:c>
      <x:c r="F1233" s="1" t="str">
        <x:v>Email</x:v>
      </x:c>
      <x:c r="G1233" s="1" t="str">
        <x:v>Billing</x:v>
      </x:c>
      <x:c r="H1233" s="1" t="n">
        <x:v>0</x:v>
      </x:c>
      <x:c r="I1233" s="1" t="n">
        <x:v>4</x:v>
      </x:c>
      <x:c r="J1233" s="1" t="n">
        <x:f>IF(E1233="","",VLOOKUP(E1233,'Guide'!$A$7:$C$10,2,FALSE))</x:f>
        <x:v>4</x:v>
      </x:c>
      <x:c r="K1233" s="1" t="n">
        <x:f>IF(E1233="","",VLOOKUP(E1233,'Guide'!$A$7:$C$10,3,FALSE))</x:f>
        <x:v>24</x:v>
      </x:c>
      <x:c r="L1233" s="10" t="n">
        <x:f>('Guide'!$B$4-B1233)*24</x:f>
        <x:v>4298.349999999977</x:v>
      </x:c>
      <x:c r="M1233" s="10" t="n">
        <x:f>IF(C1233="","",ROUND((C1233-B1233)*24,6))</x:f>
        <x:v>9.34</x:v>
      </x:c>
      <x:c r="N1233" s="10" t="n">
        <x:f>IF(D1233="","",ROUND((D1233-B1233)*24,6))</x:f>
        <x:v>19.13</x:v>
      </x:c>
      <x:c r="O1233" s="1" t="n">
        <x:f>IF(D1233="",1,0)</x:f>
        <x:v>0</x:v>
      </x:c>
      <x:c r="P1233" s="1" t="n">
        <x:f>IF(E1233="",0,IF(OR(C1233&lt;&gt;"",L1233&gt;=J1233),1,0))</x:f>
        <x:v>1</x:v>
      </x:c>
      <x:c r="Q1233" s="1" t="n">
        <x:f>IF(AND(E1233&lt;&gt;"",C1233&lt;&gt;"",M1233&lt;=J1233),1,0)</x:f>
        <x:v>0</x:v>
      </x:c>
      <x:c r="R1233" s="1" t="n">
        <x:f>P1233-Q1233</x:f>
        <x:v>1</x:v>
      </x:c>
      <x:c r="S1233" s="1" t="n">
        <x:f>IF(E1233="",0,IF(OR(D1233&lt;&gt;"",L1233&gt;=K1233),1,0))</x:f>
        <x:v>1</x:v>
      </x:c>
      <x:c r="T1233" s="1" t="n">
        <x:f>IF(AND(E1233&lt;&gt;"",D1233&lt;&gt;"",N1233&lt;=K1233),1,0)</x:f>
        <x:v>1</x:v>
      </x:c>
      <x:c r="U1233" s="1" t="n">
        <x:f>S1233-T1233</x:f>
        <x:v>0</x:v>
      </x:c>
      <x:c r="V1233" s="1" t="n">
        <x:f>IF(I1233="",0,1)</x:f>
        <x:v>1</x:v>
      </x:c>
      <x:c r="W1233" s="1" t="n">
        <x:f>IF(I1233&gt;=4,1,0)</x:f>
        <x:v>1</x:v>
      </x:c>
      <x:c r="X1233" s="1" t="n">
        <x:f>1-O1233</x:f>
        <x:v>1</x:v>
      </x:c>
      <x:c r="Y1233" s="1" t="n">
        <x:f>IF(AND(O1233=1,L1233&gt;168),1,0)</x:f>
        <x:v>0</x:v>
      </x:c>
    </x:row>
    <x:row r="1234">
      <x:c r="A1234" s="1" t="str">
        <x:v>T01229</x:v>
      </x:c>
      <x:c r="B1234" s="9" t="n">
        <x:v>45674.33819444444</x:v>
      </x:c>
      <x:c r="C1234" s="9" t="n">
        <x:v>45674.39611111111</x:v>
      </x:c>
      <x:c r="D1234" s="9" t="n">
        <x:v>45675.55652777778</x:v>
      </x:c>
      <x:c r="E1234" s="1" t="str">
        <x:v>High</x:v>
      </x:c>
      <x:c r="F1234" s="1" t="str">
        <x:v>Email</x:v>
      </x:c>
      <x:c r="G1234" s="1" t="str">
        <x:v>Product information</x:v>
      </x:c>
      <x:c r="H1234" s="1" t="n">
        <x:v>0</x:v>
      </x:c>
      <x:c r="I1234" s="1"/>
      <x:c r="J1234" s="1" t="n">
        <x:f>IF(E1234="","",VLOOKUP(E1234,'Guide'!$A$7:$C$10,2,FALSE))</x:f>
        <x:v>4</x:v>
      </x:c>
      <x:c r="K1234" s="1" t="n">
        <x:f>IF(E1234="","",VLOOKUP(E1234,'Guide'!$A$7:$C$10,3,FALSE))</x:f>
        <x:v>24</x:v>
      </x:c>
      <x:c r="L1234" s="10" t="n">
        <x:f>('Guide'!$B$4-B1234)*24</x:f>
        <x:v>3951.8833333334187</x:v>
      </x:c>
      <x:c r="M1234" s="10" t="n">
        <x:f>IF(C1234="","",ROUND((C1234-B1234)*24,6))</x:f>
        <x:v>1.39</x:v>
      </x:c>
      <x:c r="N1234" s="10" t="n">
        <x:f>IF(D1234="","",ROUND((D1234-B1234)*24,6))</x:f>
        <x:v>29.24</x:v>
      </x:c>
      <x:c r="O1234" s="1" t="n">
        <x:f>IF(D1234="",1,0)</x:f>
        <x:v>0</x:v>
      </x:c>
      <x:c r="P1234" s="1" t="n">
        <x:f>IF(E1234="",0,IF(OR(C1234&lt;&gt;"",L1234&gt;=J1234),1,0))</x:f>
        <x:v>1</x:v>
      </x:c>
      <x:c r="Q1234" s="1" t="n">
        <x:f>IF(AND(E1234&lt;&gt;"",C1234&lt;&gt;"",M1234&lt;=J1234),1,0)</x:f>
        <x:v>1</x:v>
      </x:c>
      <x:c r="R1234" s="1" t="n">
        <x:f>P1234-Q1234</x:f>
        <x:v>0</x:v>
      </x:c>
      <x:c r="S1234" s="1" t="n">
        <x:f>IF(E1234="",0,IF(OR(D1234&lt;&gt;"",L1234&gt;=K1234),1,0))</x:f>
        <x:v>1</x:v>
      </x:c>
      <x:c r="T1234" s="1" t="n">
        <x:f>IF(AND(E1234&lt;&gt;"",D1234&lt;&gt;"",N1234&lt;=K1234),1,0)</x:f>
        <x:v>0</x:v>
      </x:c>
      <x:c r="U1234" s="1" t="n">
        <x:f>S1234-T1234</x:f>
        <x:v>1</x:v>
      </x:c>
      <x:c r="V1234" s="1" t="n">
        <x:f>IF(I1234="",0,1)</x:f>
        <x:v>0</x:v>
      </x:c>
      <x:c r="W1234" s="1" t="n">
        <x:f>IF(I1234&gt;=4,1,0)</x:f>
        <x:v>0</x:v>
      </x:c>
      <x:c r="X1234" s="1" t="n">
        <x:f>1-O1234</x:f>
        <x:v>1</x:v>
      </x:c>
      <x:c r="Y1234" s="1" t="n">
        <x:f>IF(AND(O1234=1,L1234&gt;168),1,0)</x:f>
        <x:v>0</x:v>
      </x:c>
    </x:row>
    <x:row r="1235">
      <x:c r="A1235" s="1" t="str">
        <x:v>T01230</x:v>
      </x:c>
      <x:c r="B1235" s="9" t="n">
        <x:v>45782.50486111111</x:v>
      </x:c>
      <x:c r="C1235" s="9" t="n">
        <x:v>45783.17611111111</x:v>
      </x:c>
      <x:c r="D1235" s="9" t="n">
        <x:v>45784.35194444445</x:v>
      </x:c>
      <x:c r="E1235" s="1" t="str">
        <x:v>High</x:v>
      </x:c>
      <x:c r="F1235" s="1" t="str">
        <x:v>Email</x:v>
      </x:c>
      <x:c r="G1235" s="1" t="str">
        <x:v>Refund</x:v>
      </x:c>
      <x:c r="H1235" s="1" t="n">
        <x:v>0</x:v>
      </x:c>
      <x:c r="I1235" s="1" t="n">
        <x:v>5</x:v>
      </x:c>
      <x:c r="J1235" s="1" t="n">
        <x:f>IF(E1235="","",VLOOKUP(E1235,'Guide'!$A$7:$C$10,2,FALSE))</x:f>
        <x:v>4</x:v>
      </x:c>
      <x:c r="K1235" s="1" t="n">
        <x:f>IF(E1235="","",VLOOKUP(E1235,'Guide'!$A$7:$C$10,3,FALSE))</x:f>
        <x:v>24</x:v>
      </x:c>
      <x:c r="L1235" s="10" t="n">
        <x:f>('Guide'!$B$4-B1235)*24</x:f>
        <x:v>1355.8833333333023</x:v>
      </x:c>
      <x:c r="M1235" s="10" t="n">
        <x:f>IF(C1235="","",ROUND((C1235-B1235)*24,6))</x:f>
        <x:v>16.11</x:v>
      </x:c>
      <x:c r="N1235" s="10" t="n">
        <x:f>IF(D1235="","",ROUND((D1235-B1235)*24,6))</x:f>
        <x:v>44.33</x:v>
      </x:c>
      <x:c r="O1235" s="1" t="n">
        <x:f>IF(D1235="",1,0)</x:f>
        <x:v>0</x:v>
      </x:c>
      <x:c r="P1235" s="1" t="n">
        <x:f>IF(E1235="",0,IF(OR(C1235&lt;&gt;"",L1235&gt;=J1235),1,0))</x:f>
        <x:v>1</x:v>
      </x:c>
      <x:c r="Q1235" s="1" t="n">
        <x:f>IF(AND(E1235&lt;&gt;"",C1235&lt;&gt;"",M1235&lt;=J1235),1,0)</x:f>
        <x:v>0</x:v>
      </x:c>
      <x:c r="R1235" s="1" t="n">
        <x:f>P1235-Q1235</x:f>
        <x:v>1</x:v>
      </x:c>
      <x:c r="S1235" s="1" t="n">
        <x:f>IF(E1235="",0,IF(OR(D1235&lt;&gt;"",L1235&gt;=K1235),1,0))</x:f>
        <x:v>1</x:v>
      </x:c>
      <x:c r="T1235" s="1" t="n">
        <x:f>IF(AND(E1235&lt;&gt;"",D1235&lt;&gt;"",N1235&lt;=K1235),1,0)</x:f>
        <x:v>0</x:v>
      </x:c>
      <x:c r="U1235" s="1" t="n">
        <x:f>S1235-T1235</x:f>
        <x:v>1</x:v>
      </x:c>
      <x:c r="V1235" s="1" t="n">
        <x:f>IF(I1235="",0,1)</x:f>
        <x:v>1</x:v>
      </x:c>
      <x:c r="W1235" s="1" t="n">
        <x:f>IF(I1235&gt;=4,1,0)</x:f>
        <x:v>1</x:v>
      </x:c>
      <x:c r="X1235" s="1" t="n">
        <x:f>1-O1235</x:f>
        <x:v>1</x:v>
      </x:c>
      <x:c r="Y1235" s="1" t="n">
        <x:f>IF(AND(O1235=1,L1235&gt;168),1,0)</x:f>
        <x:v>0</x:v>
      </x:c>
    </x:row>
    <x:row r="1236">
      <x:c r="A1236" s="1" t="str">
        <x:v>T01231</x:v>
      </x:c>
      <x:c r="B1236" s="9" t="n">
        <x:v>45772.66736111111</x:v>
      </x:c>
      <x:c r="C1236" s="9" t="n">
        <x:v>45772.890694444446</x:v>
      </x:c>
      <x:c r="D1236" s="9" t="n">
        <x:v>45778.86111111111</x:v>
      </x:c>
      <x:c r="E1236" s="1" t="str">
        <x:v>High</x:v>
      </x:c>
      <x:c r="F1236" s="1" t="str">
        <x:v>WhatsApp</x:v>
      </x:c>
      <x:c r="G1236" s="1" t="str">
        <x:v>Refund</x:v>
      </x:c>
      <x:c r="H1236" s="1" t="n">
        <x:v>0</x:v>
      </x:c>
      <x:c r="I1236" s="1" t="n">
        <x:v>4</x:v>
      </x:c>
      <x:c r="J1236" s="1" t="n">
        <x:f>IF(E1236="","",VLOOKUP(E1236,'Guide'!$A$7:$C$10,2,FALSE))</x:f>
        <x:v>4</x:v>
      </x:c>
      <x:c r="K1236" s="1" t="n">
        <x:f>IF(E1236="","",VLOOKUP(E1236,'Guide'!$A$7:$C$10,3,FALSE))</x:f>
        <x:v>24</x:v>
      </x:c>
      <x:c r="L1236" s="10" t="n">
        <x:f>('Guide'!$B$4-B1236)*24</x:f>
        <x:v>1591.9833333333372</x:v>
      </x:c>
      <x:c r="M1236" s="10" t="n">
        <x:f>IF(C1236="","",ROUND((C1236-B1236)*24,6))</x:f>
        <x:v>5.36</x:v>
      </x:c>
      <x:c r="N1236" s="10" t="n">
        <x:f>IF(D1236="","",ROUND((D1236-B1236)*24,6))</x:f>
        <x:v>148.65</x:v>
      </x:c>
      <x:c r="O1236" s="1" t="n">
        <x:f>IF(D1236="",1,0)</x:f>
        <x:v>0</x:v>
      </x:c>
      <x:c r="P1236" s="1" t="n">
        <x:f>IF(E1236="",0,IF(OR(C1236&lt;&gt;"",L1236&gt;=J1236),1,0))</x:f>
        <x:v>1</x:v>
      </x:c>
      <x:c r="Q1236" s="1" t="n">
        <x:f>IF(AND(E1236&lt;&gt;"",C1236&lt;&gt;"",M1236&lt;=J1236),1,0)</x:f>
        <x:v>0</x:v>
      </x:c>
      <x:c r="R1236" s="1" t="n">
        <x:f>P1236-Q1236</x:f>
        <x:v>1</x:v>
      </x:c>
      <x:c r="S1236" s="1" t="n">
        <x:f>IF(E1236="",0,IF(OR(D1236&lt;&gt;"",L1236&gt;=K1236),1,0))</x:f>
        <x:v>1</x:v>
      </x:c>
      <x:c r="T1236" s="1" t="n">
        <x:f>IF(AND(E1236&lt;&gt;"",D1236&lt;&gt;"",N1236&lt;=K1236),1,0)</x:f>
        <x:v>0</x:v>
      </x:c>
      <x:c r="U1236" s="1" t="n">
        <x:f>S1236-T1236</x:f>
        <x:v>1</x:v>
      </x:c>
      <x:c r="V1236" s="1" t="n">
        <x:f>IF(I1236="",0,1)</x:f>
        <x:v>1</x:v>
      </x:c>
      <x:c r="W1236" s="1" t="n">
        <x:f>IF(I1236&gt;=4,1,0)</x:f>
        <x:v>1</x:v>
      </x:c>
      <x:c r="X1236" s="1" t="n">
        <x:f>1-O1236</x:f>
        <x:v>1</x:v>
      </x:c>
      <x:c r="Y1236" s="1" t="n">
        <x:f>IF(AND(O1236=1,L1236&gt;168),1,0)</x:f>
        <x:v>0</x:v>
      </x:c>
    </x:row>
    <x:row r="1237">
      <x:c r="A1237" s="1" t="str">
        <x:v>T01232</x:v>
      </x:c>
      <x:c r="B1237" s="9" t="n">
        <x:v>45671.20486111111</x:v>
      </x:c>
      <x:c r="C1237" s="9" t="n">
        <x:v>45671.23777777778</x:v>
      </x:c>
      <x:c r="D1237" s="9"/>
      <x:c r="E1237" s="1" t="str">
        <x:v>Normal</x:v>
      </x:c>
      <x:c r="F1237" s="1" t="str">
        <x:v>WhatsApp</x:v>
      </x:c>
      <x:c r="G1237" s="1" t="str">
        <x:v>Billing</x:v>
      </x:c>
      <x:c r="H1237" s="1" t="n">
        <x:v>0</x:v>
      </x:c>
      <x:c r="I1237" s="1"/>
      <x:c r="J1237" s="1" t="n">
        <x:f>IF(E1237="","",VLOOKUP(E1237,'Guide'!$A$7:$C$10,2,FALSE))</x:f>
        <x:v>12</x:v>
      </x:c>
      <x:c r="K1237" s="1" t="n">
        <x:f>IF(E1237="","",VLOOKUP(E1237,'Guide'!$A$7:$C$10,3,FALSE))</x:f>
        <x:v>72</x:v>
      </x:c>
      <x:c r="L1237" s="10" t="n">
        <x:f>('Guide'!$B$4-B1237)*24</x:f>
        <x:v>4027.083333333372</x:v>
      </x:c>
      <x:c r="M1237" s="10" t="n">
        <x:f>IF(C1237="","",ROUND((C1237-B1237)*24,6))</x:f>
        <x:v>0.79</x:v>
      </x:c>
      <x:c r="N1237" s="10" t="str">
        <x:f>IF(D1237="","",ROUND((D1237-B1237)*24,6))</x:f>
      </x:c>
      <x:c r="O1237" s="1" t="n">
        <x:f>IF(D1237="",1,0)</x:f>
        <x:v>1</x:v>
      </x:c>
      <x:c r="P1237" s="1" t="n">
        <x:f>IF(E1237="",0,IF(OR(C1237&lt;&gt;"",L1237&gt;=J1237),1,0))</x:f>
        <x:v>1</x:v>
      </x:c>
      <x:c r="Q1237" s="1" t="n">
        <x:f>IF(AND(E1237&lt;&gt;"",C1237&lt;&gt;"",M1237&lt;=J1237),1,0)</x:f>
        <x:v>1</x:v>
      </x:c>
      <x:c r="R1237" s="1" t="n">
        <x:f>P1237-Q1237</x:f>
        <x:v>0</x:v>
      </x:c>
      <x:c r="S1237" s="1" t="n">
        <x:f>IF(E1237="",0,IF(OR(D1237&lt;&gt;"",L1237&gt;=K1237),1,0))</x:f>
        <x:v>1</x:v>
      </x:c>
      <x:c r="T1237" s="1" t="n">
        <x:f>IF(AND(E1237&lt;&gt;"",D1237&lt;&gt;"",N1237&lt;=K1237),1,0)</x:f>
        <x:v>0</x:v>
      </x:c>
      <x:c r="U1237" s="1" t="n">
        <x:f>S1237-T1237</x:f>
        <x:v>1</x:v>
      </x:c>
      <x:c r="V1237" s="1" t="n">
        <x:f>IF(I1237="",0,1)</x:f>
        <x:v>0</x:v>
      </x:c>
      <x:c r="W1237" s="1" t="n">
        <x:f>IF(I1237&gt;=4,1,0)</x:f>
        <x:v>0</x:v>
      </x:c>
      <x:c r="X1237" s="1" t="n">
        <x:f>1-O1237</x:f>
        <x:v>0</x:v>
      </x:c>
      <x:c r="Y1237" s="1" t="n">
        <x:f>IF(AND(O1237=1,L1237&gt;168),1,0)</x:f>
        <x:v>1</x:v>
      </x:c>
    </x:row>
    <x:row r="1238">
      <x:c r="A1238" s="1" t="str">
        <x:v>T01233</x:v>
      </x:c>
      <x:c r="B1238" s="9" t="n">
        <x:v>45832.82430555556</x:v>
      </x:c>
      <x:c r="C1238" s="9" t="n">
        <x:v>45833.65388888889</x:v>
      </x:c>
      <x:c r="D1238" s="9" t="n">
        <x:v>45835.16388888889</x:v>
      </x:c>
      <x:c r="E1238" s="1" t="str">
        <x:v>Normal</x:v>
      </x:c>
      <x:c r="F1238" s="1" t="str">
        <x:v>Email</x:v>
      </x:c>
      <x:c r="G1238" s="1" t="str">
        <x:v>Account access</x:v>
      </x:c>
      <x:c r="H1238" s="1" t="n">
        <x:v>0</x:v>
      </x:c>
      <x:c r="I1238" s="1" t="n">
        <x:v>5</x:v>
      </x:c>
      <x:c r="J1238" s="1" t="n">
        <x:f>IF(E1238="","",VLOOKUP(E1238,'Guide'!$A$7:$C$10,2,FALSE))</x:f>
        <x:v>12</x:v>
      </x:c>
      <x:c r="K1238" s="1" t="n">
        <x:f>IF(E1238="","",VLOOKUP(E1238,'Guide'!$A$7:$C$10,3,FALSE))</x:f>
        <x:v>72</x:v>
      </x:c>
      <x:c r="L1238" s="10" t="n">
        <x:f>('Guide'!$B$4-B1238)*24</x:f>
        <x:v>148.21666666661622</x:v>
      </x:c>
      <x:c r="M1238" s="10" t="n">
        <x:f>IF(C1238="","",ROUND((C1238-B1238)*24,6))</x:f>
        <x:v>19.91</x:v>
      </x:c>
      <x:c r="N1238" s="10" t="n">
        <x:f>IF(D1238="","",ROUND((D1238-B1238)*24,6))</x:f>
        <x:v>56.15</x:v>
      </x:c>
      <x:c r="O1238" s="1" t="n">
        <x:f>IF(D1238="",1,0)</x:f>
        <x:v>0</x:v>
      </x:c>
      <x:c r="P1238" s="1" t="n">
        <x:f>IF(E1238="",0,IF(OR(C1238&lt;&gt;"",L1238&gt;=J1238),1,0))</x:f>
        <x:v>1</x:v>
      </x:c>
      <x:c r="Q1238" s="1" t="n">
        <x:f>IF(AND(E1238&lt;&gt;"",C1238&lt;&gt;"",M1238&lt;=J1238),1,0)</x:f>
        <x:v>0</x:v>
      </x:c>
      <x:c r="R1238" s="1" t="n">
        <x:f>P1238-Q1238</x:f>
        <x:v>1</x:v>
      </x:c>
      <x:c r="S1238" s="1" t="n">
        <x:f>IF(E1238="",0,IF(OR(D1238&lt;&gt;"",L1238&gt;=K1238),1,0))</x:f>
        <x:v>1</x:v>
      </x:c>
      <x:c r="T1238" s="1" t="n">
        <x:f>IF(AND(E1238&lt;&gt;"",D1238&lt;&gt;"",N1238&lt;=K1238),1,0)</x:f>
        <x:v>1</x:v>
      </x:c>
      <x:c r="U1238" s="1" t="n">
        <x:f>S1238-T1238</x:f>
        <x:v>0</x:v>
      </x:c>
      <x:c r="V1238" s="1" t="n">
        <x:f>IF(I1238="",0,1)</x:f>
        <x:v>1</x:v>
      </x:c>
      <x:c r="W1238" s="1" t="n">
        <x:f>IF(I1238&gt;=4,1,0)</x:f>
        <x:v>1</x:v>
      </x:c>
      <x:c r="X1238" s="1" t="n">
        <x:f>1-O1238</x:f>
        <x:v>1</x:v>
      </x:c>
      <x:c r="Y1238" s="1" t="n">
        <x:f>IF(AND(O1238=1,L1238&gt;168),1,0)</x:f>
        <x:v>0</x:v>
      </x:c>
    </x:row>
    <x:row r="1239">
      <x:c r="A1239" s="1" t="str">
        <x:v>T01234</x:v>
      </x:c>
      <x:c r="B1239" s="9" t="n">
        <x:v>45727.493055555555</x:v>
      </x:c>
      <x:c r="C1239" s="9" t="n">
        <x:v>45727.62263888889</x:v>
      </x:c>
      <x:c r="D1239" s="9" t="n">
        <x:v>45728.39263888889</x:v>
      </x:c>
      <x:c r="E1239" s="1" t="str">
        <x:v>Normal</x:v>
      </x:c>
      <x:c r="F1239" s="1" t="str">
        <x:v>Web chat</x:v>
      </x:c>
      <x:c r="G1239" s="1" t="str">
        <x:v>Billing</x:v>
      </x:c>
      <x:c r="H1239" s="1" t="n">
        <x:v>0</x:v>
      </x:c>
      <x:c r="I1239" s="1"/>
      <x:c r="J1239" s="1" t="n">
        <x:f>IF(E1239="","",VLOOKUP(E1239,'Guide'!$A$7:$C$10,2,FALSE))</x:f>
        <x:v>12</x:v>
      </x:c>
      <x:c r="K1239" s="1" t="n">
        <x:f>IF(E1239="","",VLOOKUP(E1239,'Guide'!$A$7:$C$10,3,FALSE))</x:f>
        <x:v>72</x:v>
      </x:c>
      <x:c r="L1239" s="10" t="n">
        <x:f>('Guide'!$B$4-B1239)*24</x:f>
        <x:v>2676.166666666686</x:v>
      </x:c>
      <x:c r="M1239" s="10" t="n">
        <x:f>IF(C1239="","",ROUND((C1239-B1239)*24,6))</x:f>
        <x:v>3.11</x:v>
      </x:c>
      <x:c r="N1239" s="10" t="n">
        <x:f>IF(D1239="","",ROUND((D1239-B1239)*24,6))</x:f>
        <x:v>21.59</x:v>
      </x:c>
      <x:c r="O1239" s="1" t="n">
        <x:f>IF(D1239="",1,0)</x:f>
        <x:v>0</x:v>
      </x:c>
      <x:c r="P1239" s="1" t="n">
        <x:f>IF(E1239="",0,IF(OR(C1239&lt;&gt;"",L1239&gt;=J1239),1,0))</x:f>
        <x:v>1</x:v>
      </x:c>
      <x:c r="Q1239" s="1" t="n">
        <x:f>IF(AND(E1239&lt;&gt;"",C1239&lt;&gt;"",M1239&lt;=J1239),1,0)</x:f>
        <x:v>1</x:v>
      </x:c>
      <x:c r="R1239" s="1" t="n">
        <x:f>P1239-Q1239</x:f>
        <x:v>0</x:v>
      </x:c>
      <x:c r="S1239" s="1" t="n">
        <x:f>IF(E1239="",0,IF(OR(D1239&lt;&gt;"",L1239&gt;=K1239),1,0))</x:f>
        <x:v>1</x:v>
      </x:c>
      <x:c r="T1239" s="1" t="n">
        <x:f>IF(AND(E1239&lt;&gt;"",D1239&lt;&gt;"",N1239&lt;=K1239),1,0)</x:f>
        <x:v>1</x:v>
      </x:c>
      <x:c r="U1239" s="1" t="n">
        <x:f>S1239-T1239</x:f>
        <x:v>0</x:v>
      </x:c>
      <x:c r="V1239" s="1" t="n">
        <x:f>IF(I1239="",0,1)</x:f>
        <x:v>0</x:v>
      </x:c>
      <x:c r="W1239" s="1" t="n">
        <x:f>IF(I1239&gt;=4,1,0)</x:f>
        <x:v>0</x:v>
      </x:c>
      <x:c r="X1239" s="1" t="n">
        <x:f>1-O1239</x:f>
        <x:v>1</x:v>
      </x:c>
      <x:c r="Y1239" s="1" t="n">
        <x:f>IF(AND(O1239=1,L1239&gt;168),1,0)</x:f>
        <x:v>0</x:v>
      </x:c>
    </x:row>
    <x:row r="1240">
      <x:c r="A1240" s="1" t="str">
        <x:v>T01235</x:v>
      </x:c>
      <x:c r="B1240" s="9" t="n">
        <x:v>45728.16805555556</x:v>
      </x:c>
      <x:c r="C1240" s="9" t="n">
        <x:v>45728.35638888889</x:v>
      </x:c>
      <x:c r="D1240" s="9" t="n">
        <x:v>45729.86597222222</x:v>
      </x:c>
      <x:c r="E1240" s="1" t="str">
        <x:v>Low</x:v>
      </x:c>
      <x:c r="F1240" s="1" t="str">
        <x:v>WhatsApp</x:v>
      </x:c>
      <x:c r="G1240" s="1" t="str">
        <x:v>Product information</x:v>
      </x:c>
      <x:c r="H1240" s="1" t="n">
        <x:v>0</x:v>
      </x:c>
      <x:c r="I1240" s="1"/>
      <x:c r="J1240" s="1" t="n">
        <x:f>IF(E1240="","",VLOOKUP(E1240,'Guide'!$A$7:$C$10,2,FALSE))</x:f>
        <x:v>24</x:v>
      </x:c>
      <x:c r="K1240" s="1" t="n">
        <x:f>IF(E1240="","",VLOOKUP(E1240,'Guide'!$A$7:$C$10,3,FALSE))</x:f>
        <x:v>120</x:v>
      </x:c>
      <x:c r="L1240" s="10" t="n">
        <x:f>('Guide'!$B$4-B1240)*24</x:f>
        <x:v>2659.966666666616</x:v>
      </x:c>
      <x:c r="M1240" s="10" t="n">
        <x:f>IF(C1240="","",ROUND((C1240-B1240)*24,6))</x:f>
        <x:v>4.52</x:v>
      </x:c>
      <x:c r="N1240" s="10" t="n">
        <x:f>IF(D1240="","",ROUND((D1240-B1240)*24,6))</x:f>
        <x:v>40.75</x:v>
      </x:c>
      <x:c r="O1240" s="1" t="n">
        <x:f>IF(D1240="",1,0)</x:f>
        <x:v>0</x:v>
      </x:c>
      <x:c r="P1240" s="1" t="n">
        <x:f>IF(E1240="",0,IF(OR(C1240&lt;&gt;"",L1240&gt;=J1240),1,0))</x:f>
        <x:v>1</x:v>
      </x:c>
      <x:c r="Q1240" s="1" t="n">
        <x:f>IF(AND(E1240&lt;&gt;"",C1240&lt;&gt;"",M1240&lt;=J1240),1,0)</x:f>
        <x:v>1</x:v>
      </x:c>
      <x:c r="R1240" s="1" t="n">
        <x:f>P1240-Q1240</x:f>
        <x:v>0</x:v>
      </x:c>
      <x:c r="S1240" s="1" t="n">
        <x:f>IF(E1240="",0,IF(OR(D1240&lt;&gt;"",L1240&gt;=K1240),1,0))</x:f>
        <x:v>1</x:v>
      </x:c>
      <x:c r="T1240" s="1" t="n">
        <x:f>IF(AND(E1240&lt;&gt;"",D1240&lt;&gt;"",N1240&lt;=K1240),1,0)</x:f>
        <x:v>1</x:v>
      </x:c>
      <x:c r="U1240" s="1" t="n">
        <x:f>S1240-T1240</x:f>
        <x:v>0</x:v>
      </x:c>
      <x:c r="V1240" s="1" t="n">
        <x:f>IF(I1240="",0,1)</x:f>
        <x:v>0</x:v>
      </x:c>
      <x:c r="W1240" s="1" t="n">
        <x:f>IF(I1240&gt;=4,1,0)</x:f>
        <x:v>0</x:v>
      </x:c>
      <x:c r="X1240" s="1" t="n">
        <x:f>1-O1240</x:f>
        <x:v>1</x:v>
      </x:c>
      <x:c r="Y1240" s="1" t="n">
        <x:f>IF(AND(O1240=1,L1240&gt;168),1,0)</x:f>
        <x:v>0</x:v>
      </x:c>
    </x:row>
    <x:row r="1241">
      <x:c r="A1241" s="1" t="str">
        <x:v>T01236</x:v>
      </x:c>
      <x:c r="B1241" s="9" t="n">
        <x:v>45834.65347222222</x:v>
      </x:c>
      <x:c r="C1241" s="9" t="n">
        <x:v>45835.494305555556</x:v>
      </x:c>
      <x:c r="D1241" s="9"/>
      <x:c r="E1241" s="1" t="str">
        <x:v>High</x:v>
      </x:c>
      <x:c r="F1241" s="1" t="str">
        <x:v>Email</x:v>
      </x:c>
      <x:c r="G1241" s="1" t="str">
        <x:v>Delivery</x:v>
      </x:c>
      <x:c r="H1241" s="1" t="n">
        <x:v>0</x:v>
      </x:c>
      <x:c r="I1241" s="1"/>
      <x:c r="J1241" s="1" t="n">
        <x:f>IF(E1241="","",VLOOKUP(E1241,'Guide'!$A$7:$C$10,2,FALSE))</x:f>
        <x:v>4</x:v>
      </x:c>
      <x:c r="K1241" s="1" t="n">
        <x:f>IF(E1241="","",VLOOKUP(E1241,'Guide'!$A$7:$C$10,3,FALSE))</x:f>
        <x:v>24</x:v>
      </x:c>
      <x:c r="L1241" s="10" t="n">
        <x:f>('Guide'!$B$4-B1241)*24</x:f>
        <x:v>104.31666666670935</x:v>
      </x:c>
      <x:c r="M1241" s="10" t="n">
        <x:f>IF(C1241="","",ROUND((C1241-B1241)*24,6))</x:f>
        <x:v>20.18</x:v>
      </x:c>
      <x:c r="N1241" s="10" t="str">
        <x:f>IF(D1241="","",ROUND((D1241-B1241)*24,6))</x:f>
      </x:c>
      <x:c r="O1241" s="1" t="n">
        <x:f>IF(D1241="",1,0)</x:f>
        <x:v>1</x:v>
      </x:c>
      <x:c r="P1241" s="1" t="n">
        <x:f>IF(E1241="",0,IF(OR(C1241&lt;&gt;"",L1241&gt;=J1241),1,0))</x:f>
        <x:v>1</x:v>
      </x:c>
      <x:c r="Q1241" s="1" t="n">
        <x:f>IF(AND(E1241&lt;&gt;"",C1241&lt;&gt;"",M1241&lt;=J1241),1,0)</x:f>
        <x:v>0</x:v>
      </x:c>
      <x:c r="R1241" s="1" t="n">
        <x:f>P1241-Q1241</x:f>
        <x:v>1</x:v>
      </x:c>
      <x:c r="S1241" s="1" t="n">
        <x:f>IF(E1241="",0,IF(OR(D1241&lt;&gt;"",L1241&gt;=K1241),1,0))</x:f>
        <x:v>1</x:v>
      </x:c>
      <x:c r="T1241" s="1" t="n">
        <x:f>IF(AND(E1241&lt;&gt;"",D1241&lt;&gt;"",N1241&lt;=K1241),1,0)</x:f>
        <x:v>0</x:v>
      </x:c>
      <x:c r="U1241" s="1" t="n">
        <x:f>S1241-T1241</x:f>
        <x:v>1</x:v>
      </x:c>
      <x:c r="V1241" s="1" t="n">
        <x:f>IF(I1241="",0,1)</x:f>
        <x:v>0</x:v>
      </x:c>
      <x:c r="W1241" s="1" t="n">
        <x:f>IF(I1241&gt;=4,1,0)</x:f>
        <x:v>0</x:v>
      </x:c>
      <x:c r="X1241" s="1" t="n">
        <x:f>1-O1241</x:f>
        <x:v>0</x:v>
      </x:c>
      <x:c r="Y1241" s="1" t="n">
        <x:f>IF(AND(O1241=1,L1241&gt;168),1,0)</x:f>
        <x:v>0</x:v>
      </x:c>
    </x:row>
    <x:row r="1242">
      <x:c r="A1242" s="1" t="str">
        <x:v>T01237</x:v>
      </x:c>
      <x:c r="B1242" s="9" t="n">
        <x:v>45739.61944444444</x:v>
      </x:c>
      <x:c r="C1242" s="9" t="n">
        <x:v>45740.10361111111</x:v>
      </x:c>
      <x:c r="D1242" s="9" t="n">
        <x:v>45741.21236111111</x:v>
      </x:c>
      <x:c r="E1242" s="1" t="str">
        <x:v>Normal</x:v>
      </x:c>
      <x:c r="F1242" s="1" t="str">
        <x:v>Web chat</x:v>
      </x:c>
      <x:c r="G1242" s="1" t="str">
        <x:v>Refund</x:v>
      </x:c>
      <x:c r="H1242" s="1" t="n">
        <x:v>0</x:v>
      </x:c>
      <x:c r="I1242" s="1"/>
      <x:c r="J1242" s="1" t="n">
        <x:f>IF(E1242="","",VLOOKUP(E1242,'Guide'!$A$7:$C$10,2,FALSE))</x:f>
        <x:v>12</x:v>
      </x:c>
      <x:c r="K1242" s="1" t="n">
        <x:f>IF(E1242="","",VLOOKUP(E1242,'Guide'!$A$7:$C$10,3,FALSE))</x:f>
        <x:v>72</x:v>
      </x:c>
      <x:c r="L1242" s="10" t="n">
        <x:f>('Guide'!$B$4-B1242)*24</x:f>
        <x:v>2385.1333333334187</x:v>
      </x:c>
      <x:c r="M1242" s="10" t="n">
        <x:f>IF(C1242="","",ROUND((C1242-B1242)*24,6))</x:f>
        <x:v>11.62</x:v>
      </x:c>
      <x:c r="N1242" s="10" t="n">
        <x:f>IF(D1242="","",ROUND((D1242-B1242)*24,6))</x:f>
        <x:v>38.23</x:v>
      </x:c>
      <x:c r="O1242" s="1" t="n">
        <x:f>IF(D1242="",1,0)</x:f>
        <x:v>0</x:v>
      </x:c>
      <x:c r="P1242" s="1" t="n">
        <x:f>IF(E1242="",0,IF(OR(C1242&lt;&gt;"",L1242&gt;=J1242),1,0))</x:f>
        <x:v>1</x:v>
      </x:c>
      <x:c r="Q1242" s="1" t="n">
        <x:f>IF(AND(E1242&lt;&gt;"",C1242&lt;&gt;"",M1242&lt;=J1242),1,0)</x:f>
        <x:v>1</x:v>
      </x:c>
      <x:c r="R1242" s="1" t="n">
        <x:f>P1242-Q1242</x:f>
        <x:v>0</x:v>
      </x:c>
      <x:c r="S1242" s="1" t="n">
        <x:f>IF(E1242="",0,IF(OR(D1242&lt;&gt;"",L1242&gt;=K1242),1,0))</x:f>
        <x:v>1</x:v>
      </x:c>
      <x:c r="T1242" s="1" t="n">
        <x:f>IF(AND(E1242&lt;&gt;"",D1242&lt;&gt;"",N1242&lt;=K1242),1,0)</x:f>
        <x:v>1</x:v>
      </x:c>
      <x:c r="U1242" s="1" t="n">
        <x:f>S1242-T1242</x:f>
        <x:v>0</x:v>
      </x:c>
      <x:c r="V1242" s="1" t="n">
        <x:f>IF(I1242="",0,1)</x:f>
        <x:v>0</x:v>
      </x:c>
      <x:c r="W1242" s="1" t="n">
        <x:f>IF(I1242&gt;=4,1,0)</x:f>
        <x:v>0</x:v>
      </x:c>
      <x:c r="X1242" s="1" t="n">
        <x:f>1-O1242</x:f>
        <x:v>1</x:v>
      </x:c>
      <x:c r="Y1242" s="1" t="n">
        <x:f>IF(AND(O1242=1,L1242&gt;168),1,0)</x:f>
        <x:v>0</x:v>
      </x:c>
    </x:row>
    <x:row r="1243">
      <x:c r="A1243" s="1" t="str">
        <x:v>T01238</x:v>
      </x:c>
      <x:c r="B1243" s="9" t="n">
        <x:v>45731.94027777778</x:v>
      </x:c>
      <x:c r="C1243" s="9" t="n">
        <x:v>45732.249444444446</x:v>
      </x:c>
      <x:c r="D1243" s="9" t="n">
        <x:v>45734.38111111111</x:v>
      </x:c>
      <x:c r="E1243" s="1" t="str">
        <x:v>Normal</x:v>
      </x:c>
      <x:c r="F1243" s="1" t="str">
        <x:v>Email</x:v>
      </x:c>
      <x:c r="G1243" s="1" t="str">
        <x:v>Account access</x:v>
      </x:c>
      <x:c r="H1243" s="1" t="n">
        <x:v>0</x:v>
      </x:c>
      <x:c r="I1243" s="1"/>
      <x:c r="J1243" s="1" t="n">
        <x:f>IF(E1243="","",VLOOKUP(E1243,'Guide'!$A$7:$C$10,2,FALSE))</x:f>
        <x:v>12</x:v>
      </x:c>
      <x:c r="K1243" s="1" t="n">
        <x:f>IF(E1243="","",VLOOKUP(E1243,'Guide'!$A$7:$C$10,3,FALSE))</x:f>
        <x:v>72</x:v>
      </x:c>
      <x:c r="L1243" s="10" t="n">
        <x:f>('Guide'!$B$4-B1243)*24</x:f>
        <x:v>2569.4333333332906</x:v>
      </x:c>
      <x:c r="M1243" s="10" t="n">
        <x:f>IF(C1243="","",ROUND((C1243-B1243)*24,6))</x:f>
        <x:v>7.42</x:v>
      </x:c>
      <x:c r="N1243" s="10" t="n">
        <x:f>IF(D1243="","",ROUND((D1243-B1243)*24,6))</x:f>
        <x:v>58.58</x:v>
      </x:c>
      <x:c r="O1243" s="1" t="n">
        <x:f>IF(D1243="",1,0)</x:f>
        <x:v>0</x:v>
      </x:c>
      <x:c r="P1243" s="1" t="n">
        <x:f>IF(E1243="",0,IF(OR(C1243&lt;&gt;"",L1243&gt;=J1243),1,0))</x:f>
        <x:v>1</x:v>
      </x:c>
      <x:c r="Q1243" s="1" t="n">
        <x:f>IF(AND(E1243&lt;&gt;"",C1243&lt;&gt;"",M1243&lt;=J1243),1,0)</x:f>
        <x:v>1</x:v>
      </x:c>
      <x:c r="R1243" s="1" t="n">
        <x:f>P1243-Q1243</x:f>
        <x:v>0</x:v>
      </x:c>
      <x:c r="S1243" s="1" t="n">
        <x:f>IF(E1243="",0,IF(OR(D1243&lt;&gt;"",L1243&gt;=K1243),1,0))</x:f>
        <x:v>1</x:v>
      </x:c>
      <x:c r="T1243" s="1" t="n">
        <x:f>IF(AND(E1243&lt;&gt;"",D1243&lt;&gt;"",N1243&lt;=K1243),1,0)</x:f>
        <x:v>1</x:v>
      </x:c>
      <x:c r="U1243" s="1" t="n">
        <x:f>S1243-T1243</x:f>
        <x:v>0</x:v>
      </x:c>
      <x:c r="V1243" s="1" t="n">
        <x:f>IF(I1243="",0,1)</x:f>
        <x:v>0</x:v>
      </x:c>
      <x:c r="W1243" s="1" t="n">
        <x:f>IF(I1243&gt;=4,1,0)</x:f>
        <x:v>0</x:v>
      </x:c>
      <x:c r="X1243" s="1" t="n">
        <x:f>1-O1243</x:f>
        <x:v>1</x:v>
      </x:c>
      <x:c r="Y1243" s="1" t="n">
        <x:f>IF(AND(O1243=1,L1243&gt;168),1,0)</x:f>
        <x:v>0</x:v>
      </x:c>
    </x:row>
    <x:row r="1244">
      <x:c r="A1244" s="1" t="str">
        <x:v>T01239</x:v>
      </x:c>
      <x:c r="B1244" s="9" t="n">
        <x:v>45782.447916666664</x:v>
      </x:c>
      <x:c r="C1244" s="9" t="n">
        <x:v>45782.73291666667</x:v>
      </x:c>
      <x:c r="D1244" s="9" t="n">
        <x:v>45784.26375</x:v>
      </x:c>
      <x:c r="E1244" s="1" t="str">
        <x:v>High</x:v>
      </x:c>
      <x:c r="F1244" s="1" t="str">
        <x:v>Email</x:v>
      </x:c>
      <x:c r="G1244" s="1" t="str">
        <x:v>Account access</x:v>
      </x:c>
      <x:c r="H1244" s="1" t="n">
        <x:v>0</x:v>
      </x:c>
      <x:c r="I1244" s="1"/>
      <x:c r="J1244" s="1" t="n">
        <x:f>IF(E1244="","",VLOOKUP(E1244,'Guide'!$A$7:$C$10,2,FALSE))</x:f>
        <x:v>4</x:v>
      </x:c>
      <x:c r="K1244" s="1" t="n">
        <x:f>IF(E1244="","",VLOOKUP(E1244,'Guide'!$A$7:$C$10,3,FALSE))</x:f>
        <x:v>24</x:v>
      </x:c>
      <x:c r="L1244" s="10" t="n">
        <x:f>('Guide'!$B$4-B1244)*24</x:f>
        <x:v>1357.2500000000582</x:v>
      </x:c>
      <x:c r="M1244" s="10" t="n">
        <x:f>IF(C1244="","",ROUND((C1244-B1244)*24,6))</x:f>
        <x:v>6.84</x:v>
      </x:c>
      <x:c r="N1244" s="10" t="n">
        <x:f>IF(D1244="","",ROUND((D1244-B1244)*24,6))</x:f>
        <x:v>43.58</x:v>
      </x:c>
      <x:c r="O1244" s="1" t="n">
        <x:f>IF(D1244="",1,0)</x:f>
        <x:v>0</x:v>
      </x:c>
      <x:c r="P1244" s="1" t="n">
        <x:f>IF(E1244="",0,IF(OR(C1244&lt;&gt;"",L1244&gt;=J1244),1,0))</x:f>
        <x:v>1</x:v>
      </x:c>
      <x:c r="Q1244" s="1" t="n">
        <x:f>IF(AND(E1244&lt;&gt;"",C1244&lt;&gt;"",M1244&lt;=J1244),1,0)</x:f>
        <x:v>0</x:v>
      </x:c>
      <x:c r="R1244" s="1" t="n">
        <x:f>P1244-Q1244</x:f>
        <x:v>1</x:v>
      </x:c>
      <x:c r="S1244" s="1" t="n">
        <x:f>IF(E1244="",0,IF(OR(D1244&lt;&gt;"",L1244&gt;=K1244),1,0))</x:f>
        <x:v>1</x:v>
      </x:c>
      <x:c r="T1244" s="1" t="n">
        <x:f>IF(AND(E1244&lt;&gt;"",D1244&lt;&gt;"",N1244&lt;=K1244),1,0)</x:f>
        <x:v>0</x:v>
      </x:c>
      <x:c r="U1244" s="1" t="n">
        <x:f>S1244-T1244</x:f>
        <x:v>1</x:v>
      </x:c>
      <x:c r="V1244" s="1" t="n">
        <x:f>IF(I1244="",0,1)</x:f>
        <x:v>0</x:v>
      </x:c>
      <x:c r="W1244" s="1" t="n">
        <x:f>IF(I1244&gt;=4,1,0)</x:f>
        <x:v>0</x:v>
      </x:c>
      <x:c r="X1244" s="1" t="n">
        <x:f>1-O1244</x:f>
        <x:v>1</x:v>
      </x:c>
      <x:c r="Y1244" s="1" t="n">
        <x:f>IF(AND(O1244=1,L1244&gt;168),1,0)</x:f>
        <x:v>0</x:v>
      </x:c>
    </x:row>
    <x:row r="1245">
      <x:c r="A1245" s="1" t="str">
        <x:v>T01240</x:v>
      </x:c>
      <x:c r="B1245" s="9" t="n">
        <x:v>45737.18680555555</x:v>
      </x:c>
      <x:c r="C1245" s="9" t="n">
        <x:v>45737.77263888889</x:v>
      </x:c>
      <x:c r="D1245" s="9"/>
      <x:c r="E1245" s="1" t="str">
        <x:v>Low</x:v>
      </x:c>
      <x:c r="F1245" s="1" t="str">
        <x:v>Email</x:v>
      </x:c>
      <x:c r="G1245" s="1" t="str">
        <x:v>Billing</x:v>
      </x:c>
      <x:c r="H1245" s="1" t="n">
        <x:v>0</x:v>
      </x:c>
      <x:c r="I1245" s="1"/>
      <x:c r="J1245" s="1" t="n">
        <x:f>IF(E1245="","",VLOOKUP(E1245,'Guide'!$A$7:$C$10,2,FALSE))</x:f>
        <x:v>24</x:v>
      </x:c>
      <x:c r="K1245" s="1" t="n">
        <x:f>IF(E1245="","",VLOOKUP(E1245,'Guide'!$A$7:$C$10,3,FALSE))</x:f>
        <x:v>120</x:v>
      </x:c>
      <x:c r="L1245" s="10" t="n">
        <x:f>('Guide'!$B$4-B1245)*24</x:f>
        <x:v>2443.516666666721</x:v>
      </x:c>
      <x:c r="M1245" s="10" t="n">
        <x:f>IF(C1245="","",ROUND((C1245-B1245)*24,6))</x:f>
        <x:v>14.06</x:v>
      </x:c>
      <x:c r="N1245" s="10" t="str">
        <x:f>IF(D1245="","",ROUND((D1245-B1245)*24,6))</x:f>
      </x:c>
      <x:c r="O1245" s="1" t="n">
        <x:f>IF(D1245="",1,0)</x:f>
        <x:v>1</x:v>
      </x:c>
      <x:c r="P1245" s="1" t="n">
        <x:f>IF(E1245="",0,IF(OR(C1245&lt;&gt;"",L1245&gt;=J1245),1,0))</x:f>
        <x:v>1</x:v>
      </x:c>
      <x:c r="Q1245" s="1" t="n">
        <x:f>IF(AND(E1245&lt;&gt;"",C1245&lt;&gt;"",M1245&lt;=J1245),1,0)</x:f>
        <x:v>1</x:v>
      </x:c>
      <x:c r="R1245" s="1" t="n">
        <x:f>P1245-Q1245</x:f>
        <x:v>0</x:v>
      </x:c>
      <x:c r="S1245" s="1" t="n">
        <x:f>IF(E1245="",0,IF(OR(D1245&lt;&gt;"",L1245&gt;=K1245),1,0))</x:f>
        <x:v>1</x:v>
      </x:c>
      <x:c r="T1245" s="1" t="n">
        <x:f>IF(AND(E1245&lt;&gt;"",D1245&lt;&gt;"",N1245&lt;=K1245),1,0)</x:f>
        <x:v>0</x:v>
      </x:c>
      <x:c r="U1245" s="1" t="n">
        <x:f>S1245-T1245</x:f>
        <x:v>1</x:v>
      </x:c>
      <x:c r="V1245" s="1" t="n">
        <x:f>IF(I1245="",0,1)</x:f>
        <x:v>0</x:v>
      </x:c>
      <x:c r="W1245" s="1" t="n">
        <x:f>IF(I1245&gt;=4,1,0)</x:f>
        <x:v>0</x:v>
      </x:c>
      <x:c r="X1245" s="1" t="n">
        <x:f>1-O1245</x:f>
        <x:v>0</x:v>
      </x:c>
      <x:c r="Y1245" s="1" t="n">
        <x:f>IF(AND(O1245=1,L1245&gt;168),1,0)</x:f>
        <x:v>1</x:v>
      </x:c>
    </x:row>
    <x:row r="1246">
      <x:c r="A1246" s="1" t="str">
        <x:v>T01241</x:v>
      </x:c>
      <x:c r="B1246" s="9" t="n">
        <x:v>45831.92847222222</x:v>
      </x:c>
      <x:c r="C1246" s="9" t="n">
        <x:v>45832.59263888889</x:v>
      </x:c>
      <x:c r="D1246" s="9" t="n">
        <x:v>45833.790138888886</x:v>
      </x:c>
      <x:c r="E1246" s="1" t="str">
        <x:v>Normal</x:v>
      </x:c>
      <x:c r="F1246" s="1" t="str">
        <x:v>WhatsApp</x:v>
      </x:c>
      <x:c r="G1246" s="1" t="str">
        <x:v>Billing</x:v>
      </x:c>
      <x:c r="H1246" s="1" t="n">
        <x:v>0</x:v>
      </x:c>
      <x:c r="I1246" s="1" t="n">
        <x:v>4</x:v>
      </x:c>
      <x:c r="J1246" s="1" t="n">
        <x:f>IF(E1246="","",VLOOKUP(E1246,'Guide'!$A$7:$C$10,2,FALSE))</x:f>
        <x:v>12</x:v>
      </x:c>
      <x:c r="K1246" s="1" t="n">
        <x:f>IF(E1246="","",VLOOKUP(E1246,'Guide'!$A$7:$C$10,3,FALSE))</x:f>
        <x:v>72</x:v>
      </x:c>
      <x:c r="L1246" s="10" t="n">
        <x:f>('Guide'!$B$4-B1246)*24</x:f>
        <x:v>169.71666666667443</x:v>
      </x:c>
      <x:c r="M1246" s="10" t="n">
        <x:f>IF(C1246="","",ROUND((C1246-B1246)*24,6))</x:f>
        <x:v>15.94</x:v>
      </x:c>
      <x:c r="N1246" s="10" t="n">
        <x:f>IF(D1246="","",ROUND((D1246-B1246)*24,6))</x:f>
        <x:v>44.68</x:v>
      </x:c>
      <x:c r="O1246" s="1" t="n">
        <x:f>IF(D1246="",1,0)</x:f>
        <x:v>0</x:v>
      </x:c>
      <x:c r="P1246" s="1" t="n">
        <x:f>IF(E1246="",0,IF(OR(C1246&lt;&gt;"",L1246&gt;=J1246),1,0))</x:f>
        <x:v>1</x:v>
      </x:c>
      <x:c r="Q1246" s="1" t="n">
        <x:f>IF(AND(E1246&lt;&gt;"",C1246&lt;&gt;"",M1246&lt;=J1246),1,0)</x:f>
        <x:v>0</x:v>
      </x:c>
      <x:c r="R1246" s="1" t="n">
        <x:f>P1246-Q1246</x:f>
        <x:v>1</x:v>
      </x:c>
      <x:c r="S1246" s="1" t="n">
        <x:f>IF(E1246="",0,IF(OR(D1246&lt;&gt;"",L1246&gt;=K1246),1,0))</x:f>
        <x:v>1</x:v>
      </x:c>
      <x:c r="T1246" s="1" t="n">
        <x:f>IF(AND(E1246&lt;&gt;"",D1246&lt;&gt;"",N1246&lt;=K1246),1,0)</x:f>
        <x:v>1</x:v>
      </x:c>
      <x:c r="U1246" s="1" t="n">
        <x:f>S1246-T1246</x:f>
        <x:v>0</x:v>
      </x:c>
      <x:c r="V1246" s="1" t="n">
        <x:f>IF(I1246="",0,1)</x:f>
        <x:v>1</x:v>
      </x:c>
      <x:c r="W1246" s="1" t="n">
        <x:f>IF(I1246&gt;=4,1,0)</x:f>
        <x:v>1</x:v>
      </x:c>
      <x:c r="X1246" s="1" t="n">
        <x:f>1-O1246</x:f>
        <x:v>1</x:v>
      </x:c>
      <x:c r="Y1246" s="1" t="n">
        <x:f>IF(AND(O1246=1,L1246&gt;168),1,0)</x:f>
        <x:v>0</x:v>
      </x:c>
    </x:row>
    <x:row r="1247">
      <x:c r="A1247" s="1" t="str">
        <x:v>T01242</x:v>
      </x:c>
      <x:c r="B1247" s="9" t="n">
        <x:v>45720.11041666667</x:v>
      </x:c>
      <x:c r="C1247" s="9" t="n">
        <x:v>45720.70125</x:v>
      </x:c>
      <x:c r="D1247" s="9" t="n">
        <x:v>45721.753333333334</x:v>
      </x:c>
      <x:c r="E1247" s="1" t="str">
        <x:v>Normal</x:v>
      </x:c>
      <x:c r="F1247" s="1" t="str">
        <x:v>WhatsApp</x:v>
      </x:c>
      <x:c r="G1247" s="1" t="str">
        <x:v>Billing</x:v>
      </x:c>
      <x:c r="H1247" s="1" t="n">
        <x:v>0</x:v>
      </x:c>
      <x:c r="I1247" s="1"/>
      <x:c r="J1247" s="1" t="n">
        <x:f>IF(E1247="","",VLOOKUP(E1247,'Guide'!$A$7:$C$10,2,FALSE))</x:f>
        <x:v>12</x:v>
      </x:c>
      <x:c r="K1247" s="1" t="n">
        <x:f>IF(E1247="","",VLOOKUP(E1247,'Guide'!$A$7:$C$10,3,FALSE))</x:f>
        <x:v>72</x:v>
      </x:c>
      <x:c r="L1247" s="10" t="n">
        <x:f>('Guide'!$B$4-B1247)*24</x:f>
        <x:v>2853.3499999999185</x:v>
      </x:c>
      <x:c r="M1247" s="10" t="n">
        <x:f>IF(C1247="","",ROUND((C1247-B1247)*24,6))</x:f>
        <x:v>14.18</x:v>
      </x:c>
      <x:c r="N1247" s="10" t="n">
        <x:f>IF(D1247="","",ROUND((D1247-B1247)*24,6))</x:f>
        <x:v>39.43</x:v>
      </x:c>
      <x:c r="O1247" s="1" t="n">
        <x:f>IF(D1247="",1,0)</x:f>
        <x:v>0</x:v>
      </x:c>
      <x:c r="P1247" s="1" t="n">
        <x:f>IF(E1247="",0,IF(OR(C1247&lt;&gt;"",L1247&gt;=J1247),1,0))</x:f>
        <x:v>1</x:v>
      </x:c>
      <x:c r="Q1247" s="1" t="n">
        <x:f>IF(AND(E1247&lt;&gt;"",C1247&lt;&gt;"",M1247&lt;=J1247),1,0)</x:f>
        <x:v>0</x:v>
      </x:c>
      <x:c r="R1247" s="1" t="n">
        <x:f>P1247-Q1247</x:f>
        <x:v>1</x:v>
      </x:c>
      <x:c r="S1247" s="1" t="n">
        <x:f>IF(E1247="",0,IF(OR(D1247&lt;&gt;"",L1247&gt;=K1247),1,0))</x:f>
        <x:v>1</x:v>
      </x:c>
      <x:c r="T1247" s="1" t="n">
        <x:f>IF(AND(E1247&lt;&gt;"",D1247&lt;&gt;"",N1247&lt;=K1247),1,0)</x:f>
        <x:v>1</x:v>
      </x:c>
      <x:c r="U1247" s="1" t="n">
        <x:f>S1247-T1247</x:f>
        <x:v>0</x:v>
      </x:c>
      <x:c r="V1247" s="1" t="n">
        <x:f>IF(I1247="",0,1)</x:f>
        <x:v>0</x:v>
      </x:c>
      <x:c r="W1247" s="1" t="n">
        <x:f>IF(I1247&gt;=4,1,0)</x:f>
        <x:v>0</x:v>
      </x:c>
      <x:c r="X1247" s="1" t="n">
        <x:f>1-O1247</x:f>
        <x:v>1</x:v>
      </x:c>
      <x:c r="Y1247" s="1" t="n">
        <x:f>IF(AND(O1247=1,L1247&gt;168),1,0)</x:f>
        <x:v>0</x:v>
      </x:c>
    </x:row>
    <x:row r="1248">
      <x:c r="A1248" s="1" t="str">
        <x:v>T01243</x:v>
      </x:c>
      <x:c r="B1248" s="9" t="n">
        <x:v>45745.45763888889</x:v>
      </x:c>
      <x:c r="C1248" s="9" t="n">
        <x:v>45745.767222222225</x:v>
      </x:c>
      <x:c r="D1248" s="9" t="n">
        <x:v>45746.22138888889</x:v>
      </x:c>
      <x:c r="E1248" s="1" t="str">
        <x:v>Normal</x:v>
      </x:c>
      <x:c r="F1248" s="1" t="str">
        <x:v>Email</x:v>
      </x:c>
      <x:c r="G1248" s="1" t="str">
        <x:v>Delivery</x:v>
      </x:c>
      <x:c r="H1248" s="1" t="n">
        <x:v>0</x:v>
      </x:c>
      <x:c r="I1248" s="1"/>
      <x:c r="J1248" s="1" t="n">
        <x:f>IF(E1248="","",VLOOKUP(E1248,'Guide'!$A$7:$C$10,2,FALSE))</x:f>
        <x:v>12</x:v>
      </x:c>
      <x:c r="K1248" s="1" t="n">
        <x:f>IF(E1248="","",VLOOKUP(E1248,'Guide'!$A$7:$C$10,3,FALSE))</x:f>
        <x:v>72</x:v>
      </x:c>
      <x:c r="L1248" s="10" t="n">
        <x:f>('Guide'!$B$4-B1248)*24</x:f>
        <x:v>2245.016666666663</x:v>
      </x:c>
      <x:c r="M1248" s="10" t="n">
        <x:f>IF(C1248="","",ROUND((C1248-B1248)*24,6))</x:f>
        <x:v>7.43</x:v>
      </x:c>
      <x:c r="N1248" s="10" t="n">
        <x:f>IF(D1248="","",ROUND((D1248-B1248)*24,6))</x:f>
        <x:v>18.33</x:v>
      </x:c>
      <x:c r="O1248" s="1" t="n">
        <x:f>IF(D1248="",1,0)</x:f>
        <x:v>0</x:v>
      </x:c>
      <x:c r="P1248" s="1" t="n">
        <x:f>IF(E1248="",0,IF(OR(C1248&lt;&gt;"",L1248&gt;=J1248),1,0))</x:f>
        <x:v>1</x:v>
      </x:c>
      <x:c r="Q1248" s="1" t="n">
        <x:f>IF(AND(E1248&lt;&gt;"",C1248&lt;&gt;"",M1248&lt;=J1248),1,0)</x:f>
        <x:v>1</x:v>
      </x:c>
      <x:c r="R1248" s="1" t="n">
        <x:f>P1248-Q1248</x:f>
        <x:v>0</x:v>
      </x:c>
      <x:c r="S1248" s="1" t="n">
        <x:f>IF(E1248="",0,IF(OR(D1248&lt;&gt;"",L1248&gt;=K1248),1,0))</x:f>
        <x:v>1</x:v>
      </x:c>
      <x:c r="T1248" s="1" t="n">
        <x:f>IF(AND(E1248&lt;&gt;"",D1248&lt;&gt;"",N1248&lt;=K1248),1,0)</x:f>
        <x:v>1</x:v>
      </x:c>
      <x:c r="U1248" s="1" t="n">
        <x:f>S1248-T1248</x:f>
        <x:v>0</x:v>
      </x:c>
      <x:c r="V1248" s="1" t="n">
        <x:f>IF(I1248="",0,1)</x:f>
        <x:v>0</x:v>
      </x:c>
      <x:c r="W1248" s="1" t="n">
        <x:f>IF(I1248&gt;=4,1,0)</x:f>
        <x:v>0</x:v>
      </x:c>
      <x:c r="X1248" s="1" t="n">
        <x:f>1-O1248</x:f>
        <x:v>1</x:v>
      </x:c>
      <x:c r="Y1248" s="1" t="n">
        <x:f>IF(AND(O1248=1,L1248&gt;168),1,0)</x:f>
        <x:v>0</x:v>
      </x:c>
    </x:row>
    <x:row r="1249">
      <x:c r="A1249" s="1" t="str">
        <x:v>T01244</x:v>
      </x:c>
      <x:c r="B1249" s="9" t="n">
        <x:v>45711.70486111111</x:v>
      </x:c>
      <x:c r="C1249" s="9" t="n">
        <x:v>45712.544444444444</x:v>
      </x:c>
      <x:c r="D1249" s="9" t="n">
        <x:v>45714.450694444444</x:v>
      </x:c>
      <x:c r="E1249" s="1" t="str">
        <x:v>Normal</x:v>
      </x:c>
      <x:c r="F1249" s="1" t="str">
        <x:v>Web chat</x:v>
      </x:c>
      <x:c r="G1249" s="1" t="str">
        <x:v>Product information</x:v>
      </x:c>
      <x:c r="H1249" s="1" t="n">
        <x:v>0</x:v>
      </x:c>
      <x:c r="I1249" s="1"/>
      <x:c r="J1249" s="1" t="n">
        <x:f>IF(E1249="","",VLOOKUP(E1249,'Guide'!$A$7:$C$10,2,FALSE))</x:f>
        <x:v>12</x:v>
      </x:c>
      <x:c r="K1249" s="1" t="n">
        <x:f>IF(E1249="","",VLOOKUP(E1249,'Guide'!$A$7:$C$10,3,FALSE))</x:f>
        <x:v>72</x:v>
      </x:c>
      <x:c r="L1249" s="10" t="n">
        <x:f>('Guide'!$B$4-B1249)*24</x:f>
        <x:v>3055.083333333372</x:v>
      </x:c>
      <x:c r="M1249" s="10" t="n">
        <x:f>IF(C1249="","",ROUND((C1249-B1249)*24,6))</x:f>
        <x:v>20.15</x:v>
      </x:c>
      <x:c r="N1249" s="10" t="n">
        <x:f>IF(D1249="","",ROUND((D1249-B1249)*24,6))</x:f>
        <x:v>65.9</x:v>
      </x:c>
      <x:c r="O1249" s="1" t="n">
        <x:f>IF(D1249="",1,0)</x:f>
        <x:v>0</x:v>
      </x:c>
      <x:c r="P1249" s="1" t="n">
        <x:f>IF(E1249="",0,IF(OR(C1249&lt;&gt;"",L1249&gt;=J1249),1,0))</x:f>
        <x:v>1</x:v>
      </x:c>
      <x:c r="Q1249" s="1" t="n">
        <x:f>IF(AND(E1249&lt;&gt;"",C1249&lt;&gt;"",M1249&lt;=J1249),1,0)</x:f>
        <x:v>0</x:v>
      </x:c>
      <x:c r="R1249" s="1" t="n">
        <x:f>P1249-Q1249</x:f>
        <x:v>1</x:v>
      </x:c>
      <x:c r="S1249" s="1" t="n">
        <x:f>IF(E1249="",0,IF(OR(D1249&lt;&gt;"",L1249&gt;=K1249),1,0))</x:f>
        <x:v>1</x:v>
      </x:c>
      <x:c r="T1249" s="1" t="n">
        <x:f>IF(AND(E1249&lt;&gt;"",D1249&lt;&gt;"",N1249&lt;=K1249),1,0)</x:f>
        <x:v>1</x:v>
      </x:c>
      <x:c r="U1249" s="1" t="n">
        <x:f>S1249-T1249</x:f>
        <x:v>0</x:v>
      </x:c>
      <x:c r="V1249" s="1" t="n">
        <x:f>IF(I1249="",0,1)</x:f>
        <x:v>0</x:v>
      </x:c>
      <x:c r="W1249" s="1" t="n">
        <x:f>IF(I1249&gt;=4,1,0)</x:f>
        <x:v>0</x:v>
      </x:c>
      <x:c r="X1249" s="1" t="n">
        <x:f>1-O1249</x:f>
        <x:v>1</x:v>
      </x:c>
      <x:c r="Y1249" s="1" t="n">
        <x:f>IF(AND(O1249=1,L1249&gt;168),1,0)</x:f>
        <x:v>0</x:v>
      </x:c>
    </x:row>
    <x:row r="1250">
      <x:c r="A1250" s="1" t="str">
        <x:v>T01245</x:v>
      </x:c>
      <x:c r="B1250" s="9" t="n">
        <x:v>45672.06527777778</x:v>
      </x:c>
      <x:c r="C1250" s="9" t="n">
        <x:v>45672.507361111115</x:v>
      </x:c>
      <x:c r="D1250" s="9" t="n">
        <x:v>45673.18069444445</x:v>
      </x:c>
      <x:c r="E1250" s="1" t="str">
        <x:v>High</x:v>
      </x:c>
      <x:c r="F1250" s="1" t="str">
        <x:v>WhatsApp</x:v>
      </x:c>
      <x:c r="G1250" s="1" t="str">
        <x:v>Product information</x:v>
      </x:c>
      <x:c r="H1250" s="1" t="n">
        <x:v>0</x:v>
      </x:c>
      <x:c r="I1250" s="1"/>
      <x:c r="J1250" s="1" t="n">
        <x:f>IF(E1250="","",VLOOKUP(E1250,'Guide'!$A$7:$C$10,2,FALSE))</x:f>
        <x:v>4</x:v>
      </x:c>
      <x:c r="K1250" s="1" t="n">
        <x:f>IF(E1250="","",VLOOKUP(E1250,'Guide'!$A$7:$C$10,3,FALSE))</x:f>
        <x:v>24</x:v>
      </x:c>
      <x:c r="L1250" s="10" t="n">
        <x:f>('Guide'!$B$4-B1250)*24</x:f>
        <x:v>4006.4333333332906</x:v>
      </x:c>
      <x:c r="M1250" s="10" t="n">
        <x:f>IF(C1250="","",ROUND((C1250-B1250)*24,6))</x:f>
        <x:v>10.61</x:v>
      </x:c>
      <x:c r="N1250" s="10" t="n">
        <x:f>IF(D1250="","",ROUND((D1250-B1250)*24,6))</x:f>
        <x:v>26.77</x:v>
      </x:c>
      <x:c r="O1250" s="1" t="n">
        <x:f>IF(D1250="",1,0)</x:f>
        <x:v>0</x:v>
      </x:c>
      <x:c r="P1250" s="1" t="n">
        <x:f>IF(E1250="",0,IF(OR(C1250&lt;&gt;"",L1250&gt;=J1250),1,0))</x:f>
        <x:v>1</x:v>
      </x:c>
      <x:c r="Q1250" s="1" t="n">
        <x:f>IF(AND(E1250&lt;&gt;"",C1250&lt;&gt;"",M1250&lt;=J1250),1,0)</x:f>
        <x:v>0</x:v>
      </x:c>
      <x:c r="R1250" s="1" t="n">
        <x:f>P1250-Q1250</x:f>
        <x:v>1</x:v>
      </x:c>
      <x:c r="S1250" s="1" t="n">
        <x:f>IF(E1250="",0,IF(OR(D1250&lt;&gt;"",L1250&gt;=K1250),1,0))</x:f>
        <x:v>1</x:v>
      </x:c>
      <x:c r="T1250" s="1" t="n">
        <x:f>IF(AND(E1250&lt;&gt;"",D1250&lt;&gt;"",N1250&lt;=K1250),1,0)</x:f>
        <x:v>0</x:v>
      </x:c>
      <x:c r="U1250" s="1" t="n">
        <x:f>S1250-T1250</x:f>
        <x:v>1</x:v>
      </x:c>
      <x:c r="V1250" s="1" t="n">
        <x:f>IF(I1250="",0,1)</x:f>
        <x:v>0</x:v>
      </x:c>
      <x:c r="W1250" s="1" t="n">
        <x:f>IF(I1250&gt;=4,1,0)</x:f>
        <x:v>0</x:v>
      </x:c>
      <x:c r="X1250" s="1" t="n">
        <x:f>1-O1250</x:f>
        <x:v>1</x:v>
      </x:c>
      <x:c r="Y1250" s="1" t="n">
        <x:f>IF(AND(O1250=1,L1250&gt;168),1,0)</x:f>
        <x:v>0</x:v>
      </x:c>
    </x:row>
    <x:row r="1251">
      <x:c r="A1251" s="1" t="str">
        <x:v>T01246</x:v>
      </x:c>
      <x:c r="B1251" s="9" t="n">
        <x:v>45691.2</x:v>
      </x:c>
      <x:c r="C1251" s="9" t="n">
        <x:v>45691.85083333333</x:v>
      </x:c>
      <x:c r="D1251" s="9" t="n">
        <x:v>45694.979583333334</x:v>
      </x:c>
      <x:c r="E1251" s="1" t="str">
        <x:v>Normal</x:v>
      </x:c>
      <x:c r="F1251" s="1" t="str">
        <x:v>WhatsApp</x:v>
      </x:c>
      <x:c r="G1251" s="1" t="str">
        <x:v>Account access</x:v>
      </x:c>
      <x:c r="H1251" s="1" t="n">
        <x:v>0</x:v>
      </x:c>
      <x:c r="I1251" s="1"/>
      <x:c r="J1251" s="1" t="n">
        <x:f>IF(E1251="","",VLOOKUP(E1251,'Guide'!$A$7:$C$10,2,FALSE))</x:f>
        <x:v>12</x:v>
      </x:c>
      <x:c r="K1251" s="1" t="n">
        <x:f>IF(E1251="","",VLOOKUP(E1251,'Guide'!$A$7:$C$10,3,FALSE))</x:f>
        <x:v>72</x:v>
      </x:c>
      <x:c r="L1251" s="10" t="n">
        <x:f>('Guide'!$B$4-B1251)*24</x:f>
        <x:v>3547.20000000007</x:v>
      </x:c>
      <x:c r="M1251" s="10" t="n">
        <x:f>IF(C1251="","",ROUND((C1251-B1251)*24,6))</x:f>
        <x:v>15.62</x:v>
      </x:c>
      <x:c r="N1251" s="10" t="n">
        <x:f>IF(D1251="","",ROUND((D1251-B1251)*24,6))</x:f>
        <x:v>90.71</x:v>
      </x:c>
      <x:c r="O1251" s="1" t="n">
        <x:f>IF(D1251="",1,0)</x:f>
        <x:v>0</x:v>
      </x:c>
      <x:c r="P1251" s="1" t="n">
        <x:f>IF(E1251="",0,IF(OR(C1251&lt;&gt;"",L1251&gt;=J1251),1,0))</x:f>
        <x:v>1</x:v>
      </x:c>
      <x:c r="Q1251" s="1" t="n">
        <x:f>IF(AND(E1251&lt;&gt;"",C1251&lt;&gt;"",M1251&lt;=J1251),1,0)</x:f>
        <x:v>0</x:v>
      </x:c>
      <x:c r="R1251" s="1" t="n">
        <x:f>P1251-Q1251</x:f>
        <x:v>1</x:v>
      </x:c>
      <x:c r="S1251" s="1" t="n">
        <x:f>IF(E1251="",0,IF(OR(D1251&lt;&gt;"",L1251&gt;=K1251),1,0))</x:f>
        <x:v>1</x:v>
      </x:c>
      <x:c r="T1251" s="1" t="n">
        <x:f>IF(AND(E1251&lt;&gt;"",D1251&lt;&gt;"",N1251&lt;=K1251),1,0)</x:f>
        <x:v>0</x:v>
      </x:c>
      <x:c r="U1251" s="1" t="n">
        <x:f>S1251-T1251</x:f>
        <x:v>1</x:v>
      </x:c>
      <x:c r="V1251" s="1" t="n">
        <x:f>IF(I1251="",0,1)</x:f>
        <x:v>0</x:v>
      </x:c>
      <x:c r="W1251" s="1" t="n">
        <x:f>IF(I1251&gt;=4,1,0)</x:f>
        <x:v>0</x:v>
      </x:c>
      <x:c r="X1251" s="1" t="n">
        <x:f>1-O1251</x:f>
        <x:v>1</x:v>
      </x:c>
      <x:c r="Y1251" s="1" t="n">
        <x:f>IF(AND(O1251=1,L1251&gt;168),1,0)</x:f>
        <x:v>0</x:v>
      </x:c>
    </x:row>
    <x:row r="1252">
      <x:c r="A1252" s="1" t="str">
        <x:v>T01247</x:v>
      </x:c>
      <x:c r="B1252" s="9" t="n">
        <x:v>45667.368055555555</x:v>
      </x:c>
      <x:c r="C1252" s="9" t="n">
        <x:v>45667.65888888889</x:v>
      </x:c>
      <x:c r="D1252" s="9" t="n">
        <x:v>45669.493472222224</x:v>
      </x:c>
      <x:c r="E1252" s="1" t="str">
        <x:v>Normal</x:v>
      </x:c>
      <x:c r="F1252" s="1" t="str">
        <x:v>WhatsApp</x:v>
      </x:c>
      <x:c r="G1252" s="1" t="str">
        <x:v>Refund</x:v>
      </x:c>
      <x:c r="H1252" s="1" t="n">
        <x:v>0</x:v>
      </x:c>
      <x:c r="I1252" s="1" t="n">
        <x:v>2</x:v>
      </x:c>
      <x:c r="J1252" s="1" t="n">
        <x:f>IF(E1252="","",VLOOKUP(E1252,'Guide'!$A$7:$C$10,2,FALSE))</x:f>
        <x:v>12</x:v>
      </x:c>
      <x:c r="K1252" s="1" t="n">
        <x:f>IF(E1252="","",VLOOKUP(E1252,'Guide'!$A$7:$C$10,3,FALSE))</x:f>
        <x:v>72</x:v>
      </x:c>
      <x:c r="L1252" s="10" t="n">
        <x:f>('Guide'!$B$4-B1252)*24</x:f>
        <x:v>4119.166666666686</x:v>
      </x:c>
      <x:c r="M1252" s="10" t="n">
        <x:f>IF(C1252="","",ROUND((C1252-B1252)*24,6))</x:f>
        <x:v>6.98</x:v>
      </x:c>
      <x:c r="N1252" s="10" t="n">
        <x:f>IF(D1252="","",ROUND((D1252-B1252)*24,6))</x:f>
        <x:v>51.01</x:v>
      </x:c>
      <x:c r="O1252" s="1" t="n">
        <x:f>IF(D1252="",1,0)</x:f>
        <x:v>0</x:v>
      </x:c>
      <x:c r="P1252" s="1" t="n">
        <x:f>IF(E1252="",0,IF(OR(C1252&lt;&gt;"",L1252&gt;=J1252),1,0))</x:f>
        <x:v>1</x:v>
      </x:c>
      <x:c r="Q1252" s="1" t="n">
        <x:f>IF(AND(E1252&lt;&gt;"",C1252&lt;&gt;"",M1252&lt;=J1252),1,0)</x:f>
        <x:v>1</x:v>
      </x:c>
      <x:c r="R1252" s="1" t="n">
        <x:f>P1252-Q1252</x:f>
        <x:v>0</x:v>
      </x:c>
      <x:c r="S1252" s="1" t="n">
        <x:f>IF(E1252="",0,IF(OR(D1252&lt;&gt;"",L1252&gt;=K1252),1,0))</x:f>
        <x:v>1</x:v>
      </x:c>
      <x:c r="T1252" s="1" t="n">
        <x:f>IF(AND(E1252&lt;&gt;"",D1252&lt;&gt;"",N1252&lt;=K1252),1,0)</x:f>
        <x:v>1</x:v>
      </x:c>
      <x:c r="U1252" s="1" t="n">
        <x:f>S1252-T1252</x:f>
        <x:v>0</x:v>
      </x:c>
      <x:c r="V1252" s="1" t="n">
        <x:f>IF(I1252="",0,1)</x:f>
        <x:v>1</x:v>
      </x:c>
      <x:c r="W1252" s="1" t="n">
        <x:f>IF(I1252&gt;=4,1,0)</x:f>
        <x:v>0</x:v>
      </x:c>
      <x:c r="X1252" s="1" t="n">
        <x:f>1-O1252</x:f>
        <x:v>1</x:v>
      </x:c>
      <x:c r="Y1252" s="1" t="n">
        <x:f>IF(AND(O1252=1,L1252&gt;168),1,0)</x:f>
        <x:v>0</x:v>
      </x:c>
    </x:row>
    <x:row r="1253">
      <x:c r="A1253" s="1" t="str">
        <x:v>T01248</x:v>
      </x:c>
      <x:c r="B1253" s="9" t="n">
        <x:v>45720.26458333333</x:v>
      </x:c>
      <x:c r="C1253" s="9" t="n">
        <x:v>45720.474583333336</x:v>
      </x:c>
      <x:c r="D1253" s="9" t="n">
        <x:v>45729.74125</x:v>
      </x:c>
      <x:c r="E1253" s="1" t="str">
        <x:v>Low</x:v>
      </x:c>
      <x:c r="F1253" s="1" t="str">
        <x:v>Web chat</x:v>
      </x:c>
      <x:c r="G1253" s="1" t="str">
        <x:v>Refund</x:v>
      </x:c>
      <x:c r="H1253" s="1" t="n">
        <x:v>0</x:v>
      </x:c>
      <x:c r="I1253" s="1" t="n">
        <x:v>3</x:v>
      </x:c>
      <x:c r="J1253" s="1" t="n">
        <x:f>IF(E1253="","",VLOOKUP(E1253,'Guide'!$A$7:$C$10,2,FALSE))</x:f>
        <x:v>24</x:v>
      </x:c>
      <x:c r="K1253" s="1" t="n">
        <x:f>IF(E1253="","",VLOOKUP(E1253,'Guide'!$A$7:$C$10,3,FALSE))</x:f>
        <x:v>120</x:v>
      </x:c>
      <x:c r="L1253" s="10" t="n">
        <x:f>('Guide'!$B$4-B1253)*24</x:f>
        <x:v>2849.6500000000815</x:v>
      </x:c>
      <x:c r="M1253" s="10" t="n">
        <x:f>IF(C1253="","",ROUND((C1253-B1253)*24,6))</x:f>
        <x:v>5.04</x:v>
      </x:c>
      <x:c r="N1253" s="10" t="n">
        <x:f>IF(D1253="","",ROUND((D1253-B1253)*24,6))</x:f>
        <x:v>227.44</x:v>
      </x:c>
      <x:c r="O1253" s="1" t="n">
        <x:f>IF(D1253="",1,0)</x:f>
        <x:v>0</x:v>
      </x:c>
      <x:c r="P1253" s="1" t="n">
        <x:f>IF(E1253="",0,IF(OR(C1253&lt;&gt;"",L1253&gt;=J1253),1,0))</x:f>
        <x:v>1</x:v>
      </x:c>
      <x:c r="Q1253" s="1" t="n">
        <x:f>IF(AND(E1253&lt;&gt;"",C1253&lt;&gt;"",M1253&lt;=J1253),1,0)</x:f>
        <x:v>1</x:v>
      </x:c>
      <x:c r="R1253" s="1" t="n">
        <x:f>P1253-Q1253</x:f>
        <x:v>0</x:v>
      </x:c>
      <x:c r="S1253" s="1" t="n">
        <x:f>IF(E1253="",0,IF(OR(D1253&lt;&gt;"",L1253&gt;=K1253),1,0))</x:f>
        <x:v>1</x:v>
      </x:c>
      <x:c r="T1253" s="1" t="n">
        <x:f>IF(AND(E1253&lt;&gt;"",D1253&lt;&gt;"",N1253&lt;=K1253),1,0)</x:f>
        <x:v>0</x:v>
      </x:c>
      <x:c r="U1253" s="1" t="n">
        <x:f>S1253-T1253</x:f>
        <x:v>1</x:v>
      </x:c>
      <x:c r="V1253" s="1" t="n">
        <x:f>IF(I1253="",0,1)</x:f>
        <x:v>1</x:v>
      </x:c>
      <x:c r="W1253" s="1" t="n">
        <x:f>IF(I1253&gt;=4,1,0)</x:f>
        <x:v>0</x:v>
      </x:c>
      <x:c r="X1253" s="1" t="n">
        <x:f>1-O1253</x:f>
        <x:v>1</x:v>
      </x:c>
      <x:c r="Y1253" s="1" t="n">
        <x:f>IF(AND(O1253=1,L1253&gt;168),1,0)</x:f>
        <x:v>0</x:v>
      </x:c>
    </x:row>
    <x:row r="1254">
      <x:c r="A1254" s="1" t="str">
        <x:v>T01249</x:v>
      </x:c>
      <x:c r="B1254" s="9" t="n">
        <x:v>45745.12569444445</x:v>
      </x:c>
      <x:c r="C1254" s="9" t="n">
        <x:v>45745.78194444445</x:v>
      </x:c>
      <x:c r="D1254" s="9" t="n">
        <x:v>45749.31569444444</x:v>
      </x:c>
      <x:c r="E1254" s="1" t="str">
        <x:v>Normal</x:v>
      </x:c>
      <x:c r="F1254" s="1" t="str">
        <x:v>Email</x:v>
      </x:c>
      <x:c r="G1254" s="1" t="str">
        <x:v>Refund</x:v>
      </x:c>
      <x:c r="H1254" s="1" t="n">
        <x:v>0</x:v>
      </x:c>
      <x:c r="I1254" s="1"/>
      <x:c r="J1254" s="1" t="n">
        <x:f>IF(E1254="","",VLOOKUP(E1254,'Guide'!$A$7:$C$10,2,FALSE))</x:f>
        <x:v>12</x:v>
      </x:c>
      <x:c r="K1254" s="1" t="n">
        <x:f>IF(E1254="","",VLOOKUP(E1254,'Guide'!$A$7:$C$10,3,FALSE))</x:f>
        <x:v>72</x:v>
      </x:c>
      <x:c r="L1254" s="10" t="n">
        <x:f>('Guide'!$B$4-B1254)*24</x:f>
        <x:v>2252.983333333279</x:v>
      </x:c>
      <x:c r="M1254" s="10" t="n">
        <x:f>IF(C1254="","",ROUND((C1254-B1254)*24,6))</x:f>
        <x:v>15.75</x:v>
      </x:c>
      <x:c r="N1254" s="10" t="n">
        <x:f>IF(D1254="","",ROUND((D1254-B1254)*24,6))</x:f>
        <x:v>100.56</x:v>
      </x:c>
      <x:c r="O1254" s="1" t="n">
        <x:f>IF(D1254="",1,0)</x:f>
        <x:v>0</x:v>
      </x:c>
      <x:c r="P1254" s="1" t="n">
        <x:f>IF(E1254="",0,IF(OR(C1254&lt;&gt;"",L1254&gt;=J1254),1,0))</x:f>
        <x:v>1</x:v>
      </x:c>
      <x:c r="Q1254" s="1" t="n">
        <x:f>IF(AND(E1254&lt;&gt;"",C1254&lt;&gt;"",M1254&lt;=J1254),1,0)</x:f>
        <x:v>0</x:v>
      </x:c>
      <x:c r="R1254" s="1" t="n">
        <x:f>P1254-Q1254</x:f>
        <x:v>1</x:v>
      </x:c>
      <x:c r="S1254" s="1" t="n">
        <x:f>IF(E1254="",0,IF(OR(D1254&lt;&gt;"",L1254&gt;=K1254),1,0))</x:f>
        <x:v>1</x:v>
      </x:c>
      <x:c r="T1254" s="1" t="n">
        <x:f>IF(AND(E1254&lt;&gt;"",D1254&lt;&gt;"",N1254&lt;=K1254),1,0)</x:f>
        <x:v>0</x:v>
      </x:c>
      <x:c r="U1254" s="1" t="n">
        <x:f>S1254-T1254</x:f>
        <x:v>1</x:v>
      </x:c>
      <x:c r="V1254" s="1" t="n">
        <x:f>IF(I1254="",0,1)</x:f>
        <x:v>0</x:v>
      </x:c>
      <x:c r="W1254" s="1" t="n">
        <x:f>IF(I1254&gt;=4,1,0)</x:f>
        <x:v>0</x:v>
      </x:c>
      <x:c r="X1254" s="1" t="n">
        <x:f>1-O1254</x:f>
        <x:v>1</x:v>
      </x:c>
      <x:c r="Y1254" s="1" t="n">
        <x:f>IF(AND(O1254=1,L1254&gt;168),1,0)</x:f>
        <x:v>0</x:v>
      </x:c>
    </x:row>
    <x:row r="1255">
      <x:c r="A1255" s="1" t="str">
        <x:v>T01250</x:v>
      </x:c>
      <x:c r="B1255" s="9" t="n">
        <x:v>45747.19375</x:v>
      </x:c>
      <x:c r="C1255" s="9" t="n">
        <x:v>45747.28125</x:v>
      </x:c>
      <x:c r="D1255" s="9" t="n">
        <x:v>45747.84291666667</x:v>
      </x:c>
      <x:c r="E1255" s="1" t="str">
        <x:v>High</x:v>
      </x:c>
      <x:c r="F1255" s="1" t="str">
        <x:v>WhatsApp</x:v>
      </x:c>
      <x:c r="G1255" s="1" t="str">
        <x:v>Product information</x:v>
      </x:c>
      <x:c r="H1255" s="1" t="n">
        <x:v>0</x:v>
      </x:c>
      <x:c r="I1255" s="1"/>
      <x:c r="J1255" s="1" t="n">
        <x:f>IF(E1255="","",VLOOKUP(E1255,'Guide'!$A$7:$C$10,2,FALSE))</x:f>
        <x:v>4</x:v>
      </x:c>
      <x:c r="K1255" s="1" t="n">
        <x:f>IF(E1255="","",VLOOKUP(E1255,'Guide'!$A$7:$C$10,3,FALSE))</x:f>
        <x:v>24</x:v>
      </x:c>
      <x:c r="L1255" s="10" t="n">
        <x:f>('Guide'!$B$4-B1255)*24</x:f>
        <x:v>2203.350000000035</x:v>
      </x:c>
      <x:c r="M1255" s="10" t="n">
        <x:f>IF(C1255="","",ROUND((C1255-B1255)*24,6))</x:f>
        <x:v>2.1</x:v>
      </x:c>
      <x:c r="N1255" s="10" t="n">
        <x:f>IF(D1255="","",ROUND((D1255-B1255)*24,6))</x:f>
        <x:v>15.58</x:v>
      </x:c>
      <x:c r="O1255" s="1" t="n">
        <x:f>IF(D1255="",1,0)</x:f>
        <x:v>0</x:v>
      </x:c>
      <x:c r="P1255" s="1" t="n">
        <x:f>IF(E1255="",0,IF(OR(C1255&lt;&gt;"",L1255&gt;=J1255),1,0))</x:f>
        <x:v>1</x:v>
      </x:c>
      <x:c r="Q1255" s="1" t="n">
        <x:f>IF(AND(E1255&lt;&gt;"",C1255&lt;&gt;"",M1255&lt;=J1255),1,0)</x:f>
        <x:v>1</x:v>
      </x:c>
      <x:c r="R1255" s="1" t="n">
        <x:f>P1255-Q1255</x:f>
        <x:v>0</x:v>
      </x:c>
      <x:c r="S1255" s="1" t="n">
        <x:f>IF(E1255="",0,IF(OR(D1255&lt;&gt;"",L1255&gt;=K1255),1,0))</x:f>
        <x:v>1</x:v>
      </x:c>
      <x:c r="T1255" s="1" t="n">
        <x:f>IF(AND(E1255&lt;&gt;"",D1255&lt;&gt;"",N1255&lt;=K1255),1,0)</x:f>
        <x:v>1</x:v>
      </x:c>
      <x:c r="U1255" s="1" t="n">
        <x:f>S1255-T1255</x:f>
        <x:v>0</x:v>
      </x:c>
      <x:c r="V1255" s="1" t="n">
        <x:f>IF(I1255="",0,1)</x:f>
        <x:v>0</x:v>
      </x:c>
      <x:c r="W1255" s="1" t="n">
        <x:f>IF(I1255&gt;=4,1,0)</x:f>
        <x:v>0</x:v>
      </x:c>
      <x:c r="X1255" s="1" t="n">
        <x:f>1-O1255</x:f>
        <x:v>1</x:v>
      </x:c>
      <x:c r="Y1255" s="1" t="n">
        <x:f>IF(AND(O1255=1,L1255&gt;168),1,0)</x:f>
        <x:v>0</x:v>
      </x:c>
    </x:row>
    <x:row r="1256">
      <x:c r="A1256" s="1" t="str">
        <x:v>T01251</x:v>
      </x:c>
      <x:c r="B1256" s="9" t="n">
        <x:v>45743.51597222222</x:v>
      </x:c>
      <x:c r="C1256" s="9" t="n">
        <x:v>45743.88972222222</x:v>
      </x:c>
      <x:c r="D1256" s="9" t="n">
        <x:v>45746.48305555555</x:v>
      </x:c>
      <x:c r="E1256" s="1" t="str">
        <x:v>Normal</x:v>
      </x:c>
      <x:c r="F1256" s="1" t="str">
        <x:v>Email</x:v>
      </x:c>
      <x:c r="G1256" s="1" t="str">
        <x:v>Billing</x:v>
      </x:c>
      <x:c r="H1256" s="1" t="n">
        <x:v>0</x:v>
      </x:c>
      <x:c r="I1256" s="1"/>
      <x:c r="J1256" s="1" t="n">
        <x:f>IF(E1256="","",VLOOKUP(E1256,'Guide'!$A$7:$C$10,2,FALSE))</x:f>
        <x:v>12</x:v>
      </x:c>
      <x:c r="K1256" s="1" t="n">
        <x:f>IF(E1256="","",VLOOKUP(E1256,'Guide'!$A$7:$C$10,3,FALSE))</x:f>
        <x:v>72</x:v>
      </x:c>
      <x:c r="L1256" s="10" t="n">
        <x:f>('Guide'!$B$4-B1256)*24</x:f>
        <x:v>2291.6166666666395</x:v>
      </x:c>
      <x:c r="M1256" s="10" t="n">
        <x:f>IF(C1256="","",ROUND((C1256-B1256)*24,6))</x:f>
        <x:v>8.97</x:v>
      </x:c>
      <x:c r="N1256" s="10" t="n">
        <x:f>IF(D1256="","",ROUND((D1256-B1256)*24,6))</x:f>
        <x:v>71.21</x:v>
      </x:c>
      <x:c r="O1256" s="1" t="n">
        <x:f>IF(D1256="",1,0)</x:f>
        <x:v>0</x:v>
      </x:c>
      <x:c r="P1256" s="1" t="n">
        <x:f>IF(E1256="",0,IF(OR(C1256&lt;&gt;"",L1256&gt;=J1256),1,0))</x:f>
        <x:v>1</x:v>
      </x:c>
      <x:c r="Q1256" s="1" t="n">
        <x:f>IF(AND(E1256&lt;&gt;"",C1256&lt;&gt;"",M1256&lt;=J1256),1,0)</x:f>
        <x:v>1</x:v>
      </x:c>
      <x:c r="R1256" s="1" t="n">
        <x:f>P1256-Q1256</x:f>
        <x:v>0</x:v>
      </x:c>
      <x:c r="S1256" s="1" t="n">
        <x:f>IF(E1256="",0,IF(OR(D1256&lt;&gt;"",L1256&gt;=K1256),1,0))</x:f>
        <x:v>1</x:v>
      </x:c>
      <x:c r="T1256" s="1" t="n">
        <x:f>IF(AND(E1256&lt;&gt;"",D1256&lt;&gt;"",N1256&lt;=K1256),1,0)</x:f>
        <x:v>1</x:v>
      </x:c>
      <x:c r="U1256" s="1" t="n">
        <x:f>S1256-T1256</x:f>
        <x:v>0</x:v>
      </x:c>
      <x:c r="V1256" s="1" t="n">
        <x:f>IF(I1256="",0,1)</x:f>
        <x:v>0</x:v>
      </x:c>
      <x:c r="W1256" s="1" t="n">
        <x:f>IF(I1256&gt;=4,1,0)</x:f>
        <x:v>0</x:v>
      </x:c>
      <x:c r="X1256" s="1" t="n">
        <x:f>1-O1256</x:f>
        <x:v>1</x:v>
      </x:c>
      <x:c r="Y1256" s="1" t="n">
        <x:f>IF(AND(O1256=1,L1256&gt;168),1,0)</x:f>
        <x:v>0</x:v>
      </x:c>
    </x:row>
    <x:row r="1257">
      <x:c r="A1257" s="1" t="str">
        <x:v>T01252</x:v>
      </x:c>
      <x:c r="B1257" s="9" t="n">
        <x:v>45716.98888888889</x:v>
      </x:c>
      <x:c r="C1257" s="9" t="n">
        <x:v>45717.30388888889</x:v>
      </x:c>
      <x:c r="D1257" s="9" t="n">
        <x:v>45720.95888888889</x:v>
      </x:c>
      <x:c r="E1257" s="1" t="str">
        <x:v>Normal</x:v>
      </x:c>
      <x:c r="F1257" s="1" t="str">
        <x:v>Web chat</x:v>
      </x:c>
      <x:c r="G1257" s="1" t="str">
        <x:v>Refund</x:v>
      </x:c>
      <x:c r="H1257" s="1" t="n">
        <x:v>0</x:v>
      </x:c>
      <x:c r="I1257" s="1" t="n">
        <x:v>4</x:v>
      </x:c>
      <x:c r="J1257" s="1" t="n">
        <x:f>IF(E1257="","",VLOOKUP(E1257,'Guide'!$A$7:$C$10,2,FALSE))</x:f>
        <x:v>12</x:v>
      </x:c>
      <x:c r="K1257" s="1" t="n">
        <x:f>IF(E1257="","",VLOOKUP(E1257,'Guide'!$A$7:$C$10,3,FALSE))</x:f>
        <x:v>72</x:v>
      </x:c>
      <x:c r="L1257" s="10" t="n">
        <x:f>('Guide'!$B$4-B1257)*24</x:f>
        <x:v>2928.266666666663</x:v>
      </x:c>
      <x:c r="M1257" s="10" t="n">
        <x:f>IF(C1257="","",ROUND((C1257-B1257)*24,6))</x:f>
        <x:v>7.56</x:v>
      </x:c>
      <x:c r="N1257" s="10" t="n">
        <x:f>IF(D1257="","",ROUND((D1257-B1257)*24,6))</x:f>
        <x:v>95.28</x:v>
      </x:c>
      <x:c r="O1257" s="1" t="n">
        <x:f>IF(D1257="",1,0)</x:f>
        <x:v>0</x:v>
      </x:c>
      <x:c r="P1257" s="1" t="n">
        <x:f>IF(E1257="",0,IF(OR(C1257&lt;&gt;"",L1257&gt;=J1257),1,0))</x:f>
        <x:v>1</x:v>
      </x:c>
      <x:c r="Q1257" s="1" t="n">
        <x:f>IF(AND(E1257&lt;&gt;"",C1257&lt;&gt;"",M1257&lt;=J1257),1,0)</x:f>
        <x:v>1</x:v>
      </x:c>
      <x:c r="R1257" s="1" t="n">
        <x:f>P1257-Q1257</x:f>
        <x:v>0</x:v>
      </x:c>
      <x:c r="S1257" s="1" t="n">
        <x:f>IF(E1257="",0,IF(OR(D1257&lt;&gt;"",L1257&gt;=K1257),1,0))</x:f>
        <x:v>1</x:v>
      </x:c>
      <x:c r="T1257" s="1" t="n">
        <x:f>IF(AND(E1257&lt;&gt;"",D1257&lt;&gt;"",N1257&lt;=K1257),1,0)</x:f>
        <x:v>0</x:v>
      </x:c>
      <x:c r="U1257" s="1" t="n">
        <x:f>S1257-T1257</x:f>
        <x:v>1</x:v>
      </x:c>
      <x:c r="V1257" s="1" t="n">
        <x:f>IF(I1257="",0,1)</x:f>
        <x:v>1</x:v>
      </x:c>
      <x:c r="W1257" s="1" t="n">
        <x:f>IF(I1257&gt;=4,1,0)</x:f>
        <x:v>1</x:v>
      </x:c>
      <x:c r="X1257" s="1" t="n">
        <x:f>1-O1257</x:f>
        <x:v>1</x:v>
      </x:c>
      <x:c r="Y1257" s="1" t="n">
        <x:f>IF(AND(O1257=1,L1257&gt;168),1,0)</x:f>
        <x:v>0</x:v>
      </x:c>
    </x:row>
    <x:row r="1258">
      <x:c r="A1258" s="1" t="str">
        <x:v>T01253</x:v>
      </x:c>
      <x:c r="B1258" s="9" t="n">
        <x:v>45802.02638888889</x:v>
      </x:c>
      <x:c r="C1258" s="9" t="n">
        <x:v>45802.13555555556</x:v>
      </x:c>
      <x:c r="D1258" s="9" t="n">
        <x:v>45802.658472222225</x:v>
      </x:c>
      <x:c r="E1258" s="1" t="str">
        <x:v>High</x:v>
      </x:c>
      <x:c r="F1258" s="1" t="str">
        <x:v>Email</x:v>
      </x:c>
      <x:c r="G1258" s="1" t="str">
        <x:v>Billing</x:v>
      </x:c>
      <x:c r="H1258" s="1" t="n">
        <x:v>0</x:v>
      </x:c>
      <x:c r="I1258" s="1"/>
      <x:c r="J1258" s="1" t="n">
        <x:f>IF(E1258="","",VLOOKUP(E1258,'Guide'!$A$7:$C$10,2,FALSE))</x:f>
        <x:v>4</x:v>
      </x:c>
      <x:c r="K1258" s="1" t="n">
        <x:f>IF(E1258="","",VLOOKUP(E1258,'Guide'!$A$7:$C$10,3,FALSE))</x:f>
        <x:v>24</x:v>
      </x:c>
      <x:c r="L1258" s="10" t="n">
        <x:f>('Guide'!$B$4-B1258)*24</x:f>
        <x:v>887.3666666666977</x:v>
      </x:c>
      <x:c r="M1258" s="10" t="n">
        <x:f>IF(C1258="","",ROUND((C1258-B1258)*24,6))</x:f>
        <x:v>2.62</x:v>
      </x:c>
      <x:c r="N1258" s="10" t="n">
        <x:f>IF(D1258="","",ROUND((D1258-B1258)*24,6))</x:f>
        <x:v>15.17</x:v>
      </x:c>
      <x:c r="O1258" s="1" t="n">
        <x:f>IF(D1258="",1,0)</x:f>
        <x:v>0</x:v>
      </x:c>
      <x:c r="P1258" s="1" t="n">
        <x:f>IF(E1258="",0,IF(OR(C1258&lt;&gt;"",L1258&gt;=J1258),1,0))</x:f>
        <x:v>1</x:v>
      </x:c>
      <x:c r="Q1258" s="1" t="n">
        <x:f>IF(AND(E1258&lt;&gt;"",C1258&lt;&gt;"",M1258&lt;=J1258),1,0)</x:f>
        <x:v>1</x:v>
      </x:c>
      <x:c r="R1258" s="1" t="n">
        <x:f>P1258-Q1258</x:f>
        <x:v>0</x:v>
      </x:c>
      <x:c r="S1258" s="1" t="n">
        <x:f>IF(E1258="",0,IF(OR(D1258&lt;&gt;"",L1258&gt;=K1258),1,0))</x:f>
        <x:v>1</x:v>
      </x:c>
      <x:c r="T1258" s="1" t="n">
        <x:f>IF(AND(E1258&lt;&gt;"",D1258&lt;&gt;"",N1258&lt;=K1258),1,0)</x:f>
        <x:v>1</x:v>
      </x:c>
      <x:c r="U1258" s="1" t="n">
        <x:f>S1258-T1258</x:f>
        <x:v>0</x:v>
      </x:c>
      <x:c r="V1258" s="1" t="n">
        <x:f>IF(I1258="",0,1)</x:f>
        <x:v>0</x:v>
      </x:c>
      <x:c r="W1258" s="1" t="n">
        <x:f>IF(I1258&gt;=4,1,0)</x:f>
        <x:v>0</x:v>
      </x:c>
      <x:c r="X1258" s="1" t="n">
        <x:f>1-O1258</x:f>
        <x:v>1</x:v>
      </x:c>
      <x:c r="Y1258" s="1" t="n">
        <x:f>IF(AND(O1258=1,L1258&gt;168),1,0)</x:f>
        <x:v>0</x:v>
      </x:c>
    </x:row>
    <x:row r="1259">
      <x:c r="A1259" s="1" t="str">
        <x:v>T01254</x:v>
      </x:c>
      <x:c r="B1259" s="9" t="n">
        <x:v>45707.174305555556</x:v>
      </x:c>
      <x:c r="C1259" s="9" t="n">
        <x:v>45707.43638888889</x:v>
      </x:c>
      <x:c r="D1259" s="9" t="n">
        <x:v>45708.58763888889</x:v>
      </x:c>
      <x:c r="E1259" s="1" t="str">
        <x:v>Normal</x:v>
      </x:c>
      <x:c r="F1259" s="1" t="str">
        <x:v>WhatsApp</x:v>
      </x:c>
      <x:c r="G1259" s="1" t="str">
        <x:v>Billing</x:v>
      </x:c>
      <x:c r="H1259" s="1" t="n">
        <x:v>0</x:v>
      </x:c>
      <x:c r="I1259" s="1" t="n">
        <x:v>5</x:v>
      </x:c>
      <x:c r="J1259" s="1" t="n">
        <x:f>IF(E1259="","",VLOOKUP(E1259,'Guide'!$A$7:$C$10,2,FALSE))</x:f>
        <x:v>12</x:v>
      </x:c>
      <x:c r="K1259" s="1" t="n">
        <x:f>IF(E1259="","",VLOOKUP(E1259,'Guide'!$A$7:$C$10,3,FALSE))</x:f>
        <x:v>72</x:v>
      </x:c>
      <x:c r="L1259" s="10" t="n">
        <x:f>('Guide'!$B$4-B1259)*24</x:f>
        <x:v>3163.816666666651</x:v>
      </x:c>
      <x:c r="M1259" s="10" t="n">
        <x:f>IF(C1259="","",ROUND((C1259-B1259)*24,6))</x:f>
        <x:v>6.29</x:v>
      </x:c>
      <x:c r="N1259" s="10" t="n">
        <x:f>IF(D1259="","",ROUND((D1259-B1259)*24,6))</x:f>
        <x:v>33.92</x:v>
      </x:c>
      <x:c r="O1259" s="1" t="n">
        <x:f>IF(D1259="",1,0)</x:f>
        <x:v>0</x:v>
      </x:c>
      <x:c r="P1259" s="1" t="n">
        <x:f>IF(E1259="",0,IF(OR(C1259&lt;&gt;"",L1259&gt;=J1259),1,0))</x:f>
        <x:v>1</x:v>
      </x:c>
      <x:c r="Q1259" s="1" t="n">
        <x:f>IF(AND(E1259&lt;&gt;"",C1259&lt;&gt;"",M1259&lt;=J1259),1,0)</x:f>
        <x:v>1</x:v>
      </x:c>
      <x:c r="R1259" s="1" t="n">
        <x:f>P1259-Q1259</x:f>
        <x:v>0</x:v>
      </x:c>
      <x:c r="S1259" s="1" t="n">
        <x:f>IF(E1259="",0,IF(OR(D1259&lt;&gt;"",L1259&gt;=K1259),1,0))</x:f>
        <x:v>1</x:v>
      </x:c>
      <x:c r="T1259" s="1" t="n">
        <x:f>IF(AND(E1259&lt;&gt;"",D1259&lt;&gt;"",N1259&lt;=K1259),1,0)</x:f>
        <x:v>1</x:v>
      </x:c>
      <x:c r="U1259" s="1" t="n">
        <x:f>S1259-T1259</x:f>
        <x:v>0</x:v>
      </x:c>
      <x:c r="V1259" s="1" t="n">
        <x:f>IF(I1259="",0,1)</x:f>
        <x:v>1</x:v>
      </x:c>
      <x:c r="W1259" s="1" t="n">
        <x:f>IF(I1259&gt;=4,1,0)</x:f>
        <x:v>1</x:v>
      </x:c>
      <x:c r="X1259" s="1" t="n">
        <x:f>1-O1259</x:f>
        <x:v>1</x:v>
      </x:c>
      <x:c r="Y1259" s="1" t="n">
        <x:f>IF(AND(O1259=1,L1259&gt;168),1,0)</x:f>
        <x:v>0</x:v>
      </x:c>
    </x:row>
    <x:row r="1260">
      <x:c r="A1260" s="1" t="str">
        <x:v>T01255</x:v>
      </x:c>
      <x:c r="B1260" s="9" t="n">
        <x:v>45798.22638888889</x:v>
      </x:c>
      <x:c r="C1260" s="9" t="n">
        <x:v>45798.674305555556</x:v>
      </x:c>
      <x:c r="D1260" s="9" t="n">
        <x:v>45800.45930555555</x:v>
      </x:c>
      <x:c r="E1260" s="1" t="str">
        <x:v>Normal</x:v>
      </x:c>
      <x:c r="F1260" s="1" t="str">
        <x:v>Email</x:v>
      </x:c>
      <x:c r="G1260" s="1" t="str">
        <x:v>Product information</x:v>
      </x:c>
      <x:c r="H1260" s="1" t="n">
        <x:v>0</x:v>
      </x:c>
      <x:c r="I1260" s="1"/>
      <x:c r="J1260" s="1" t="n">
        <x:f>IF(E1260="","",VLOOKUP(E1260,'Guide'!$A$7:$C$10,2,FALSE))</x:f>
        <x:v>12</x:v>
      </x:c>
      <x:c r="K1260" s="1" t="n">
        <x:f>IF(E1260="","",VLOOKUP(E1260,'Guide'!$A$7:$C$10,3,FALSE))</x:f>
        <x:v>72</x:v>
      </x:c>
      <x:c r="L1260" s="10" t="n">
        <x:f>('Guide'!$B$4-B1260)*24</x:f>
        <x:v>978.5666666665929</x:v>
      </x:c>
      <x:c r="M1260" s="10" t="n">
        <x:f>IF(C1260="","",ROUND((C1260-B1260)*24,6))</x:f>
        <x:v>10.75</x:v>
      </x:c>
      <x:c r="N1260" s="10" t="n">
        <x:f>IF(D1260="","",ROUND((D1260-B1260)*24,6))</x:f>
        <x:v>53.59</x:v>
      </x:c>
      <x:c r="O1260" s="1" t="n">
        <x:f>IF(D1260="",1,0)</x:f>
        <x:v>0</x:v>
      </x:c>
      <x:c r="P1260" s="1" t="n">
        <x:f>IF(E1260="",0,IF(OR(C1260&lt;&gt;"",L1260&gt;=J1260),1,0))</x:f>
        <x:v>1</x:v>
      </x:c>
      <x:c r="Q1260" s="1" t="n">
        <x:f>IF(AND(E1260&lt;&gt;"",C1260&lt;&gt;"",M1260&lt;=J1260),1,0)</x:f>
        <x:v>1</x:v>
      </x:c>
      <x:c r="R1260" s="1" t="n">
        <x:f>P1260-Q1260</x:f>
        <x:v>0</x:v>
      </x:c>
      <x:c r="S1260" s="1" t="n">
        <x:f>IF(E1260="",0,IF(OR(D1260&lt;&gt;"",L1260&gt;=K1260),1,0))</x:f>
        <x:v>1</x:v>
      </x:c>
      <x:c r="T1260" s="1" t="n">
        <x:f>IF(AND(E1260&lt;&gt;"",D1260&lt;&gt;"",N1260&lt;=K1260),1,0)</x:f>
        <x:v>1</x:v>
      </x:c>
      <x:c r="U1260" s="1" t="n">
        <x:f>S1260-T1260</x:f>
        <x:v>0</x:v>
      </x:c>
      <x:c r="V1260" s="1" t="n">
        <x:f>IF(I1260="",0,1)</x:f>
        <x:v>0</x:v>
      </x:c>
      <x:c r="W1260" s="1" t="n">
        <x:f>IF(I1260&gt;=4,1,0)</x:f>
        <x:v>0</x:v>
      </x:c>
      <x:c r="X1260" s="1" t="n">
        <x:f>1-O1260</x:f>
        <x:v>1</x:v>
      </x:c>
      <x:c r="Y1260" s="1" t="n">
        <x:f>IF(AND(O1260=1,L1260&gt;168),1,0)</x:f>
        <x:v>0</x:v>
      </x:c>
    </x:row>
    <x:row r="1261">
      <x:c r="A1261" s="1" t="str">
        <x:v>T01256</x:v>
      </x:c>
      <x:c r="B1261" s="9" t="n">
        <x:v>45776.89513888889</x:v>
      </x:c>
      <x:c r="C1261" s="9" t="n">
        <x:v>45776.921805555554</x:v>
      </x:c>
      <x:c r="D1261" s="9" t="n">
        <x:v>45777.27138888889</x:v>
      </x:c>
      <x:c r="E1261" s="1" t="str">
        <x:v>Urgent</x:v>
      </x:c>
      <x:c r="F1261" s="1" t="str">
        <x:v>Web chat</x:v>
      </x:c>
      <x:c r="G1261" s="1" t="str">
        <x:v>Product information</x:v>
      </x:c>
      <x:c r="H1261" s="1" t="n">
        <x:v>0</x:v>
      </x:c>
      <x:c r="I1261" s="1"/>
      <x:c r="J1261" s="1" t="n">
        <x:f>IF(E1261="","",VLOOKUP(E1261,'Guide'!$A$7:$C$10,2,FALSE))</x:f>
        <x:v>1</x:v>
      </x:c>
      <x:c r="K1261" s="1" t="n">
        <x:f>IF(E1261="","",VLOOKUP(E1261,'Guide'!$A$7:$C$10,3,FALSE))</x:f>
        <x:v>8</x:v>
      </x:c>
      <x:c r="L1261" s="10" t="n">
        <x:f>('Guide'!$B$4-B1261)*24</x:f>
        <x:v>1490.5166666666628</x:v>
      </x:c>
      <x:c r="M1261" s="10" t="n">
        <x:f>IF(C1261="","",ROUND((C1261-B1261)*24,6))</x:f>
        <x:v>0.64</x:v>
      </x:c>
      <x:c r="N1261" s="10" t="n">
        <x:f>IF(D1261="","",ROUND((D1261-B1261)*24,6))</x:f>
        <x:v>9.03</x:v>
      </x:c>
      <x:c r="O1261" s="1" t="n">
        <x:f>IF(D1261="",1,0)</x:f>
        <x:v>0</x:v>
      </x:c>
      <x:c r="P1261" s="1" t="n">
        <x:f>IF(E1261="",0,IF(OR(C1261&lt;&gt;"",L1261&gt;=J1261),1,0))</x:f>
        <x:v>1</x:v>
      </x:c>
      <x:c r="Q1261" s="1" t="n">
        <x:f>IF(AND(E1261&lt;&gt;"",C1261&lt;&gt;"",M1261&lt;=J1261),1,0)</x:f>
        <x:v>1</x:v>
      </x:c>
      <x:c r="R1261" s="1" t="n">
        <x:f>P1261-Q1261</x:f>
        <x:v>0</x:v>
      </x:c>
      <x:c r="S1261" s="1" t="n">
        <x:f>IF(E1261="",0,IF(OR(D1261&lt;&gt;"",L1261&gt;=K1261),1,0))</x:f>
        <x:v>1</x:v>
      </x:c>
      <x:c r="T1261" s="1" t="n">
        <x:f>IF(AND(E1261&lt;&gt;"",D1261&lt;&gt;"",N1261&lt;=K1261),1,0)</x:f>
        <x:v>0</x:v>
      </x:c>
      <x:c r="U1261" s="1" t="n">
        <x:f>S1261-T1261</x:f>
        <x:v>1</x:v>
      </x:c>
      <x:c r="V1261" s="1" t="n">
        <x:f>IF(I1261="",0,1)</x:f>
        <x:v>0</x:v>
      </x:c>
      <x:c r="W1261" s="1" t="n">
        <x:f>IF(I1261&gt;=4,1,0)</x:f>
        <x:v>0</x:v>
      </x:c>
      <x:c r="X1261" s="1" t="n">
        <x:f>1-O1261</x:f>
        <x:v>1</x:v>
      </x:c>
      <x:c r="Y1261" s="1" t="n">
        <x:f>IF(AND(O1261=1,L1261&gt;168),1,0)</x:f>
        <x:v>0</x:v>
      </x:c>
    </x:row>
    <x:row r="1262">
      <x:c r="A1262" s="1" t="str">
        <x:v>T01257</x:v>
      </x:c>
      <x:c r="B1262" s="9" t="n">
        <x:v>45793.27291666667</x:v>
      </x:c>
      <x:c r="C1262" s="9" t="n">
        <x:v>45793.31625</x:v>
      </x:c>
      <x:c r="D1262" s="9" t="n">
        <x:v>45793.56625</x:v>
      </x:c>
      <x:c r="E1262" s="1" t="str">
        <x:v>Urgent</x:v>
      </x:c>
      <x:c r="F1262" s="1" t="str">
        <x:v>Email</x:v>
      </x:c>
      <x:c r="G1262" s="1" t="str">
        <x:v>Billing</x:v>
      </x:c>
      <x:c r="H1262" s="1" t="n">
        <x:v>0</x:v>
      </x:c>
      <x:c r="I1262" s="1"/>
      <x:c r="J1262" s="1" t="n">
        <x:f>IF(E1262="","",VLOOKUP(E1262,'Guide'!$A$7:$C$10,2,FALSE))</x:f>
        <x:v>1</x:v>
      </x:c>
      <x:c r="K1262" s="1" t="n">
        <x:f>IF(E1262="","",VLOOKUP(E1262,'Guide'!$A$7:$C$10,3,FALSE))</x:f>
        <x:v>8</x:v>
      </x:c>
      <x:c r="L1262" s="10" t="n">
        <x:f>('Guide'!$B$4-B1262)*24</x:f>
        <x:v>1097.4499999999534</x:v>
      </x:c>
      <x:c r="M1262" s="10" t="n">
        <x:f>IF(C1262="","",ROUND((C1262-B1262)*24,6))</x:f>
        <x:v>1.04</x:v>
      </x:c>
      <x:c r="N1262" s="10" t="n">
        <x:f>IF(D1262="","",ROUND((D1262-B1262)*24,6))</x:f>
        <x:v>7.04</x:v>
      </x:c>
      <x:c r="O1262" s="1" t="n">
        <x:f>IF(D1262="",1,0)</x:f>
        <x:v>0</x:v>
      </x:c>
      <x:c r="P1262" s="1" t="n">
        <x:f>IF(E1262="",0,IF(OR(C1262&lt;&gt;"",L1262&gt;=J1262),1,0))</x:f>
        <x:v>1</x:v>
      </x:c>
      <x:c r="Q1262" s="1" t="n">
        <x:f>IF(AND(E1262&lt;&gt;"",C1262&lt;&gt;"",M1262&lt;=J1262),1,0)</x:f>
        <x:v>0</x:v>
      </x:c>
      <x:c r="R1262" s="1" t="n">
        <x:f>P1262-Q1262</x:f>
        <x:v>1</x:v>
      </x:c>
      <x:c r="S1262" s="1" t="n">
        <x:f>IF(E1262="",0,IF(OR(D1262&lt;&gt;"",L1262&gt;=K1262),1,0))</x:f>
        <x:v>1</x:v>
      </x:c>
      <x:c r="T1262" s="1" t="n">
        <x:f>IF(AND(E1262&lt;&gt;"",D1262&lt;&gt;"",N1262&lt;=K1262),1,0)</x:f>
        <x:v>1</x:v>
      </x:c>
      <x:c r="U1262" s="1" t="n">
        <x:f>S1262-T1262</x:f>
        <x:v>0</x:v>
      </x:c>
      <x:c r="V1262" s="1" t="n">
        <x:f>IF(I1262="",0,1)</x:f>
        <x:v>0</x:v>
      </x:c>
      <x:c r="W1262" s="1" t="n">
        <x:f>IF(I1262&gt;=4,1,0)</x:f>
        <x:v>0</x:v>
      </x:c>
      <x:c r="X1262" s="1" t="n">
        <x:f>1-O1262</x:f>
        <x:v>1</x:v>
      </x:c>
      <x:c r="Y1262" s="1" t="n">
        <x:f>IF(AND(O1262=1,L1262&gt;168),1,0)</x:f>
        <x:v>0</x:v>
      </x:c>
    </x:row>
    <x:row r="1263">
      <x:c r="A1263" s="1" t="str">
        <x:v>T01258</x:v>
      </x:c>
      <x:c r="B1263" s="9" t="n">
        <x:v>45687.486805555556</x:v>
      </x:c>
      <x:c r="C1263" s="9" t="n">
        <x:v>45688.861805555556</x:v>
      </x:c>
      <x:c r="D1263" s="9" t="n">
        <x:v>45689.330555555556</x:v>
      </x:c>
      <x:c r="E1263" s="1" t="str">
        <x:v>Normal</x:v>
      </x:c>
      <x:c r="F1263" s="1" t="str">
        <x:v>WhatsApp</x:v>
      </x:c>
      <x:c r="G1263" s="1" t="str">
        <x:v>Delivery</x:v>
      </x:c>
      <x:c r="H1263" s="1" t="n">
        <x:v>0</x:v>
      </x:c>
      <x:c r="I1263" s="1"/>
      <x:c r="J1263" s="1" t="n">
        <x:f>IF(E1263="","",VLOOKUP(E1263,'Guide'!$A$7:$C$10,2,FALSE))</x:f>
        <x:v>12</x:v>
      </x:c>
      <x:c r="K1263" s="1" t="n">
        <x:f>IF(E1263="","",VLOOKUP(E1263,'Guide'!$A$7:$C$10,3,FALSE))</x:f>
        <x:v>72</x:v>
      </x:c>
      <x:c r="L1263" s="10" t="n">
        <x:f>('Guide'!$B$4-B1263)*24</x:f>
        <x:v>3636.316666666651</x:v>
      </x:c>
      <x:c r="M1263" s="10" t="n">
        <x:f>IF(C1263="","",ROUND((C1263-B1263)*24,6))</x:f>
        <x:v>33</x:v>
      </x:c>
      <x:c r="N1263" s="10" t="n">
        <x:f>IF(D1263="","",ROUND((D1263-B1263)*24,6))</x:f>
        <x:v>44.25</x:v>
      </x:c>
      <x:c r="O1263" s="1" t="n">
        <x:f>IF(D1263="",1,0)</x:f>
        <x:v>0</x:v>
      </x:c>
      <x:c r="P1263" s="1" t="n">
        <x:f>IF(E1263="",0,IF(OR(C1263&lt;&gt;"",L1263&gt;=J1263),1,0))</x:f>
        <x:v>1</x:v>
      </x:c>
      <x:c r="Q1263" s="1" t="n">
        <x:f>IF(AND(E1263&lt;&gt;"",C1263&lt;&gt;"",M1263&lt;=J1263),1,0)</x:f>
        <x:v>0</x:v>
      </x:c>
      <x:c r="R1263" s="1" t="n">
        <x:f>P1263-Q1263</x:f>
        <x:v>1</x:v>
      </x:c>
      <x:c r="S1263" s="1" t="n">
        <x:f>IF(E1263="",0,IF(OR(D1263&lt;&gt;"",L1263&gt;=K1263),1,0))</x:f>
        <x:v>1</x:v>
      </x:c>
      <x:c r="T1263" s="1" t="n">
        <x:f>IF(AND(E1263&lt;&gt;"",D1263&lt;&gt;"",N1263&lt;=K1263),1,0)</x:f>
        <x:v>1</x:v>
      </x:c>
      <x:c r="U1263" s="1" t="n">
        <x:f>S1263-T1263</x:f>
        <x:v>0</x:v>
      </x:c>
      <x:c r="V1263" s="1" t="n">
        <x:f>IF(I1263="",0,1)</x:f>
        <x:v>0</x:v>
      </x:c>
      <x:c r="W1263" s="1" t="n">
        <x:f>IF(I1263&gt;=4,1,0)</x:f>
        <x:v>0</x:v>
      </x:c>
      <x:c r="X1263" s="1" t="n">
        <x:f>1-O1263</x:f>
        <x:v>1</x:v>
      </x:c>
      <x:c r="Y1263" s="1" t="n">
        <x:f>IF(AND(O1263=1,L1263&gt;168),1,0)</x:f>
        <x:v>0</x:v>
      </x:c>
    </x:row>
    <x:row r="1264">
      <x:c r="A1264" s="1" t="str">
        <x:v>T01259</x:v>
      </x:c>
      <x:c r="B1264" s="9" t="n">
        <x:v>45665.53888888889</x:v>
      </x:c>
      <x:c r="C1264" s="9" t="n">
        <x:v>45665.84763888889</x:v>
      </x:c>
      <x:c r="D1264" s="9" t="n">
        <x:v>45666.10805555555</x:v>
      </x:c>
      <x:c r="E1264" s="1" t="str">
        <x:v>Low</x:v>
      </x:c>
      <x:c r="F1264" s="1" t="str">
        <x:v>Web chat</x:v>
      </x:c>
      <x:c r="G1264" s="1" t="str">
        <x:v>Billing</x:v>
      </x:c>
      <x:c r="H1264" s="1" t="n">
        <x:v>0</x:v>
      </x:c>
      <x:c r="I1264" s="1" t="n">
        <x:v>5</x:v>
      </x:c>
      <x:c r="J1264" s="1" t="n">
        <x:f>IF(E1264="","",VLOOKUP(E1264,'Guide'!$A$7:$C$10,2,FALSE))</x:f>
        <x:v>24</x:v>
      </x:c>
      <x:c r="K1264" s="1" t="n">
        <x:f>IF(E1264="","",VLOOKUP(E1264,'Guide'!$A$7:$C$10,3,FALSE))</x:f>
        <x:v>120</x:v>
      </x:c>
      <x:c r="L1264" s="10" t="n">
        <x:f>('Guide'!$B$4-B1264)*24</x:f>
        <x:v>4163.066666666593</x:v>
      </x:c>
      <x:c r="M1264" s="10" t="n">
        <x:f>IF(C1264="","",ROUND((C1264-B1264)*24,6))</x:f>
        <x:v>7.41</x:v>
      </x:c>
      <x:c r="N1264" s="10" t="n">
        <x:f>IF(D1264="","",ROUND((D1264-B1264)*24,6))</x:f>
        <x:v>13.66</x:v>
      </x:c>
      <x:c r="O1264" s="1" t="n">
        <x:f>IF(D1264="",1,0)</x:f>
        <x:v>0</x:v>
      </x:c>
      <x:c r="P1264" s="1" t="n">
        <x:f>IF(E1264="",0,IF(OR(C1264&lt;&gt;"",L1264&gt;=J1264),1,0))</x:f>
        <x:v>1</x:v>
      </x:c>
      <x:c r="Q1264" s="1" t="n">
        <x:f>IF(AND(E1264&lt;&gt;"",C1264&lt;&gt;"",M1264&lt;=J1264),1,0)</x:f>
        <x:v>1</x:v>
      </x:c>
      <x:c r="R1264" s="1" t="n">
        <x:f>P1264-Q1264</x:f>
        <x:v>0</x:v>
      </x:c>
      <x:c r="S1264" s="1" t="n">
        <x:f>IF(E1264="",0,IF(OR(D1264&lt;&gt;"",L1264&gt;=K1264),1,0))</x:f>
        <x:v>1</x:v>
      </x:c>
      <x:c r="T1264" s="1" t="n">
        <x:f>IF(AND(E1264&lt;&gt;"",D1264&lt;&gt;"",N1264&lt;=K1264),1,0)</x:f>
        <x:v>1</x:v>
      </x:c>
      <x:c r="U1264" s="1" t="n">
        <x:f>S1264-T1264</x:f>
        <x:v>0</x:v>
      </x:c>
      <x:c r="V1264" s="1" t="n">
        <x:f>IF(I1264="",0,1)</x:f>
        <x:v>1</x:v>
      </x:c>
      <x:c r="W1264" s="1" t="n">
        <x:f>IF(I1264&gt;=4,1,0)</x:f>
        <x:v>1</x:v>
      </x:c>
      <x:c r="X1264" s="1" t="n">
        <x:f>1-O1264</x:f>
        <x:v>1</x:v>
      </x:c>
      <x:c r="Y1264" s="1" t="n">
        <x:f>IF(AND(O1264=1,L1264&gt;168),1,0)</x:f>
        <x:v>0</x:v>
      </x:c>
    </x:row>
    <x:row r="1265">
      <x:c r="A1265" s="1" t="str">
        <x:v>T01260</x:v>
      </x:c>
      <x:c r="B1265" s="9" t="n">
        <x:v>45772.311111111114</x:v>
      </x:c>
      <x:c r="C1265" s="9" t="n">
        <x:v>45772.76861111111</x:v>
      </x:c>
      <x:c r="D1265" s="9" t="n">
        <x:v>45777.80569444445</x:v>
      </x:c>
      <x:c r="E1265" s="1" t="str">
        <x:v>Normal</x:v>
      </x:c>
      <x:c r="F1265" s="1" t="str">
        <x:v>Email</x:v>
      </x:c>
      <x:c r="G1265" s="1" t="str">
        <x:v>Delivery</x:v>
      </x:c>
      <x:c r="H1265" s="1" t="n">
        <x:v>0</x:v>
      </x:c>
      <x:c r="I1265" s="1"/>
      <x:c r="J1265" s="1" t="n">
        <x:f>IF(E1265="","",VLOOKUP(E1265,'Guide'!$A$7:$C$10,2,FALSE))</x:f>
        <x:v>12</x:v>
      </x:c>
      <x:c r="K1265" s="1" t="n">
        <x:f>IF(E1265="","",VLOOKUP(E1265,'Guide'!$A$7:$C$10,3,FALSE))</x:f>
        <x:v>72</x:v>
      </x:c>
      <x:c r="L1265" s="10" t="n">
        <x:f>('Guide'!$B$4-B1265)*24</x:f>
        <x:v>1600.5333333332674</x:v>
      </x:c>
      <x:c r="M1265" s="10" t="n">
        <x:f>IF(C1265="","",ROUND((C1265-B1265)*24,6))</x:f>
        <x:v>10.98</x:v>
      </x:c>
      <x:c r="N1265" s="10" t="n">
        <x:f>IF(D1265="","",ROUND((D1265-B1265)*24,6))</x:f>
        <x:v>131.87</x:v>
      </x:c>
      <x:c r="O1265" s="1" t="n">
        <x:f>IF(D1265="",1,0)</x:f>
        <x:v>0</x:v>
      </x:c>
      <x:c r="P1265" s="1" t="n">
        <x:f>IF(E1265="",0,IF(OR(C1265&lt;&gt;"",L1265&gt;=J1265),1,0))</x:f>
        <x:v>1</x:v>
      </x:c>
      <x:c r="Q1265" s="1" t="n">
        <x:f>IF(AND(E1265&lt;&gt;"",C1265&lt;&gt;"",M1265&lt;=J1265),1,0)</x:f>
        <x:v>1</x:v>
      </x:c>
      <x:c r="R1265" s="1" t="n">
        <x:f>P1265-Q1265</x:f>
        <x:v>0</x:v>
      </x:c>
      <x:c r="S1265" s="1" t="n">
        <x:f>IF(E1265="",0,IF(OR(D1265&lt;&gt;"",L1265&gt;=K1265),1,0))</x:f>
        <x:v>1</x:v>
      </x:c>
      <x:c r="T1265" s="1" t="n">
        <x:f>IF(AND(E1265&lt;&gt;"",D1265&lt;&gt;"",N1265&lt;=K1265),1,0)</x:f>
        <x:v>0</x:v>
      </x:c>
      <x:c r="U1265" s="1" t="n">
        <x:f>S1265-T1265</x:f>
        <x:v>1</x:v>
      </x:c>
      <x:c r="V1265" s="1" t="n">
        <x:f>IF(I1265="",0,1)</x:f>
        <x:v>0</x:v>
      </x:c>
      <x:c r="W1265" s="1" t="n">
        <x:f>IF(I1265&gt;=4,1,0)</x:f>
        <x:v>0</x:v>
      </x:c>
      <x:c r="X1265" s="1" t="n">
        <x:f>1-O1265</x:f>
        <x:v>1</x:v>
      </x:c>
      <x:c r="Y1265" s="1" t="n">
        <x:f>IF(AND(O1265=1,L1265&gt;168),1,0)</x:f>
        <x:v>0</x:v>
      </x:c>
    </x:row>
    <x:row r="1266">
      <x:c r="A1266" s="1" t="str">
        <x:v>T01261</x:v>
      </x:c>
      <x:c r="B1266" s="9" t="n">
        <x:v>45758.88125</x:v>
      </x:c>
      <x:c r="C1266" s="9" t="n">
        <x:v>45759.39833333333</x:v>
      </x:c>
      <x:c r="D1266" s="9" t="n">
        <x:v>45776.14833333333</x:v>
      </x:c>
      <x:c r="E1266" s="1" t="str">
        <x:v>Low</x:v>
      </x:c>
      <x:c r="F1266" s="1" t="str">
        <x:v>Web chat</x:v>
      </x:c>
      <x:c r="G1266" s="1" t="str">
        <x:v>Billing</x:v>
      </x:c>
      <x:c r="H1266" s="1" t="n">
        <x:v>1</x:v>
      </x:c>
      <x:c r="I1266" s="1"/>
      <x:c r="J1266" s="1" t="n">
        <x:f>IF(E1266="","",VLOOKUP(E1266,'Guide'!$A$7:$C$10,2,FALSE))</x:f>
        <x:v>24</x:v>
      </x:c>
      <x:c r="K1266" s="1" t="n">
        <x:f>IF(E1266="","",VLOOKUP(E1266,'Guide'!$A$7:$C$10,3,FALSE))</x:f>
        <x:v>120</x:v>
      </x:c>
      <x:c r="L1266" s="10" t="n">
        <x:f>('Guide'!$B$4-B1266)*24</x:f>
        <x:v>1922.850000000035</x:v>
      </x:c>
      <x:c r="M1266" s="10" t="n">
        <x:f>IF(C1266="","",ROUND((C1266-B1266)*24,6))</x:f>
        <x:v>12.41</x:v>
      </x:c>
      <x:c r="N1266" s="10" t="n">
        <x:f>IF(D1266="","",ROUND((D1266-B1266)*24,6))</x:f>
        <x:v>414.41</x:v>
      </x:c>
      <x:c r="O1266" s="1" t="n">
        <x:f>IF(D1266="",1,0)</x:f>
        <x:v>0</x:v>
      </x:c>
      <x:c r="P1266" s="1" t="n">
        <x:f>IF(E1266="",0,IF(OR(C1266&lt;&gt;"",L1266&gt;=J1266),1,0))</x:f>
        <x:v>1</x:v>
      </x:c>
      <x:c r="Q1266" s="1" t="n">
        <x:f>IF(AND(E1266&lt;&gt;"",C1266&lt;&gt;"",M1266&lt;=J1266),1,0)</x:f>
        <x:v>1</x:v>
      </x:c>
      <x:c r="R1266" s="1" t="n">
        <x:f>P1266-Q1266</x:f>
        <x:v>0</x:v>
      </x:c>
      <x:c r="S1266" s="1" t="n">
        <x:f>IF(E1266="",0,IF(OR(D1266&lt;&gt;"",L1266&gt;=K1266),1,0))</x:f>
        <x:v>1</x:v>
      </x:c>
      <x:c r="T1266" s="1" t="n">
        <x:f>IF(AND(E1266&lt;&gt;"",D1266&lt;&gt;"",N1266&lt;=K1266),1,0)</x:f>
        <x:v>0</x:v>
      </x:c>
      <x:c r="U1266" s="1" t="n">
        <x:f>S1266-T1266</x:f>
        <x:v>1</x:v>
      </x:c>
      <x:c r="V1266" s="1" t="n">
        <x:f>IF(I1266="",0,1)</x:f>
        <x:v>0</x:v>
      </x:c>
      <x:c r="W1266" s="1" t="n">
        <x:f>IF(I1266&gt;=4,1,0)</x:f>
        <x:v>0</x:v>
      </x:c>
      <x:c r="X1266" s="1" t="n">
        <x:f>1-O1266</x:f>
        <x:v>1</x:v>
      </x:c>
      <x:c r="Y1266" s="1" t="n">
        <x:f>IF(AND(O1266=1,L1266&gt;168),1,0)</x:f>
        <x:v>0</x:v>
      </x:c>
    </x:row>
    <x:row r="1267">
      <x:c r="A1267" s="1" t="str">
        <x:v>T01262</x:v>
      </x:c>
      <x:c r="B1267" s="9" t="n">
        <x:v>45834.6875</x:v>
      </x:c>
      <x:c r="C1267" s="9" t="n">
        <x:v>45834.95458333333</x:v>
      </x:c>
      <x:c r="D1267" s="9"/>
      <x:c r="E1267" s="1" t="str">
        <x:v>Normal</x:v>
      </x:c>
      <x:c r="F1267" s="1" t="str">
        <x:v>Email</x:v>
      </x:c>
      <x:c r="G1267" s="1" t="str">
        <x:v>Account access</x:v>
      </x:c>
      <x:c r="H1267" s="1" t="n">
        <x:v>0</x:v>
      </x:c>
      <x:c r="I1267" s="1"/>
      <x:c r="J1267" s="1" t="n">
        <x:f>IF(E1267="","",VLOOKUP(E1267,'Guide'!$A$7:$C$10,2,FALSE))</x:f>
        <x:v>12</x:v>
      </x:c>
      <x:c r="K1267" s="1" t="n">
        <x:f>IF(E1267="","",VLOOKUP(E1267,'Guide'!$A$7:$C$10,3,FALSE))</x:f>
        <x:v>72</x:v>
      </x:c>
      <x:c r="L1267" s="10" t="n">
        <x:f>('Guide'!$B$4-B1267)*24</x:f>
        <x:v>103.5</x:v>
      </x:c>
      <x:c r="M1267" s="10" t="n">
        <x:f>IF(C1267="","",ROUND((C1267-B1267)*24,6))</x:f>
        <x:v>6.41</x:v>
      </x:c>
      <x:c r="N1267" s="10" t="str">
        <x:f>IF(D1267="","",ROUND((D1267-B1267)*24,6))</x:f>
      </x:c>
      <x:c r="O1267" s="1" t="n">
        <x:f>IF(D1267="",1,0)</x:f>
        <x:v>1</x:v>
      </x:c>
      <x:c r="P1267" s="1" t="n">
        <x:f>IF(E1267="",0,IF(OR(C1267&lt;&gt;"",L1267&gt;=J1267),1,0))</x:f>
        <x:v>1</x:v>
      </x:c>
      <x:c r="Q1267" s="1" t="n">
        <x:f>IF(AND(E1267&lt;&gt;"",C1267&lt;&gt;"",M1267&lt;=J1267),1,0)</x:f>
        <x:v>1</x:v>
      </x:c>
      <x:c r="R1267" s="1" t="n">
        <x:f>P1267-Q1267</x:f>
        <x:v>0</x:v>
      </x:c>
      <x:c r="S1267" s="1" t="n">
        <x:f>IF(E1267="",0,IF(OR(D1267&lt;&gt;"",L1267&gt;=K1267),1,0))</x:f>
        <x:v>1</x:v>
      </x:c>
      <x:c r="T1267" s="1" t="n">
        <x:f>IF(AND(E1267&lt;&gt;"",D1267&lt;&gt;"",N1267&lt;=K1267),1,0)</x:f>
        <x:v>0</x:v>
      </x:c>
      <x:c r="U1267" s="1" t="n">
        <x:f>S1267-T1267</x:f>
        <x:v>1</x:v>
      </x:c>
      <x:c r="V1267" s="1" t="n">
        <x:f>IF(I1267="",0,1)</x:f>
        <x:v>0</x:v>
      </x:c>
      <x:c r="W1267" s="1" t="n">
        <x:f>IF(I1267&gt;=4,1,0)</x:f>
        <x:v>0</x:v>
      </x:c>
      <x:c r="X1267" s="1" t="n">
        <x:f>1-O1267</x:f>
        <x:v>0</x:v>
      </x:c>
      <x:c r="Y1267" s="1" t="n">
        <x:f>IF(AND(O1267=1,L1267&gt;168),1,0)</x:f>
        <x:v>0</x:v>
      </x:c>
    </x:row>
    <x:row r="1268">
      <x:c r="A1268" s="1" t="str">
        <x:v>T01263</x:v>
      </x:c>
      <x:c r="B1268" s="9" t="n">
        <x:v>45795.18472222222</x:v>
      </x:c>
      <x:c r="C1268" s="9" t="n">
        <x:v>45795.42847222222</x:v>
      </x:c>
      <x:c r="D1268" s="9" t="n">
        <x:v>45797.086805555555</x:v>
      </x:c>
      <x:c r="E1268" s="1" t="str">
        <x:v>Normal</x:v>
      </x:c>
      <x:c r="F1268" s="1" t="str">
        <x:v>WhatsApp</x:v>
      </x:c>
      <x:c r="G1268" s="1" t="str">
        <x:v>Billing</x:v>
      </x:c>
      <x:c r="H1268" s="1" t="n">
        <x:v>0</x:v>
      </x:c>
      <x:c r="I1268" s="1"/>
      <x:c r="J1268" s="1" t="n">
        <x:f>IF(E1268="","",VLOOKUP(E1268,'Guide'!$A$7:$C$10,2,FALSE))</x:f>
        <x:v>12</x:v>
      </x:c>
      <x:c r="K1268" s="1" t="n">
        <x:f>IF(E1268="","",VLOOKUP(E1268,'Guide'!$A$7:$C$10,3,FALSE))</x:f>
        <x:v>72</x:v>
      </x:c>
      <x:c r="L1268" s="10" t="n">
        <x:f>('Guide'!$B$4-B1268)*24</x:f>
        <x:v>1051.5666666667094</x:v>
      </x:c>
      <x:c r="M1268" s="10" t="n">
        <x:f>IF(C1268="","",ROUND((C1268-B1268)*24,6))</x:f>
        <x:v>5.85</x:v>
      </x:c>
      <x:c r="N1268" s="10" t="n">
        <x:f>IF(D1268="","",ROUND((D1268-B1268)*24,6))</x:f>
        <x:v>45.65</x:v>
      </x:c>
      <x:c r="O1268" s="1" t="n">
        <x:f>IF(D1268="",1,0)</x:f>
        <x:v>0</x:v>
      </x:c>
      <x:c r="P1268" s="1" t="n">
        <x:f>IF(E1268="",0,IF(OR(C1268&lt;&gt;"",L1268&gt;=J1268),1,0))</x:f>
        <x:v>1</x:v>
      </x:c>
      <x:c r="Q1268" s="1" t="n">
        <x:f>IF(AND(E1268&lt;&gt;"",C1268&lt;&gt;"",M1268&lt;=J1268),1,0)</x:f>
        <x:v>1</x:v>
      </x:c>
      <x:c r="R1268" s="1" t="n">
        <x:f>P1268-Q1268</x:f>
        <x:v>0</x:v>
      </x:c>
      <x:c r="S1268" s="1" t="n">
        <x:f>IF(E1268="",0,IF(OR(D1268&lt;&gt;"",L1268&gt;=K1268),1,0))</x:f>
        <x:v>1</x:v>
      </x:c>
      <x:c r="T1268" s="1" t="n">
        <x:f>IF(AND(E1268&lt;&gt;"",D1268&lt;&gt;"",N1268&lt;=K1268),1,0)</x:f>
        <x:v>1</x:v>
      </x:c>
      <x:c r="U1268" s="1" t="n">
        <x:f>S1268-T1268</x:f>
        <x:v>0</x:v>
      </x:c>
      <x:c r="V1268" s="1" t="n">
        <x:f>IF(I1268="",0,1)</x:f>
        <x:v>0</x:v>
      </x:c>
      <x:c r="W1268" s="1" t="n">
        <x:f>IF(I1268&gt;=4,1,0)</x:f>
        <x:v>0</x:v>
      </x:c>
      <x:c r="X1268" s="1" t="n">
        <x:f>1-O1268</x:f>
        <x:v>1</x:v>
      </x:c>
      <x:c r="Y1268" s="1" t="n">
        <x:f>IF(AND(O1268=1,L1268&gt;168),1,0)</x:f>
        <x:v>0</x:v>
      </x:c>
    </x:row>
    <x:row r="1269">
      <x:c r="A1269" s="1" t="str">
        <x:v>T01264</x:v>
      </x:c>
      <x:c r="B1269" s="9" t="n">
        <x:v>45830.76180555556</x:v>
      </x:c>
      <x:c r="C1269" s="9" t="n">
        <x:v>45831.44472222222</x:v>
      </x:c>
      <x:c r="D1269" s="9" t="n">
        <x:v>45832.61138888889</x:v>
      </x:c>
      <x:c r="E1269" s="1" t="str">
        <x:v>Normal</x:v>
      </x:c>
      <x:c r="F1269" s="1" t="str">
        <x:v>Email</x:v>
      </x:c>
      <x:c r="G1269" s="1" t="str">
        <x:v>Product information</x:v>
      </x:c>
      <x:c r="H1269" s="1" t="n">
        <x:v>1</x:v>
      </x:c>
      <x:c r="I1269" s="1" t="n">
        <x:v>3</x:v>
      </x:c>
      <x:c r="J1269" s="1" t="n">
        <x:f>IF(E1269="","",VLOOKUP(E1269,'Guide'!$A$7:$C$10,2,FALSE))</x:f>
        <x:v>12</x:v>
      </x:c>
      <x:c r="K1269" s="1" t="n">
        <x:f>IF(E1269="","",VLOOKUP(E1269,'Guide'!$A$7:$C$10,3,FALSE))</x:f>
        <x:v>72</x:v>
      </x:c>
      <x:c r="L1269" s="10" t="n">
        <x:f>('Guide'!$B$4-B1269)*24</x:f>
        <x:v>197.71666666661622</x:v>
      </x:c>
      <x:c r="M1269" s="10" t="n">
        <x:f>IF(C1269="","",ROUND((C1269-B1269)*24,6))</x:f>
        <x:v>16.39</x:v>
      </x:c>
      <x:c r="N1269" s="10" t="n">
        <x:f>IF(D1269="","",ROUND((D1269-B1269)*24,6))</x:f>
        <x:v>44.39</x:v>
      </x:c>
      <x:c r="O1269" s="1" t="n">
        <x:f>IF(D1269="",1,0)</x:f>
        <x:v>0</x:v>
      </x:c>
      <x:c r="P1269" s="1" t="n">
        <x:f>IF(E1269="",0,IF(OR(C1269&lt;&gt;"",L1269&gt;=J1269),1,0))</x:f>
        <x:v>1</x:v>
      </x:c>
      <x:c r="Q1269" s="1" t="n">
        <x:f>IF(AND(E1269&lt;&gt;"",C1269&lt;&gt;"",M1269&lt;=J1269),1,0)</x:f>
        <x:v>0</x:v>
      </x:c>
      <x:c r="R1269" s="1" t="n">
        <x:f>P1269-Q1269</x:f>
        <x:v>1</x:v>
      </x:c>
      <x:c r="S1269" s="1" t="n">
        <x:f>IF(E1269="",0,IF(OR(D1269&lt;&gt;"",L1269&gt;=K1269),1,0))</x:f>
        <x:v>1</x:v>
      </x:c>
      <x:c r="T1269" s="1" t="n">
        <x:f>IF(AND(E1269&lt;&gt;"",D1269&lt;&gt;"",N1269&lt;=K1269),1,0)</x:f>
        <x:v>1</x:v>
      </x:c>
      <x:c r="U1269" s="1" t="n">
        <x:f>S1269-T1269</x:f>
        <x:v>0</x:v>
      </x:c>
      <x:c r="V1269" s="1" t="n">
        <x:f>IF(I1269="",0,1)</x:f>
        <x:v>1</x:v>
      </x:c>
      <x:c r="W1269" s="1" t="n">
        <x:f>IF(I1269&gt;=4,1,0)</x:f>
        <x:v>0</x:v>
      </x:c>
      <x:c r="X1269" s="1" t="n">
        <x:f>1-O1269</x:f>
        <x:v>1</x:v>
      </x:c>
      <x:c r="Y1269" s="1" t="n">
        <x:f>IF(AND(O1269=1,L1269&gt;168),1,0)</x:f>
        <x:v>0</x:v>
      </x:c>
    </x:row>
    <x:row r="1270">
      <x:c r="A1270" s="1" t="str">
        <x:v>T01265</x:v>
      </x:c>
      <x:c r="B1270" s="9" t="n">
        <x:v>45832.520833333336</x:v>
      </x:c>
      <x:c r="C1270" s="9" t="n">
        <x:v>45833.26</x:v>
      </x:c>
      <x:c r="D1270" s="9" t="n">
        <x:v>45834.267916666664</x:v>
      </x:c>
      <x:c r="E1270" s="1" t="str">
        <x:v>Normal</x:v>
      </x:c>
      <x:c r="F1270" s="1" t="str">
        <x:v>WhatsApp</x:v>
      </x:c>
      <x:c r="G1270" s="1" t="str">
        <x:v>Billing</x:v>
      </x:c>
      <x:c r="H1270" s="1" t="n">
        <x:v>0</x:v>
      </x:c>
      <x:c r="I1270" s="1" t="n">
        <x:v>5</x:v>
      </x:c>
      <x:c r="J1270" s="1" t="n">
        <x:f>IF(E1270="","",VLOOKUP(E1270,'Guide'!$A$7:$C$10,2,FALSE))</x:f>
        <x:v>12</x:v>
      </x:c>
      <x:c r="K1270" s="1" t="n">
        <x:f>IF(E1270="","",VLOOKUP(E1270,'Guide'!$A$7:$C$10,3,FALSE))</x:f>
        <x:v>72</x:v>
      </x:c>
      <x:c r="L1270" s="10" t="n">
        <x:f>('Guide'!$B$4-B1270)*24</x:f>
        <x:v>155.4999999999418</x:v>
      </x:c>
      <x:c r="M1270" s="10" t="n">
        <x:f>IF(C1270="","",ROUND((C1270-B1270)*24,6))</x:f>
        <x:v>17.74</x:v>
      </x:c>
      <x:c r="N1270" s="10" t="n">
        <x:f>IF(D1270="","",ROUND((D1270-B1270)*24,6))</x:f>
        <x:v>41.93</x:v>
      </x:c>
      <x:c r="O1270" s="1" t="n">
        <x:f>IF(D1270="",1,0)</x:f>
        <x:v>0</x:v>
      </x:c>
      <x:c r="P1270" s="1" t="n">
        <x:f>IF(E1270="",0,IF(OR(C1270&lt;&gt;"",L1270&gt;=J1270),1,0))</x:f>
        <x:v>1</x:v>
      </x:c>
      <x:c r="Q1270" s="1" t="n">
        <x:f>IF(AND(E1270&lt;&gt;"",C1270&lt;&gt;"",M1270&lt;=J1270),1,0)</x:f>
        <x:v>0</x:v>
      </x:c>
      <x:c r="R1270" s="1" t="n">
        <x:f>P1270-Q1270</x:f>
        <x:v>1</x:v>
      </x:c>
      <x:c r="S1270" s="1" t="n">
        <x:f>IF(E1270="",0,IF(OR(D1270&lt;&gt;"",L1270&gt;=K1270),1,0))</x:f>
        <x:v>1</x:v>
      </x:c>
      <x:c r="T1270" s="1" t="n">
        <x:f>IF(AND(E1270&lt;&gt;"",D1270&lt;&gt;"",N1270&lt;=K1270),1,0)</x:f>
        <x:v>1</x:v>
      </x:c>
      <x:c r="U1270" s="1" t="n">
        <x:f>S1270-T1270</x:f>
        <x:v>0</x:v>
      </x:c>
      <x:c r="V1270" s="1" t="n">
        <x:f>IF(I1270="",0,1)</x:f>
        <x:v>1</x:v>
      </x:c>
      <x:c r="W1270" s="1" t="n">
        <x:f>IF(I1270&gt;=4,1,0)</x:f>
        <x:v>1</x:v>
      </x:c>
      <x:c r="X1270" s="1" t="n">
        <x:f>1-O1270</x:f>
        <x:v>1</x:v>
      </x:c>
      <x:c r="Y1270" s="1" t="n">
        <x:f>IF(AND(O1270=1,L1270&gt;168),1,0)</x:f>
        <x:v>0</x:v>
      </x:c>
    </x:row>
    <x:row r="1271">
      <x:c r="A1271" s="1" t="str">
        <x:v>T01266</x:v>
      </x:c>
      <x:c r="B1271" s="9" t="n">
        <x:v>45805.013194444444</x:v>
      </x:c>
      <x:c r="C1271" s="9" t="n">
        <x:v>45806.83986111111</x:v>
      </x:c>
      <x:c r="D1271" s="9"/>
      <x:c r="E1271" s="1" t="str">
        <x:v>Low</x:v>
      </x:c>
      <x:c r="F1271" s="1" t="str">
        <x:v>Email</x:v>
      </x:c>
      <x:c r="G1271" s="1" t="str">
        <x:v>Billing</x:v>
      </x:c>
      <x:c r="H1271" s="1" t="n">
        <x:v>0</x:v>
      </x:c>
      <x:c r="I1271" s="1"/>
      <x:c r="J1271" s="1" t="n">
        <x:f>IF(E1271="","",VLOOKUP(E1271,'Guide'!$A$7:$C$10,2,FALSE))</x:f>
        <x:v>24</x:v>
      </x:c>
      <x:c r="K1271" s="1" t="n">
        <x:f>IF(E1271="","",VLOOKUP(E1271,'Guide'!$A$7:$C$10,3,FALSE))</x:f>
        <x:v>120</x:v>
      </x:c>
      <x:c r="L1271" s="10" t="n">
        <x:f>('Guide'!$B$4-B1271)*24</x:f>
        <x:v>815.6833333333489</x:v>
      </x:c>
      <x:c r="M1271" s="10" t="n">
        <x:f>IF(C1271="","",ROUND((C1271-B1271)*24,6))</x:f>
        <x:v>43.84</x:v>
      </x:c>
      <x:c r="N1271" s="10" t="str">
        <x:f>IF(D1271="","",ROUND((D1271-B1271)*24,6))</x:f>
      </x:c>
      <x:c r="O1271" s="1" t="n">
        <x:f>IF(D1271="",1,0)</x:f>
        <x:v>1</x:v>
      </x:c>
      <x:c r="P1271" s="1" t="n">
        <x:f>IF(E1271="",0,IF(OR(C1271&lt;&gt;"",L1271&gt;=J1271),1,0))</x:f>
        <x:v>1</x:v>
      </x:c>
      <x:c r="Q1271" s="1" t="n">
        <x:f>IF(AND(E1271&lt;&gt;"",C1271&lt;&gt;"",M1271&lt;=J1271),1,0)</x:f>
        <x:v>0</x:v>
      </x:c>
      <x:c r="R1271" s="1" t="n">
        <x:f>P1271-Q1271</x:f>
        <x:v>1</x:v>
      </x:c>
      <x:c r="S1271" s="1" t="n">
        <x:f>IF(E1271="",0,IF(OR(D1271&lt;&gt;"",L1271&gt;=K1271),1,0))</x:f>
        <x:v>1</x:v>
      </x:c>
      <x:c r="T1271" s="1" t="n">
        <x:f>IF(AND(E1271&lt;&gt;"",D1271&lt;&gt;"",N1271&lt;=K1271),1,0)</x:f>
        <x:v>0</x:v>
      </x:c>
      <x:c r="U1271" s="1" t="n">
        <x:f>S1271-T1271</x:f>
        <x:v>1</x:v>
      </x:c>
      <x:c r="V1271" s="1" t="n">
        <x:f>IF(I1271="",0,1)</x:f>
        <x:v>0</x:v>
      </x:c>
      <x:c r="W1271" s="1" t="n">
        <x:f>IF(I1271&gt;=4,1,0)</x:f>
        <x:v>0</x:v>
      </x:c>
      <x:c r="X1271" s="1" t="n">
        <x:f>1-O1271</x:f>
        <x:v>0</x:v>
      </x:c>
      <x:c r="Y1271" s="1" t="n">
        <x:f>IF(AND(O1271=1,L1271&gt;168),1,0)</x:f>
        <x:v>1</x:v>
      </x:c>
    </x:row>
    <x:row r="1272">
      <x:c r="A1272" s="1" t="str">
        <x:v>T01267</x:v>
      </x:c>
      <x:c r="B1272" s="9" t="n">
        <x:v>45776.001388888886</x:v>
      </x:c>
      <x:c r="C1272" s="9" t="n">
        <x:v>45776.165972222225</x:v>
      </x:c>
      <x:c r="D1272" s="9" t="n">
        <x:v>45776.64722222222</x:v>
      </x:c>
      <x:c r="E1272" s="1" t="str">
        <x:v>High</x:v>
      </x:c>
      <x:c r="F1272" s="1" t="str">
        <x:v>WhatsApp</x:v>
      </x:c>
      <x:c r="G1272" s="1" t="str">
        <x:v>Billing</x:v>
      </x:c>
      <x:c r="H1272" s="1" t="n">
        <x:v>0</x:v>
      </x:c>
      <x:c r="I1272" s="1"/>
      <x:c r="J1272" s="1" t="n">
        <x:f>IF(E1272="","",VLOOKUP(E1272,'Guide'!$A$7:$C$10,2,FALSE))</x:f>
        <x:v>4</x:v>
      </x:c>
      <x:c r="K1272" s="1" t="n">
        <x:f>IF(E1272="","",VLOOKUP(E1272,'Guide'!$A$7:$C$10,3,FALSE))</x:f>
        <x:v>24</x:v>
      </x:c>
      <x:c r="L1272" s="10" t="n">
        <x:f>('Guide'!$B$4-B1272)*24</x:f>
        <x:v>1511.9666666667326</x:v>
      </x:c>
      <x:c r="M1272" s="10" t="n">
        <x:f>IF(C1272="","",ROUND((C1272-B1272)*24,6))</x:f>
        <x:v>3.95</x:v>
      </x:c>
      <x:c r="N1272" s="10" t="n">
        <x:f>IF(D1272="","",ROUND((D1272-B1272)*24,6))</x:f>
        <x:v>15.5</x:v>
      </x:c>
      <x:c r="O1272" s="1" t="n">
        <x:f>IF(D1272="",1,0)</x:f>
        <x:v>0</x:v>
      </x:c>
      <x:c r="P1272" s="1" t="n">
        <x:f>IF(E1272="",0,IF(OR(C1272&lt;&gt;"",L1272&gt;=J1272),1,0))</x:f>
        <x:v>1</x:v>
      </x:c>
      <x:c r="Q1272" s="1" t="n">
        <x:f>IF(AND(E1272&lt;&gt;"",C1272&lt;&gt;"",M1272&lt;=J1272),1,0)</x:f>
        <x:v>1</x:v>
      </x:c>
      <x:c r="R1272" s="1" t="n">
        <x:f>P1272-Q1272</x:f>
        <x:v>0</x:v>
      </x:c>
      <x:c r="S1272" s="1" t="n">
        <x:f>IF(E1272="",0,IF(OR(D1272&lt;&gt;"",L1272&gt;=K1272),1,0))</x:f>
        <x:v>1</x:v>
      </x:c>
      <x:c r="T1272" s="1" t="n">
        <x:f>IF(AND(E1272&lt;&gt;"",D1272&lt;&gt;"",N1272&lt;=K1272),1,0)</x:f>
        <x:v>1</x:v>
      </x:c>
      <x:c r="U1272" s="1" t="n">
        <x:f>S1272-T1272</x:f>
        <x:v>0</x:v>
      </x:c>
      <x:c r="V1272" s="1" t="n">
        <x:f>IF(I1272="",0,1)</x:f>
        <x:v>0</x:v>
      </x:c>
      <x:c r="W1272" s="1" t="n">
        <x:f>IF(I1272&gt;=4,1,0)</x:f>
        <x:v>0</x:v>
      </x:c>
      <x:c r="X1272" s="1" t="n">
        <x:f>1-O1272</x:f>
        <x:v>1</x:v>
      </x:c>
      <x:c r="Y1272" s="1" t="n">
        <x:f>IF(AND(O1272=1,L1272&gt;168),1,0)</x:f>
        <x:v>0</x:v>
      </x:c>
    </x:row>
    <x:row r="1273">
      <x:c r="A1273" s="1" t="str">
        <x:v>T01268</x:v>
      </x:c>
      <x:c r="B1273" s="9" t="n">
        <x:v>45833.36944444444</x:v>
      </x:c>
      <x:c r="C1273" s="9" t="n">
        <x:v>45833.530277777776</x:v>
      </x:c>
      <x:c r="D1273" s="9" t="n">
        <x:v>45834.94819444444</x:v>
      </x:c>
      <x:c r="E1273" s="1" t="str">
        <x:v>Normal</x:v>
      </x:c>
      <x:c r="F1273" s="1" t="str">
        <x:v>Email</x:v>
      </x:c>
      <x:c r="G1273" s="1" t="str">
        <x:v>Product information</x:v>
      </x:c>
      <x:c r="H1273" s="1" t="n">
        <x:v>0</x:v>
      </x:c>
      <x:c r="I1273" s="1" t="n">
        <x:v>4</x:v>
      </x:c>
      <x:c r="J1273" s="1" t="n">
        <x:f>IF(E1273="","",VLOOKUP(E1273,'Guide'!$A$7:$C$10,2,FALSE))</x:f>
        <x:v>12</x:v>
      </x:c>
      <x:c r="K1273" s="1" t="n">
        <x:f>IF(E1273="","",VLOOKUP(E1273,'Guide'!$A$7:$C$10,3,FALSE))</x:f>
        <x:v>72</x:v>
      </x:c>
      <x:c r="L1273" s="10" t="n">
        <x:f>('Guide'!$B$4-B1273)*24</x:f>
        <x:v>135.1333333334187</x:v>
      </x:c>
      <x:c r="M1273" s="10" t="n">
        <x:f>IF(C1273="","",ROUND((C1273-B1273)*24,6))</x:f>
        <x:v>3.86</x:v>
      </x:c>
      <x:c r="N1273" s="10" t="n">
        <x:f>IF(D1273="","",ROUND((D1273-B1273)*24,6))</x:f>
        <x:v>37.89</x:v>
      </x:c>
      <x:c r="O1273" s="1" t="n">
        <x:f>IF(D1273="",1,0)</x:f>
        <x:v>0</x:v>
      </x:c>
      <x:c r="P1273" s="1" t="n">
        <x:f>IF(E1273="",0,IF(OR(C1273&lt;&gt;"",L1273&gt;=J1273),1,0))</x:f>
        <x:v>1</x:v>
      </x:c>
      <x:c r="Q1273" s="1" t="n">
        <x:f>IF(AND(E1273&lt;&gt;"",C1273&lt;&gt;"",M1273&lt;=J1273),1,0)</x:f>
        <x:v>1</x:v>
      </x:c>
      <x:c r="R1273" s="1" t="n">
        <x:f>P1273-Q1273</x:f>
        <x:v>0</x:v>
      </x:c>
      <x:c r="S1273" s="1" t="n">
        <x:f>IF(E1273="",0,IF(OR(D1273&lt;&gt;"",L1273&gt;=K1273),1,0))</x:f>
        <x:v>1</x:v>
      </x:c>
      <x:c r="T1273" s="1" t="n">
        <x:f>IF(AND(E1273&lt;&gt;"",D1273&lt;&gt;"",N1273&lt;=K1273),1,0)</x:f>
        <x:v>1</x:v>
      </x:c>
      <x:c r="U1273" s="1" t="n">
        <x:f>S1273-T1273</x:f>
        <x:v>0</x:v>
      </x:c>
      <x:c r="V1273" s="1" t="n">
        <x:f>IF(I1273="",0,1)</x:f>
        <x:v>1</x:v>
      </x:c>
      <x:c r="W1273" s="1" t="n">
        <x:f>IF(I1273&gt;=4,1,0)</x:f>
        <x:v>1</x:v>
      </x:c>
      <x:c r="X1273" s="1" t="n">
        <x:f>1-O1273</x:f>
        <x:v>1</x:v>
      </x:c>
      <x:c r="Y1273" s="1" t="n">
        <x:f>IF(AND(O1273=1,L1273&gt;168),1,0)</x:f>
        <x:v>0</x:v>
      </x:c>
    </x:row>
    <x:row r="1274">
      <x:c r="A1274" s="1" t="str">
        <x:v>T01269</x:v>
      </x:c>
      <x:c r="B1274" s="9" t="n">
        <x:v>45798.42013888889</x:v>
      </x:c>
      <x:c r="C1274" s="9" t="n">
        <x:v>45799.26388888889</x:v>
      </x:c>
      <x:c r="D1274" s="9" t="n">
        <x:v>45803.24013888889</x:v>
      </x:c>
      <x:c r="E1274" s="1" t="str">
        <x:v>Normal</x:v>
      </x:c>
      <x:c r="F1274" s="1" t="str">
        <x:v>WhatsApp</x:v>
      </x:c>
      <x:c r="G1274" s="1" t="str">
        <x:v>Refund</x:v>
      </x:c>
      <x:c r="H1274" s="1" t="n">
        <x:v>0</x:v>
      </x:c>
      <x:c r="I1274" s="1"/>
      <x:c r="J1274" s="1" t="n">
        <x:f>IF(E1274="","",VLOOKUP(E1274,'Guide'!$A$7:$C$10,2,FALSE))</x:f>
        <x:v>12</x:v>
      </x:c>
      <x:c r="K1274" s="1" t="n">
        <x:f>IF(E1274="","",VLOOKUP(E1274,'Guide'!$A$7:$C$10,3,FALSE))</x:f>
        <x:v>72</x:v>
      </x:c>
      <x:c r="L1274" s="10" t="n">
        <x:f>('Guide'!$B$4-B1274)*24</x:f>
        <x:v>973.9166666666279</x:v>
      </x:c>
      <x:c r="M1274" s="10" t="n">
        <x:f>IF(C1274="","",ROUND((C1274-B1274)*24,6))</x:f>
        <x:v>20.25</x:v>
      </x:c>
      <x:c r="N1274" s="10" t="n">
        <x:f>IF(D1274="","",ROUND((D1274-B1274)*24,6))</x:f>
        <x:v>115.68</x:v>
      </x:c>
      <x:c r="O1274" s="1" t="n">
        <x:f>IF(D1274="",1,0)</x:f>
        <x:v>0</x:v>
      </x:c>
      <x:c r="P1274" s="1" t="n">
        <x:f>IF(E1274="",0,IF(OR(C1274&lt;&gt;"",L1274&gt;=J1274),1,0))</x:f>
        <x:v>1</x:v>
      </x:c>
      <x:c r="Q1274" s="1" t="n">
        <x:f>IF(AND(E1274&lt;&gt;"",C1274&lt;&gt;"",M1274&lt;=J1274),1,0)</x:f>
        <x:v>0</x:v>
      </x:c>
      <x:c r="R1274" s="1" t="n">
        <x:f>P1274-Q1274</x:f>
        <x:v>1</x:v>
      </x:c>
      <x:c r="S1274" s="1" t="n">
        <x:f>IF(E1274="",0,IF(OR(D1274&lt;&gt;"",L1274&gt;=K1274),1,0))</x:f>
        <x:v>1</x:v>
      </x:c>
      <x:c r="T1274" s="1" t="n">
        <x:f>IF(AND(E1274&lt;&gt;"",D1274&lt;&gt;"",N1274&lt;=K1274),1,0)</x:f>
        <x:v>0</x:v>
      </x:c>
      <x:c r="U1274" s="1" t="n">
        <x:f>S1274-T1274</x:f>
        <x:v>1</x:v>
      </x:c>
      <x:c r="V1274" s="1" t="n">
        <x:f>IF(I1274="",0,1)</x:f>
        <x:v>0</x:v>
      </x:c>
      <x:c r="W1274" s="1" t="n">
        <x:f>IF(I1274&gt;=4,1,0)</x:f>
        <x:v>0</x:v>
      </x:c>
      <x:c r="X1274" s="1" t="n">
        <x:f>1-O1274</x:f>
        <x:v>1</x:v>
      </x:c>
      <x:c r="Y1274" s="1" t="n">
        <x:f>IF(AND(O1274=1,L1274&gt;168),1,0)</x:f>
        <x:v>0</x:v>
      </x:c>
    </x:row>
    <x:row r="1275">
      <x:c r="A1275" s="1" t="str">
        <x:v>T01270</x:v>
      </x:c>
      <x:c r="B1275" s="9" t="n">
        <x:v>45683.29236111111</x:v>
      </x:c>
      <x:c r="C1275" s="9" t="n">
        <x:v>45684.317777777775</x:v>
      </x:c>
      <x:c r="D1275" s="9" t="n">
        <x:v>45685.646944444445</x:v>
      </x:c>
      <x:c r="E1275" s="1" t="str">
        <x:v>Normal</x:v>
      </x:c>
      <x:c r="F1275" s="1" t="str">
        <x:v>WhatsApp</x:v>
      </x:c>
      <x:c r="G1275" s="1" t="str">
        <x:v>Billing</x:v>
      </x:c>
      <x:c r="H1275" s="1" t="n">
        <x:v>0</x:v>
      </x:c>
      <x:c r="I1275" s="1"/>
      <x:c r="J1275" s="1" t="n">
        <x:f>IF(E1275="","",VLOOKUP(E1275,'Guide'!$A$7:$C$10,2,FALSE))</x:f>
        <x:v>12</x:v>
      </x:c>
      <x:c r="K1275" s="1" t="n">
        <x:f>IF(E1275="","",VLOOKUP(E1275,'Guide'!$A$7:$C$10,3,FALSE))</x:f>
        <x:v>72</x:v>
      </x:c>
      <x:c r="L1275" s="10" t="n">
        <x:f>('Guide'!$B$4-B1275)*24</x:f>
        <x:v>3736.983333333337</x:v>
      </x:c>
      <x:c r="M1275" s="10" t="n">
        <x:f>IF(C1275="","",ROUND((C1275-B1275)*24,6))</x:f>
        <x:v>24.61</x:v>
      </x:c>
      <x:c r="N1275" s="10" t="n">
        <x:f>IF(D1275="","",ROUND((D1275-B1275)*24,6))</x:f>
        <x:v>56.51</x:v>
      </x:c>
      <x:c r="O1275" s="1" t="n">
        <x:f>IF(D1275="",1,0)</x:f>
        <x:v>0</x:v>
      </x:c>
      <x:c r="P1275" s="1" t="n">
        <x:f>IF(E1275="",0,IF(OR(C1275&lt;&gt;"",L1275&gt;=J1275),1,0))</x:f>
        <x:v>1</x:v>
      </x:c>
      <x:c r="Q1275" s="1" t="n">
        <x:f>IF(AND(E1275&lt;&gt;"",C1275&lt;&gt;"",M1275&lt;=J1275),1,0)</x:f>
        <x:v>0</x:v>
      </x:c>
      <x:c r="R1275" s="1" t="n">
        <x:f>P1275-Q1275</x:f>
        <x:v>1</x:v>
      </x:c>
      <x:c r="S1275" s="1" t="n">
        <x:f>IF(E1275="",0,IF(OR(D1275&lt;&gt;"",L1275&gt;=K1275),1,0))</x:f>
        <x:v>1</x:v>
      </x:c>
      <x:c r="T1275" s="1" t="n">
        <x:f>IF(AND(E1275&lt;&gt;"",D1275&lt;&gt;"",N1275&lt;=K1275),1,0)</x:f>
        <x:v>1</x:v>
      </x:c>
      <x:c r="U1275" s="1" t="n">
        <x:f>S1275-T1275</x:f>
        <x:v>0</x:v>
      </x:c>
      <x:c r="V1275" s="1" t="n">
        <x:f>IF(I1275="",0,1)</x:f>
        <x:v>0</x:v>
      </x:c>
      <x:c r="W1275" s="1" t="n">
        <x:f>IF(I1275&gt;=4,1,0)</x:f>
        <x:v>0</x:v>
      </x:c>
      <x:c r="X1275" s="1" t="n">
        <x:f>1-O1275</x:f>
        <x:v>1</x:v>
      </x:c>
      <x:c r="Y1275" s="1" t="n">
        <x:f>IF(AND(O1275=1,L1275&gt;168),1,0)</x:f>
        <x:v>0</x:v>
      </x:c>
    </x:row>
    <x:row r="1276">
      <x:c r="A1276" s="1" t="str">
        <x:v>T01271</x:v>
      </x:c>
      <x:c r="B1276" s="9" t="n">
        <x:v>45670.28333333333</x:v>
      </x:c>
      <x:c r="C1276" s="9" t="n">
        <x:v>45673.260833333334</x:v>
      </x:c>
      <x:c r="D1276" s="9" t="n">
        <x:v>45686.799166666664</x:v>
      </x:c>
      <x:c r="E1276" s="1" t="str">
        <x:v>Low</x:v>
      </x:c>
      <x:c r="F1276" s="1" t="str">
        <x:v>WhatsApp</x:v>
      </x:c>
      <x:c r="G1276" s="1" t="str">
        <x:v>Refund</x:v>
      </x:c>
      <x:c r="H1276" s="1" t="n">
        <x:v>0</x:v>
      </x:c>
      <x:c r="I1276" s="1"/>
      <x:c r="J1276" s="1" t="n">
        <x:f>IF(E1276="","",VLOOKUP(E1276,'Guide'!$A$7:$C$10,2,FALSE))</x:f>
        <x:v>24</x:v>
      </x:c>
      <x:c r="K1276" s="1" t="n">
        <x:f>IF(E1276="","",VLOOKUP(E1276,'Guide'!$A$7:$C$10,3,FALSE))</x:f>
        <x:v>120</x:v>
      </x:c>
      <x:c r="L1276" s="10" t="n">
        <x:f>('Guide'!$B$4-B1276)*24</x:f>
        <x:v>4049.2000000000116</x:v>
      </x:c>
      <x:c r="M1276" s="10" t="n">
        <x:f>IF(C1276="","",ROUND((C1276-B1276)*24,6))</x:f>
        <x:v>71.46</x:v>
      </x:c>
      <x:c r="N1276" s="10" t="n">
        <x:f>IF(D1276="","",ROUND((D1276-B1276)*24,6))</x:f>
        <x:v>396.38</x:v>
      </x:c>
      <x:c r="O1276" s="1" t="n">
        <x:f>IF(D1276="",1,0)</x:f>
        <x:v>0</x:v>
      </x:c>
      <x:c r="P1276" s="1" t="n">
        <x:f>IF(E1276="",0,IF(OR(C1276&lt;&gt;"",L1276&gt;=J1276),1,0))</x:f>
        <x:v>1</x:v>
      </x:c>
      <x:c r="Q1276" s="1" t="n">
        <x:f>IF(AND(E1276&lt;&gt;"",C1276&lt;&gt;"",M1276&lt;=J1276),1,0)</x:f>
        <x:v>0</x:v>
      </x:c>
      <x:c r="R1276" s="1" t="n">
        <x:f>P1276-Q1276</x:f>
        <x:v>1</x:v>
      </x:c>
      <x:c r="S1276" s="1" t="n">
        <x:f>IF(E1276="",0,IF(OR(D1276&lt;&gt;"",L1276&gt;=K1276),1,0))</x:f>
        <x:v>1</x:v>
      </x:c>
      <x:c r="T1276" s="1" t="n">
        <x:f>IF(AND(E1276&lt;&gt;"",D1276&lt;&gt;"",N1276&lt;=K1276),1,0)</x:f>
        <x:v>0</x:v>
      </x:c>
      <x:c r="U1276" s="1" t="n">
        <x:f>S1276-T1276</x:f>
        <x:v>1</x:v>
      </x:c>
      <x:c r="V1276" s="1" t="n">
        <x:f>IF(I1276="",0,1)</x:f>
        <x:v>0</x:v>
      </x:c>
      <x:c r="W1276" s="1" t="n">
        <x:f>IF(I1276&gt;=4,1,0)</x:f>
        <x:v>0</x:v>
      </x:c>
      <x:c r="X1276" s="1" t="n">
        <x:f>1-O1276</x:f>
        <x:v>1</x:v>
      </x:c>
      <x:c r="Y1276" s="1" t="n">
        <x:f>IF(AND(O1276=1,L1276&gt;168),1,0)</x:f>
        <x:v>0</x:v>
      </x:c>
    </x:row>
    <x:row r="1277">
      <x:c r="A1277" s="1" t="str">
        <x:v>T01272</x:v>
      </x:c>
      <x:c r="B1277" s="9" t="n">
        <x:v>45804.80069444444</x:v>
      </x:c>
      <x:c r="C1277" s="9" t="n">
        <x:v>45805.48819444444</x:v>
      </x:c>
      <x:c r="D1277" s="9" t="n">
        <x:v>45807.48861111111</x:v>
      </x:c>
      <x:c r="E1277" s="1" t="str">
        <x:v>Normal</x:v>
      </x:c>
      <x:c r="F1277" s="1" t="str">
        <x:v>Email</x:v>
      </x:c>
      <x:c r="G1277" s="1" t="str">
        <x:v>Product information</x:v>
      </x:c>
      <x:c r="H1277" s="1" t="n">
        <x:v>0</x:v>
      </x:c>
      <x:c r="I1277" s="1" t="n">
        <x:v>5</x:v>
      </x:c>
      <x:c r="J1277" s="1" t="n">
        <x:f>IF(E1277="","",VLOOKUP(E1277,'Guide'!$A$7:$C$10,2,FALSE))</x:f>
        <x:v>12</x:v>
      </x:c>
      <x:c r="K1277" s="1" t="n">
        <x:f>IF(E1277="","",VLOOKUP(E1277,'Guide'!$A$7:$C$10,3,FALSE))</x:f>
        <x:v>72</x:v>
      </x:c>
      <x:c r="L1277" s="10" t="n">
        <x:f>('Guide'!$B$4-B1277)*24</x:f>
        <x:v>820.7833333333838</x:v>
      </x:c>
      <x:c r="M1277" s="10" t="n">
        <x:f>IF(C1277="","",ROUND((C1277-B1277)*24,6))</x:f>
        <x:v>16.5</x:v>
      </x:c>
      <x:c r="N1277" s="10" t="n">
        <x:f>IF(D1277="","",ROUND((D1277-B1277)*24,6))</x:f>
        <x:v>64.51</x:v>
      </x:c>
      <x:c r="O1277" s="1" t="n">
        <x:f>IF(D1277="",1,0)</x:f>
        <x:v>0</x:v>
      </x:c>
      <x:c r="P1277" s="1" t="n">
        <x:f>IF(E1277="",0,IF(OR(C1277&lt;&gt;"",L1277&gt;=J1277),1,0))</x:f>
        <x:v>1</x:v>
      </x:c>
      <x:c r="Q1277" s="1" t="n">
        <x:f>IF(AND(E1277&lt;&gt;"",C1277&lt;&gt;"",M1277&lt;=J1277),1,0)</x:f>
        <x:v>0</x:v>
      </x:c>
      <x:c r="R1277" s="1" t="n">
        <x:f>P1277-Q1277</x:f>
        <x:v>1</x:v>
      </x:c>
      <x:c r="S1277" s="1" t="n">
        <x:f>IF(E1277="",0,IF(OR(D1277&lt;&gt;"",L1277&gt;=K1277),1,0))</x:f>
        <x:v>1</x:v>
      </x:c>
      <x:c r="T1277" s="1" t="n">
        <x:f>IF(AND(E1277&lt;&gt;"",D1277&lt;&gt;"",N1277&lt;=K1277),1,0)</x:f>
        <x:v>1</x:v>
      </x:c>
      <x:c r="U1277" s="1" t="n">
        <x:f>S1277-T1277</x:f>
        <x:v>0</x:v>
      </x:c>
      <x:c r="V1277" s="1" t="n">
        <x:f>IF(I1277="",0,1)</x:f>
        <x:v>1</x:v>
      </x:c>
      <x:c r="W1277" s="1" t="n">
        <x:f>IF(I1277&gt;=4,1,0)</x:f>
        <x:v>1</x:v>
      </x:c>
      <x:c r="X1277" s="1" t="n">
        <x:f>1-O1277</x:f>
        <x:v>1</x:v>
      </x:c>
      <x:c r="Y1277" s="1" t="n">
        <x:f>IF(AND(O1277=1,L1277&gt;168),1,0)</x:f>
        <x:v>0</x:v>
      </x:c>
    </x:row>
    <x:row r="1278">
      <x:c r="A1278" s="1" t="str">
        <x:v>T01273</x:v>
      </x:c>
      <x:c r="B1278" s="9" t="n">
        <x:v>45740.05625</x:v>
      </x:c>
      <x:c r="C1278" s="9" t="n">
        <x:v>45741.28916666667</x:v>
      </x:c>
      <x:c r="D1278" s="9" t="n">
        <x:v>45741.48333333333</x:v>
      </x:c>
      <x:c r="E1278" s="1" t="str">
        <x:v>Normal</x:v>
      </x:c>
      <x:c r="F1278" s="1" t="str">
        <x:v>Email</x:v>
      </x:c>
      <x:c r="G1278" s="1" t="str">
        <x:v>Delivery</x:v>
      </x:c>
      <x:c r="H1278" s="1" t="n">
        <x:v>0</x:v>
      </x:c>
      <x:c r="I1278" s="1" t="n">
        <x:v>4</x:v>
      </x:c>
      <x:c r="J1278" s="1" t="n">
        <x:f>IF(E1278="","",VLOOKUP(E1278,'Guide'!$A$7:$C$10,2,FALSE))</x:f>
        <x:v>12</x:v>
      </x:c>
      <x:c r="K1278" s="1" t="n">
        <x:f>IF(E1278="","",VLOOKUP(E1278,'Guide'!$A$7:$C$10,3,FALSE))</x:f>
        <x:v>72</x:v>
      </x:c>
      <x:c r="L1278" s="10" t="n">
        <x:f>('Guide'!$B$4-B1278)*24</x:f>
        <x:v>2374.649999999965</x:v>
      </x:c>
      <x:c r="M1278" s="10" t="n">
        <x:f>IF(C1278="","",ROUND((C1278-B1278)*24,6))</x:f>
        <x:v>29.59</x:v>
      </x:c>
      <x:c r="N1278" s="10" t="n">
        <x:f>IF(D1278="","",ROUND((D1278-B1278)*24,6))</x:f>
        <x:v>34.25</x:v>
      </x:c>
      <x:c r="O1278" s="1" t="n">
        <x:f>IF(D1278="",1,0)</x:f>
        <x:v>0</x:v>
      </x:c>
      <x:c r="P1278" s="1" t="n">
        <x:f>IF(E1278="",0,IF(OR(C1278&lt;&gt;"",L1278&gt;=J1278),1,0))</x:f>
        <x:v>1</x:v>
      </x:c>
      <x:c r="Q1278" s="1" t="n">
        <x:f>IF(AND(E1278&lt;&gt;"",C1278&lt;&gt;"",M1278&lt;=J1278),1,0)</x:f>
        <x:v>0</x:v>
      </x:c>
      <x:c r="R1278" s="1" t="n">
        <x:f>P1278-Q1278</x:f>
        <x:v>1</x:v>
      </x:c>
      <x:c r="S1278" s="1" t="n">
        <x:f>IF(E1278="",0,IF(OR(D1278&lt;&gt;"",L1278&gt;=K1278),1,0))</x:f>
        <x:v>1</x:v>
      </x:c>
      <x:c r="T1278" s="1" t="n">
        <x:f>IF(AND(E1278&lt;&gt;"",D1278&lt;&gt;"",N1278&lt;=K1278),1,0)</x:f>
        <x:v>1</x:v>
      </x:c>
      <x:c r="U1278" s="1" t="n">
        <x:f>S1278-T1278</x:f>
        <x:v>0</x:v>
      </x:c>
      <x:c r="V1278" s="1" t="n">
        <x:f>IF(I1278="",0,1)</x:f>
        <x:v>1</x:v>
      </x:c>
      <x:c r="W1278" s="1" t="n">
        <x:f>IF(I1278&gt;=4,1,0)</x:f>
        <x:v>1</x:v>
      </x:c>
      <x:c r="X1278" s="1" t="n">
        <x:f>1-O1278</x:f>
        <x:v>1</x:v>
      </x:c>
      <x:c r="Y1278" s="1" t="n">
        <x:f>IF(AND(O1278=1,L1278&gt;168),1,0)</x:f>
        <x:v>0</x:v>
      </x:c>
    </x:row>
    <x:row r="1279">
      <x:c r="A1279" s="1" t="str">
        <x:v>T01274</x:v>
      </x:c>
      <x:c r="B1279" s="9" t="n">
        <x:v>45800.205555555556</x:v>
      </x:c>
      <x:c r="C1279" s="9" t="n">
        <x:v>45800.406805555554</x:v>
      </x:c>
      <x:c r="D1279" s="9" t="n">
        <x:v>45802.414722222224</x:v>
      </x:c>
      <x:c r="E1279" s="1" t="str">
        <x:v>Normal</x:v>
      </x:c>
      <x:c r="F1279" s="1" t="str">
        <x:v>WhatsApp</x:v>
      </x:c>
      <x:c r="G1279" s="1" t="str">
        <x:v>Product information</x:v>
      </x:c>
      <x:c r="H1279" s="1" t="n">
        <x:v>0</x:v>
      </x:c>
      <x:c r="I1279" s="1" t="n">
        <x:v>5</x:v>
      </x:c>
      <x:c r="J1279" s="1" t="n">
        <x:f>IF(E1279="","",VLOOKUP(E1279,'Guide'!$A$7:$C$10,2,FALSE))</x:f>
        <x:v>12</x:v>
      </x:c>
      <x:c r="K1279" s="1" t="n">
        <x:f>IF(E1279="","",VLOOKUP(E1279,'Guide'!$A$7:$C$10,3,FALSE))</x:f>
        <x:v>72</x:v>
      </x:c>
      <x:c r="L1279" s="10" t="n">
        <x:f>('Guide'!$B$4-B1279)*24</x:f>
        <x:v>931.0666666666511</x:v>
      </x:c>
      <x:c r="M1279" s="10" t="n">
        <x:f>IF(C1279="","",ROUND((C1279-B1279)*24,6))</x:f>
        <x:v>4.83</x:v>
      </x:c>
      <x:c r="N1279" s="10" t="n">
        <x:f>IF(D1279="","",ROUND((D1279-B1279)*24,6))</x:f>
        <x:v>53.02</x:v>
      </x:c>
      <x:c r="O1279" s="1" t="n">
        <x:f>IF(D1279="",1,0)</x:f>
        <x:v>0</x:v>
      </x:c>
      <x:c r="P1279" s="1" t="n">
        <x:f>IF(E1279="",0,IF(OR(C1279&lt;&gt;"",L1279&gt;=J1279),1,0))</x:f>
        <x:v>1</x:v>
      </x:c>
      <x:c r="Q1279" s="1" t="n">
        <x:f>IF(AND(E1279&lt;&gt;"",C1279&lt;&gt;"",M1279&lt;=J1279),1,0)</x:f>
        <x:v>1</x:v>
      </x:c>
      <x:c r="R1279" s="1" t="n">
        <x:f>P1279-Q1279</x:f>
        <x:v>0</x:v>
      </x:c>
      <x:c r="S1279" s="1" t="n">
        <x:f>IF(E1279="",0,IF(OR(D1279&lt;&gt;"",L1279&gt;=K1279),1,0))</x:f>
        <x:v>1</x:v>
      </x:c>
      <x:c r="T1279" s="1" t="n">
        <x:f>IF(AND(E1279&lt;&gt;"",D1279&lt;&gt;"",N1279&lt;=K1279),1,0)</x:f>
        <x:v>1</x:v>
      </x:c>
      <x:c r="U1279" s="1" t="n">
        <x:f>S1279-T1279</x:f>
        <x:v>0</x:v>
      </x:c>
      <x:c r="V1279" s="1" t="n">
        <x:f>IF(I1279="",0,1)</x:f>
        <x:v>1</x:v>
      </x:c>
      <x:c r="W1279" s="1" t="n">
        <x:f>IF(I1279&gt;=4,1,0)</x:f>
        <x:v>1</x:v>
      </x:c>
      <x:c r="X1279" s="1" t="n">
        <x:f>1-O1279</x:f>
        <x:v>1</x:v>
      </x:c>
      <x:c r="Y1279" s="1" t="n">
        <x:f>IF(AND(O1279=1,L1279&gt;168),1,0)</x:f>
        <x:v>0</x:v>
      </x:c>
    </x:row>
    <x:row r="1280">
      <x:c r="A1280" s="1" t="str">
        <x:v>T01275</x:v>
      </x:c>
      <x:c r="B1280" s="9" t="n">
        <x:v>45726.044444444444</x:v>
      </x:c>
      <x:c r="C1280" s="9" t="n">
        <x:v>45726.185694444444</x:v>
      </x:c>
      <x:c r="D1280" s="9" t="n">
        <x:v>45729.74986111111</x:v>
      </x:c>
      <x:c r="E1280" s="1" t="str">
        <x:v>Normal</x:v>
      </x:c>
      <x:c r="F1280" s="1" t="str">
        <x:v>Email</x:v>
      </x:c>
      <x:c r="G1280" s="1" t="str">
        <x:v>Account access</x:v>
      </x:c>
      <x:c r="H1280" s="1" t="n">
        <x:v>0</x:v>
      </x:c>
      <x:c r="I1280" s="1"/>
      <x:c r="J1280" s="1" t="n">
        <x:f>IF(E1280="","",VLOOKUP(E1280,'Guide'!$A$7:$C$10,2,FALSE))</x:f>
        <x:v>12</x:v>
      </x:c>
      <x:c r="K1280" s="1" t="n">
        <x:f>IF(E1280="","",VLOOKUP(E1280,'Guide'!$A$7:$C$10,3,FALSE))</x:f>
        <x:v>72</x:v>
      </x:c>
      <x:c r="L1280" s="10" t="n">
        <x:f>('Guide'!$B$4-B1280)*24</x:f>
        <x:v>2710.933333333349</x:v>
      </x:c>
      <x:c r="M1280" s="10" t="n">
        <x:f>IF(C1280="","",ROUND((C1280-B1280)*24,6))</x:f>
        <x:v>3.39</x:v>
      </x:c>
      <x:c r="N1280" s="10" t="n">
        <x:f>IF(D1280="","",ROUND((D1280-B1280)*24,6))</x:f>
        <x:v>88.93</x:v>
      </x:c>
      <x:c r="O1280" s="1" t="n">
        <x:f>IF(D1280="",1,0)</x:f>
        <x:v>0</x:v>
      </x:c>
      <x:c r="P1280" s="1" t="n">
        <x:f>IF(E1280="",0,IF(OR(C1280&lt;&gt;"",L1280&gt;=J1280),1,0))</x:f>
        <x:v>1</x:v>
      </x:c>
      <x:c r="Q1280" s="1" t="n">
        <x:f>IF(AND(E1280&lt;&gt;"",C1280&lt;&gt;"",M1280&lt;=J1280),1,0)</x:f>
        <x:v>1</x:v>
      </x:c>
      <x:c r="R1280" s="1" t="n">
        <x:f>P1280-Q1280</x:f>
        <x:v>0</x:v>
      </x:c>
      <x:c r="S1280" s="1" t="n">
        <x:f>IF(E1280="",0,IF(OR(D1280&lt;&gt;"",L1280&gt;=K1280),1,0))</x:f>
        <x:v>1</x:v>
      </x:c>
      <x:c r="T1280" s="1" t="n">
        <x:f>IF(AND(E1280&lt;&gt;"",D1280&lt;&gt;"",N1280&lt;=K1280),1,0)</x:f>
        <x:v>0</x:v>
      </x:c>
      <x:c r="U1280" s="1" t="n">
        <x:f>S1280-T1280</x:f>
        <x:v>1</x:v>
      </x:c>
      <x:c r="V1280" s="1" t="n">
        <x:f>IF(I1280="",0,1)</x:f>
        <x:v>0</x:v>
      </x:c>
      <x:c r="W1280" s="1" t="n">
        <x:f>IF(I1280&gt;=4,1,0)</x:f>
        <x:v>0</x:v>
      </x:c>
      <x:c r="X1280" s="1" t="n">
        <x:f>1-O1280</x:f>
        <x:v>1</x:v>
      </x:c>
      <x:c r="Y1280" s="1" t="n">
        <x:f>IF(AND(O1280=1,L1280&gt;168),1,0)</x:f>
        <x:v>0</x:v>
      </x:c>
    </x:row>
    <x:row r="1281">
      <x:c r="A1281" s="1" t="str">
        <x:v>T01276</x:v>
      </x:c>
      <x:c r="B1281" s="9" t="n">
        <x:v>45781.42013888889</x:v>
      </x:c>
      <x:c r="C1281" s="9" t="n">
        <x:v>45781.56097222222</x:v>
      </x:c>
      <x:c r="D1281" s="9"/>
      <x:c r="E1281" s="1" t="str">
        <x:v>High</x:v>
      </x:c>
      <x:c r="F1281" s="1" t="str">
        <x:v>Email</x:v>
      </x:c>
      <x:c r="G1281" s="1" t="str">
        <x:v>Account access</x:v>
      </x:c>
      <x:c r="H1281" s="1" t="n">
        <x:v>0</x:v>
      </x:c>
      <x:c r="I1281" s="1"/>
      <x:c r="J1281" s="1" t="n">
        <x:f>IF(E1281="","",VLOOKUP(E1281,'Guide'!$A$7:$C$10,2,FALSE))</x:f>
        <x:v>4</x:v>
      </x:c>
      <x:c r="K1281" s="1" t="n">
        <x:f>IF(E1281="","",VLOOKUP(E1281,'Guide'!$A$7:$C$10,3,FALSE))</x:f>
        <x:v>24</x:v>
      </x:c>
      <x:c r="L1281" s="10" t="n">
        <x:f>('Guide'!$B$4-B1281)*24</x:f>
        <x:v>1381.9166666666279</x:v>
      </x:c>
      <x:c r="M1281" s="10" t="n">
        <x:f>IF(C1281="","",ROUND((C1281-B1281)*24,6))</x:f>
        <x:v>3.38</x:v>
      </x:c>
      <x:c r="N1281" s="10" t="str">
        <x:f>IF(D1281="","",ROUND((D1281-B1281)*24,6))</x:f>
      </x:c>
      <x:c r="O1281" s="1" t="n">
        <x:f>IF(D1281="",1,0)</x:f>
        <x:v>1</x:v>
      </x:c>
      <x:c r="P1281" s="1" t="n">
        <x:f>IF(E1281="",0,IF(OR(C1281&lt;&gt;"",L1281&gt;=J1281),1,0))</x:f>
        <x:v>1</x:v>
      </x:c>
      <x:c r="Q1281" s="1" t="n">
        <x:f>IF(AND(E1281&lt;&gt;"",C1281&lt;&gt;"",M1281&lt;=J1281),1,0)</x:f>
        <x:v>1</x:v>
      </x:c>
      <x:c r="R1281" s="1" t="n">
        <x:f>P1281-Q1281</x:f>
        <x:v>0</x:v>
      </x:c>
      <x:c r="S1281" s="1" t="n">
        <x:f>IF(E1281="",0,IF(OR(D1281&lt;&gt;"",L1281&gt;=K1281),1,0))</x:f>
        <x:v>1</x:v>
      </x:c>
      <x:c r="T1281" s="1" t="n">
        <x:f>IF(AND(E1281&lt;&gt;"",D1281&lt;&gt;"",N1281&lt;=K1281),1,0)</x:f>
        <x:v>0</x:v>
      </x:c>
      <x:c r="U1281" s="1" t="n">
        <x:f>S1281-T1281</x:f>
        <x:v>1</x:v>
      </x:c>
      <x:c r="V1281" s="1" t="n">
        <x:f>IF(I1281="",0,1)</x:f>
        <x:v>0</x:v>
      </x:c>
      <x:c r="W1281" s="1" t="n">
        <x:f>IF(I1281&gt;=4,1,0)</x:f>
        <x:v>0</x:v>
      </x:c>
      <x:c r="X1281" s="1" t="n">
        <x:f>1-O1281</x:f>
        <x:v>0</x:v>
      </x:c>
      <x:c r="Y1281" s="1" t="n">
        <x:f>IF(AND(O1281=1,L1281&gt;168),1,0)</x:f>
        <x:v>1</x:v>
      </x:c>
    </x:row>
    <x:row r="1282">
      <x:c r="A1282" s="1" t="str">
        <x:v>T01277</x:v>
      </x:c>
      <x:c r="B1282" s="9" t="n">
        <x:v>45813.85</x:v>
      </x:c>
      <x:c r="C1282" s="9" t="n">
        <x:v>45815.74333333333</x:v>
      </x:c>
      <x:c r="D1282" s="9"/>
      <x:c r="E1282" s="1" t="str">
        <x:v>Normal</x:v>
      </x:c>
      <x:c r="F1282" s="1" t="str">
        <x:v>Email</x:v>
      </x:c>
      <x:c r="G1282" s="1" t="str">
        <x:v>Account access</x:v>
      </x:c>
      <x:c r="H1282" s="1" t="n">
        <x:v>0</x:v>
      </x:c>
      <x:c r="I1282" s="1"/>
      <x:c r="J1282" s="1" t="n">
        <x:f>IF(E1282="","",VLOOKUP(E1282,'Guide'!$A$7:$C$10,2,FALSE))</x:f>
        <x:v>12</x:v>
      </x:c>
      <x:c r="K1282" s="1" t="n">
        <x:f>IF(E1282="","",VLOOKUP(E1282,'Guide'!$A$7:$C$10,3,FALSE))</x:f>
        <x:v>72</x:v>
      </x:c>
      <x:c r="L1282" s="10" t="n">
        <x:f>('Guide'!$B$4-B1282)*24</x:f>
        <x:v>603.6000000000349</x:v>
      </x:c>
      <x:c r="M1282" s="10" t="n">
        <x:f>IF(C1282="","",ROUND((C1282-B1282)*24,6))</x:f>
        <x:v>45.44</x:v>
      </x:c>
      <x:c r="N1282" s="10" t="str">
        <x:f>IF(D1282="","",ROUND((D1282-B1282)*24,6))</x:f>
      </x:c>
      <x:c r="O1282" s="1" t="n">
        <x:f>IF(D1282="",1,0)</x:f>
        <x:v>1</x:v>
      </x:c>
      <x:c r="P1282" s="1" t="n">
        <x:f>IF(E1282="",0,IF(OR(C1282&lt;&gt;"",L1282&gt;=J1282),1,0))</x:f>
        <x:v>1</x:v>
      </x:c>
      <x:c r="Q1282" s="1" t="n">
        <x:f>IF(AND(E1282&lt;&gt;"",C1282&lt;&gt;"",M1282&lt;=J1282),1,0)</x:f>
        <x:v>0</x:v>
      </x:c>
      <x:c r="R1282" s="1" t="n">
        <x:f>P1282-Q1282</x:f>
        <x:v>1</x:v>
      </x:c>
      <x:c r="S1282" s="1" t="n">
        <x:f>IF(E1282="",0,IF(OR(D1282&lt;&gt;"",L1282&gt;=K1282),1,0))</x:f>
        <x:v>1</x:v>
      </x:c>
      <x:c r="T1282" s="1" t="n">
        <x:f>IF(AND(E1282&lt;&gt;"",D1282&lt;&gt;"",N1282&lt;=K1282),1,0)</x:f>
        <x:v>0</x:v>
      </x:c>
      <x:c r="U1282" s="1" t="n">
        <x:f>S1282-T1282</x:f>
        <x:v>1</x:v>
      </x:c>
      <x:c r="V1282" s="1" t="n">
        <x:f>IF(I1282="",0,1)</x:f>
        <x:v>0</x:v>
      </x:c>
      <x:c r="W1282" s="1" t="n">
        <x:f>IF(I1282&gt;=4,1,0)</x:f>
        <x:v>0</x:v>
      </x:c>
      <x:c r="X1282" s="1" t="n">
        <x:f>1-O1282</x:f>
        <x:v>0</x:v>
      </x:c>
      <x:c r="Y1282" s="1" t="n">
        <x:f>IF(AND(O1282=1,L1282&gt;168),1,0)</x:f>
        <x:v>1</x:v>
      </x:c>
    </x:row>
    <x:row r="1283">
      <x:c r="A1283" s="1" t="str">
        <x:v>T01278</x:v>
      </x:c>
      <x:c r="B1283" s="9" t="n">
        <x:v>45745.763194444444</x:v>
      </x:c>
      <x:c r="C1283" s="9" t="n">
        <x:v>45747.99319444445</x:v>
      </x:c>
      <x:c r="D1283" s="9" t="n">
        <x:v>45747.99736111111</x:v>
      </x:c>
      <x:c r="E1283" s="1" t="str">
        <x:v>Normal</x:v>
      </x:c>
      <x:c r="F1283" s="1" t="str">
        <x:v>Email</x:v>
      </x:c>
      <x:c r="G1283" s="1" t="str">
        <x:v>Account access</x:v>
      </x:c>
      <x:c r="H1283" s="1" t="n">
        <x:v>0</x:v>
      </x:c>
      <x:c r="I1283" s="1" t="n">
        <x:v>4</x:v>
      </x:c>
      <x:c r="J1283" s="1" t="n">
        <x:f>IF(E1283="","",VLOOKUP(E1283,'Guide'!$A$7:$C$10,2,FALSE))</x:f>
        <x:v>12</x:v>
      </x:c>
      <x:c r="K1283" s="1" t="n">
        <x:f>IF(E1283="","",VLOOKUP(E1283,'Guide'!$A$7:$C$10,3,FALSE))</x:f>
        <x:v>72</x:v>
      </x:c>
      <x:c r="L1283" s="10" t="n">
        <x:f>('Guide'!$B$4-B1283)*24</x:f>
        <x:v>2237.683333333349</x:v>
      </x:c>
      <x:c r="M1283" s="10" t="n">
        <x:f>IF(C1283="","",ROUND((C1283-B1283)*24,6))</x:f>
        <x:v>53.52</x:v>
      </x:c>
      <x:c r="N1283" s="10" t="n">
        <x:f>IF(D1283="","",ROUND((D1283-B1283)*24,6))</x:f>
        <x:v>53.62</x:v>
      </x:c>
      <x:c r="O1283" s="1" t="n">
        <x:f>IF(D1283="",1,0)</x:f>
        <x:v>0</x:v>
      </x:c>
      <x:c r="P1283" s="1" t="n">
        <x:f>IF(E1283="",0,IF(OR(C1283&lt;&gt;"",L1283&gt;=J1283),1,0))</x:f>
        <x:v>1</x:v>
      </x:c>
      <x:c r="Q1283" s="1" t="n">
        <x:f>IF(AND(E1283&lt;&gt;"",C1283&lt;&gt;"",M1283&lt;=J1283),1,0)</x:f>
        <x:v>0</x:v>
      </x:c>
      <x:c r="R1283" s="1" t="n">
        <x:f>P1283-Q1283</x:f>
        <x:v>1</x:v>
      </x:c>
      <x:c r="S1283" s="1" t="n">
        <x:f>IF(E1283="",0,IF(OR(D1283&lt;&gt;"",L1283&gt;=K1283),1,0))</x:f>
        <x:v>1</x:v>
      </x:c>
      <x:c r="T1283" s="1" t="n">
        <x:f>IF(AND(E1283&lt;&gt;"",D1283&lt;&gt;"",N1283&lt;=K1283),1,0)</x:f>
        <x:v>1</x:v>
      </x:c>
      <x:c r="U1283" s="1" t="n">
        <x:f>S1283-T1283</x:f>
        <x:v>0</x:v>
      </x:c>
      <x:c r="V1283" s="1" t="n">
        <x:f>IF(I1283="",0,1)</x:f>
        <x:v>1</x:v>
      </x:c>
      <x:c r="W1283" s="1" t="n">
        <x:f>IF(I1283&gt;=4,1,0)</x:f>
        <x:v>1</x:v>
      </x:c>
      <x:c r="X1283" s="1" t="n">
        <x:f>1-O1283</x:f>
        <x:v>1</x:v>
      </x:c>
      <x:c r="Y1283" s="1" t="n">
        <x:f>IF(AND(O1283=1,L1283&gt;168),1,0)</x:f>
        <x:v>0</x:v>
      </x:c>
    </x:row>
    <x:row r="1284">
      <x:c r="A1284" s="1" t="str">
        <x:v>T01279</x:v>
      </x:c>
      <x:c r="B1284" s="9" t="n">
        <x:v>45798.68472222222</x:v>
      </x:c>
      <x:c r="C1284" s="9" t="n">
        <x:v>45799.836805555555</x:v>
      </x:c>
      <x:c r="D1284" s="9"/>
      <x:c r="E1284" s="1" t="str">
        <x:v>Normal</x:v>
      </x:c>
      <x:c r="F1284" s="1" t="str">
        <x:v>Web chat</x:v>
      </x:c>
      <x:c r="G1284" s="1" t="str">
        <x:v>Refund</x:v>
      </x:c>
      <x:c r="H1284" s="1" t="n">
        <x:v>0</x:v>
      </x:c>
      <x:c r="I1284" s="1"/>
      <x:c r="J1284" s="1" t="n">
        <x:f>IF(E1284="","",VLOOKUP(E1284,'Guide'!$A$7:$C$10,2,FALSE))</x:f>
        <x:v>12</x:v>
      </x:c>
      <x:c r="K1284" s="1" t="n">
        <x:f>IF(E1284="","",VLOOKUP(E1284,'Guide'!$A$7:$C$10,3,FALSE))</x:f>
        <x:v>72</x:v>
      </x:c>
      <x:c r="L1284" s="10" t="n">
        <x:f>('Guide'!$B$4-B1284)*24</x:f>
        <x:v>967.5666666667094</x:v>
      </x:c>
      <x:c r="M1284" s="10" t="n">
        <x:f>IF(C1284="","",ROUND((C1284-B1284)*24,6))</x:f>
        <x:v>27.65</x:v>
      </x:c>
      <x:c r="N1284" s="10" t="str">
        <x:f>IF(D1284="","",ROUND((D1284-B1284)*24,6))</x:f>
      </x:c>
      <x:c r="O1284" s="1" t="n">
        <x:f>IF(D1284="",1,0)</x:f>
        <x:v>1</x:v>
      </x:c>
      <x:c r="P1284" s="1" t="n">
        <x:f>IF(E1284="",0,IF(OR(C1284&lt;&gt;"",L1284&gt;=J1284),1,0))</x:f>
        <x:v>1</x:v>
      </x:c>
      <x:c r="Q1284" s="1" t="n">
        <x:f>IF(AND(E1284&lt;&gt;"",C1284&lt;&gt;"",M1284&lt;=J1284),1,0)</x:f>
        <x:v>0</x:v>
      </x:c>
      <x:c r="R1284" s="1" t="n">
        <x:f>P1284-Q1284</x:f>
        <x:v>1</x:v>
      </x:c>
      <x:c r="S1284" s="1" t="n">
        <x:f>IF(E1284="",0,IF(OR(D1284&lt;&gt;"",L1284&gt;=K1284),1,0))</x:f>
        <x:v>1</x:v>
      </x:c>
      <x:c r="T1284" s="1" t="n">
        <x:f>IF(AND(E1284&lt;&gt;"",D1284&lt;&gt;"",N1284&lt;=K1284),1,0)</x:f>
        <x:v>0</x:v>
      </x:c>
      <x:c r="U1284" s="1" t="n">
        <x:f>S1284-T1284</x:f>
        <x:v>1</x:v>
      </x:c>
      <x:c r="V1284" s="1" t="n">
        <x:f>IF(I1284="",0,1)</x:f>
        <x:v>0</x:v>
      </x:c>
      <x:c r="W1284" s="1" t="n">
        <x:f>IF(I1284&gt;=4,1,0)</x:f>
        <x:v>0</x:v>
      </x:c>
      <x:c r="X1284" s="1" t="n">
        <x:f>1-O1284</x:f>
        <x:v>0</x:v>
      </x:c>
      <x:c r="Y1284" s="1" t="n">
        <x:f>IF(AND(O1284=1,L1284&gt;168),1,0)</x:f>
        <x:v>1</x:v>
      </x:c>
    </x:row>
    <x:row r="1285">
      <x:c r="A1285" s="1" t="str">
        <x:v>T01280</x:v>
      </x:c>
      <x:c r="B1285" s="9" t="n">
        <x:v>45756.17083333333</x:v>
      </x:c>
      <x:c r="C1285" s="9" t="n">
        <x:v>45756.787083333336</x:v>
      </x:c>
      <x:c r="D1285" s="9" t="n">
        <x:v>45760.520833333336</x:v>
      </x:c>
      <x:c r="E1285" s="1" t="str">
        <x:v>Normal</x:v>
      </x:c>
      <x:c r="F1285" s="1" t="str">
        <x:v>WhatsApp</x:v>
      </x:c>
      <x:c r="G1285" s="1" t="str">
        <x:v>Product information</x:v>
      </x:c>
      <x:c r="H1285" s="1" t="n">
        <x:v>0</x:v>
      </x:c>
      <x:c r="I1285" s="1" t="n">
        <x:v>2</x:v>
      </x:c>
      <x:c r="J1285" s="1" t="n">
        <x:f>IF(E1285="","",VLOOKUP(E1285,'Guide'!$A$7:$C$10,2,FALSE))</x:f>
        <x:v>12</x:v>
      </x:c>
      <x:c r="K1285" s="1" t="n">
        <x:f>IF(E1285="","",VLOOKUP(E1285,'Guide'!$A$7:$C$10,3,FALSE))</x:f>
        <x:v>72</x:v>
      </x:c>
      <x:c r="L1285" s="10" t="n">
        <x:f>('Guide'!$B$4-B1285)*24</x:f>
        <x:v>1987.9000000000815</x:v>
      </x:c>
      <x:c r="M1285" s="10" t="n">
        <x:f>IF(C1285="","",ROUND((C1285-B1285)*24,6))</x:f>
        <x:v>14.79</x:v>
      </x:c>
      <x:c r="N1285" s="10" t="n">
        <x:f>IF(D1285="","",ROUND((D1285-B1285)*24,6))</x:f>
        <x:v>104.4</x:v>
      </x:c>
      <x:c r="O1285" s="1" t="n">
        <x:f>IF(D1285="",1,0)</x:f>
        <x:v>0</x:v>
      </x:c>
      <x:c r="P1285" s="1" t="n">
        <x:f>IF(E1285="",0,IF(OR(C1285&lt;&gt;"",L1285&gt;=J1285),1,0))</x:f>
        <x:v>1</x:v>
      </x:c>
      <x:c r="Q1285" s="1" t="n">
        <x:f>IF(AND(E1285&lt;&gt;"",C1285&lt;&gt;"",M1285&lt;=J1285),1,0)</x:f>
        <x:v>0</x:v>
      </x:c>
      <x:c r="R1285" s="1" t="n">
        <x:f>P1285-Q1285</x:f>
        <x:v>1</x:v>
      </x:c>
      <x:c r="S1285" s="1" t="n">
        <x:f>IF(E1285="",0,IF(OR(D1285&lt;&gt;"",L1285&gt;=K1285),1,0))</x:f>
        <x:v>1</x:v>
      </x:c>
      <x:c r="T1285" s="1" t="n">
        <x:f>IF(AND(E1285&lt;&gt;"",D1285&lt;&gt;"",N1285&lt;=K1285),1,0)</x:f>
        <x:v>0</x:v>
      </x:c>
      <x:c r="U1285" s="1" t="n">
        <x:f>S1285-T1285</x:f>
        <x:v>1</x:v>
      </x:c>
      <x:c r="V1285" s="1" t="n">
        <x:f>IF(I1285="",0,1)</x:f>
        <x:v>1</x:v>
      </x:c>
      <x:c r="W1285" s="1" t="n">
        <x:f>IF(I1285&gt;=4,1,0)</x:f>
        <x:v>0</x:v>
      </x:c>
      <x:c r="X1285" s="1" t="n">
        <x:f>1-O1285</x:f>
        <x:v>1</x:v>
      </x:c>
      <x:c r="Y1285" s="1" t="n">
        <x:f>IF(AND(O1285=1,L1285&gt;168),1,0)</x:f>
        <x:v>0</x:v>
      </x:c>
    </x:row>
    <x:row r="1286">
      <x:c r="A1286" s="1" t="str">
        <x:v>T01281</x:v>
      </x:c>
      <x:c r="B1286" s="9" t="n">
        <x:v>45701.15416666667</x:v>
      </x:c>
      <x:c r="C1286" s="9" t="n">
        <x:v>45702.7525</x:v>
      </x:c>
      <x:c r="D1286" s="9" t="n">
        <x:v>45711.3925</x:v>
      </x:c>
      <x:c r="E1286" s="1" t="str">
        <x:v>Normal</x:v>
      </x:c>
      <x:c r="F1286" s="1" t="str">
        <x:v>Email</x:v>
      </x:c>
      <x:c r="G1286" s="1" t="str">
        <x:v>Account access</x:v>
      </x:c>
      <x:c r="H1286" s="1" t="n">
        <x:v>0</x:v>
      </x:c>
      <x:c r="I1286" s="1" t="n">
        <x:v>2</x:v>
      </x:c>
      <x:c r="J1286" s="1" t="n">
        <x:f>IF(E1286="","",VLOOKUP(E1286,'Guide'!$A$7:$C$10,2,FALSE))</x:f>
        <x:v>12</x:v>
      </x:c>
      <x:c r="K1286" s="1" t="n">
        <x:f>IF(E1286="","",VLOOKUP(E1286,'Guide'!$A$7:$C$10,3,FALSE))</x:f>
        <x:v>72</x:v>
      </x:c>
      <x:c r="L1286" s="10" t="n">
        <x:f>('Guide'!$B$4-B1286)*24</x:f>
        <x:v>3308.2999999999884</x:v>
      </x:c>
      <x:c r="M1286" s="10" t="n">
        <x:f>IF(C1286="","",ROUND((C1286-B1286)*24,6))</x:f>
        <x:v>38.36</x:v>
      </x:c>
      <x:c r="N1286" s="10" t="n">
        <x:f>IF(D1286="","",ROUND((D1286-B1286)*24,6))</x:f>
        <x:v>245.72</x:v>
      </x:c>
      <x:c r="O1286" s="1" t="n">
        <x:f>IF(D1286="",1,0)</x:f>
        <x:v>0</x:v>
      </x:c>
      <x:c r="P1286" s="1" t="n">
        <x:f>IF(E1286="",0,IF(OR(C1286&lt;&gt;"",L1286&gt;=J1286),1,0))</x:f>
        <x:v>1</x:v>
      </x:c>
      <x:c r="Q1286" s="1" t="n">
        <x:f>IF(AND(E1286&lt;&gt;"",C1286&lt;&gt;"",M1286&lt;=J1286),1,0)</x:f>
        <x:v>0</x:v>
      </x:c>
      <x:c r="R1286" s="1" t="n">
        <x:f>P1286-Q1286</x:f>
        <x:v>1</x:v>
      </x:c>
      <x:c r="S1286" s="1" t="n">
        <x:f>IF(E1286="",0,IF(OR(D1286&lt;&gt;"",L1286&gt;=K1286),1,0))</x:f>
        <x:v>1</x:v>
      </x:c>
      <x:c r="T1286" s="1" t="n">
        <x:f>IF(AND(E1286&lt;&gt;"",D1286&lt;&gt;"",N1286&lt;=K1286),1,0)</x:f>
        <x:v>0</x:v>
      </x:c>
      <x:c r="U1286" s="1" t="n">
        <x:f>S1286-T1286</x:f>
        <x:v>1</x:v>
      </x:c>
      <x:c r="V1286" s="1" t="n">
        <x:f>IF(I1286="",0,1)</x:f>
        <x:v>1</x:v>
      </x:c>
      <x:c r="W1286" s="1" t="n">
        <x:f>IF(I1286&gt;=4,1,0)</x:f>
        <x:v>0</x:v>
      </x:c>
      <x:c r="X1286" s="1" t="n">
        <x:f>1-O1286</x:f>
        <x:v>1</x:v>
      </x:c>
      <x:c r="Y1286" s="1" t="n">
        <x:f>IF(AND(O1286=1,L1286&gt;168),1,0)</x:f>
        <x:v>0</x:v>
      </x:c>
    </x:row>
    <x:row r="1287">
      <x:c r="A1287" s="1" t="str">
        <x:v>T01282</x:v>
      </x:c>
      <x:c r="B1287" s="9" t="n">
        <x:v>45755.120833333334</x:v>
      </x:c>
      <x:c r="C1287" s="9" t="n">
        <x:v>45755.40833333333</x:v>
      </x:c>
      <x:c r="D1287" s="9" t="n">
        <x:v>45758.66125</x:v>
      </x:c>
      <x:c r="E1287" s="1" t="str">
        <x:v>Normal</x:v>
      </x:c>
      <x:c r="F1287" s="1" t="str">
        <x:v>Email</x:v>
      </x:c>
      <x:c r="G1287" s="1" t="str">
        <x:v>Billing</x:v>
      </x:c>
      <x:c r="H1287" s="1" t="n">
        <x:v>0</x:v>
      </x:c>
      <x:c r="I1287" s="1" t="n">
        <x:v>3</x:v>
      </x:c>
      <x:c r="J1287" s="1" t="n">
        <x:f>IF(E1287="","",VLOOKUP(E1287,'Guide'!$A$7:$C$10,2,FALSE))</x:f>
        <x:v>12</x:v>
      </x:c>
      <x:c r="K1287" s="1" t="n">
        <x:f>IF(E1287="","",VLOOKUP(E1287,'Guide'!$A$7:$C$10,3,FALSE))</x:f>
        <x:v>72</x:v>
      </x:c>
      <x:c r="L1287" s="10" t="n">
        <x:f>('Guide'!$B$4-B1287)*24</x:f>
        <x:v>2013.0999999999767</x:v>
      </x:c>
      <x:c r="M1287" s="10" t="n">
        <x:f>IF(C1287="","",ROUND((C1287-B1287)*24,6))</x:f>
        <x:v>6.9</x:v>
      </x:c>
      <x:c r="N1287" s="10" t="n">
        <x:f>IF(D1287="","",ROUND((D1287-B1287)*24,6))</x:f>
        <x:v>84.97</x:v>
      </x:c>
      <x:c r="O1287" s="1" t="n">
        <x:f>IF(D1287="",1,0)</x:f>
        <x:v>0</x:v>
      </x:c>
      <x:c r="P1287" s="1" t="n">
        <x:f>IF(E1287="",0,IF(OR(C1287&lt;&gt;"",L1287&gt;=J1287),1,0))</x:f>
        <x:v>1</x:v>
      </x:c>
      <x:c r="Q1287" s="1" t="n">
        <x:f>IF(AND(E1287&lt;&gt;"",C1287&lt;&gt;"",M1287&lt;=J1287),1,0)</x:f>
        <x:v>1</x:v>
      </x:c>
      <x:c r="R1287" s="1" t="n">
        <x:f>P1287-Q1287</x:f>
        <x:v>0</x:v>
      </x:c>
      <x:c r="S1287" s="1" t="n">
        <x:f>IF(E1287="",0,IF(OR(D1287&lt;&gt;"",L1287&gt;=K1287),1,0))</x:f>
        <x:v>1</x:v>
      </x:c>
      <x:c r="T1287" s="1" t="n">
        <x:f>IF(AND(E1287&lt;&gt;"",D1287&lt;&gt;"",N1287&lt;=K1287),1,0)</x:f>
        <x:v>0</x:v>
      </x:c>
      <x:c r="U1287" s="1" t="n">
        <x:f>S1287-T1287</x:f>
        <x:v>1</x:v>
      </x:c>
      <x:c r="V1287" s="1" t="n">
        <x:f>IF(I1287="",0,1)</x:f>
        <x:v>1</x:v>
      </x:c>
      <x:c r="W1287" s="1" t="n">
        <x:f>IF(I1287&gt;=4,1,0)</x:f>
        <x:v>0</x:v>
      </x:c>
      <x:c r="X1287" s="1" t="n">
        <x:f>1-O1287</x:f>
        <x:v>1</x:v>
      </x:c>
      <x:c r="Y1287" s="1" t="n">
        <x:f>IF(AND(O1287=1,L1287&gt;168),1,0)</x:f>
        <x:v>0</x:v>
      </x:c>
    </x:row>
    <x:row r="1288">
      <x:c r="A1288" s="1" t="str">
        <x:v>T01283</x:v>
      </x:c>
      <x:c r="B1288" s="9" t="n">
        <x:v>45674.61597222222</x:v>
      </x:c>
      <x:c r="C1288" s="9" t="n">
        <x:v>45675.44472222222</x:v>
      </x:c>
      <x:c r="D1288" s="9" t="n">
        <x:v>45676.28763888889</x:v>
      </x:c>
      <x:c r="E1288" s="1" t="str">
        <x:v>Normal</x:v>
      </x:c>
      <x:c r="F1288" s="1" t="str">
        <x:v>WhatsApp</x:v>
      </x:c>
      <x:c r="G1288" s="1" t="str">
        <x:v>Billing</x:v>
      </x:c>
      <x:c r="H1288" s="1" t="n">
        <x:v>0</x:v>
      </x:c>
      <x:c r="I1288" s="1"/>
      <x:c r="J1288" s="1" t="n">
        <x:f>IF(E1288="","",VLOOKUP(E1288,'Guide'!$A$7:$C$10,2,FALSE))</x:f>
        <x:v>12</x:v>
      </x:c>
      <x:c r="K1288" s="1" t="n">
        <x:f>IF(E1288="","",VLOOKUP(E1288,'Guide'!$A$7:$C$10,3,FALSE))</x:f>
        <x:v>72</x:v>
      </x:c>
      <x:c r="L1288" s="10" t="n">
        <x:f>('Guide'!$B$4-B1288)*24</x:f>
        <x:v>3945.2166666666744</x:v>
      </x:c>
      <x:c r="M1288" s="10" t="n">
        <x:f>IF(C1288="","",ROUND((C1288-B1288)*24,6))</x:f>
        <x:v>19.89</x:v>
      </x:c>
      <x:c r="N1288" s="10" t="n">
        <x:f>IF(D1288="","",ROUND((D1288-B1288)*24,6))</x:f>
        <x:v>40.12</x:v>
      </x:c>
      <x:c r="O1288" s="1" t="n">
        <x:f>IF(D1288="",1,0)</x:f>
        <x:v>0</x:v>
      </x:c>
      <x:c r="P1288" s="1" t="n">
        <x:f>IF(E1288="",0,IF(OR(C1288&lt;&gt;"",L1288&gt;=J1288),1,0))</x:f>
        <x:v>1</x:v>
      </x:c>
      <x:c r="Q1288" s="1" t="n">
        <x:f>IF(AND(E1288&lt;&gt;"",C1288&lt;&gt;"",M1288&lt;=J1288),1,0)</x:f>
        <x:v>0</x:v>
      </x:c>
      <x:c r="R1288" s="1" t="n">
        <x:f>P1288-Q1288</x:f>
        <x:v>1</x:v>
      </x:c>
      <x:c r="S1288" s="1" t="n">
        <x:f>IF(E1288="",0,IF(OR(D1288&lt;&gt;"",L1288&gt;=K1288),1,0))</x:f>
        <x:v>1</x:v>
      </x:c>
      <x:c r="T1288" s="1" t="n">
        <x:f>IF(AND(E1288&lt;&gt;"",D1288&lt;&gt;"",N1288&lt;=K1288),1,0)</x:f>
        <x:v>1</x:v>
      </x:c>
      <x:c r="U1288" s="1" t="n">
        <x:f>S1288-T1288</x:f>
        <x:v>0</x:v>
      </x:c>
      <x:c r="V1288" s="1" t="n">
        <x:f>IF(I1288="",0,1)</x:f>
        <x:v>0</x:v>
      </x:c>
      <x:c r="W1288" s="1" t="n">
        <x:f>IF(I1288&gt;=4,1,0)</x:f>
        <x:v>0</x:v>
      </x:c>
      <x:c r="X1288" s="1" t="n">
        <x:f>1-O1288</x:f>
        <x:v>1</x:v>
      </x:c>
      <x:c r="Y1288" s="1" t="n">
        <x:f>IF(AND(O1288=1,L1288&gt;168),1,0)</x:f>
        <x:v>0</x:v>
      </x:c>
    </x:row>
    <x:row r="1289">
      <x:c r="A1289" s="1" t="str">
        <x:v>T01284</x:v>
      </x:c>
      <x:c r="B1289" s="9" t="n">
        <x:v>45704.54305555556</x:v>
      </x:c>
      <x:c r="C1289" s="9" t="n">
        <x:v>45705.149305555555</x:v>
      </x:c>
      <x:c r="D1289" s="9" t="n">
        <x:v>45707.51472222222</x:v>
      </x:c>
      <x:c r="E1289" s="1" t="str">
        <x:v>Normal</x:v>
      </x:c>
      <x:c r="F1289" s="1" t="str">
        <x:v>Web chat</x:v>
      </x:c>
      <x:c r="G1289" s="1" t="str">
        <x:v>Delivery</x:v>
      </x:c>
      <x:c r="H1289" s="1" t="n">
        <x:v>0</x:v>
      </x:c>
      <x:c r="I1289" s="1"/>
      <x:c r="J1289" s="1" t="n">
        <x:f>IF(E1289="","",VLOOKUP(E1289,'Guide'!$A$7:$C$10,2,FALSE))</x:f>
        <x:v>12</x:v>
      </x:c>
      <x:c r="K1289" s="1" t="n">
        <x:f>IF(E1289="","",VLOOKUP(E1289,'Guide'!$A$7:$C$10,3,FALSE))</x:f>
        <x:v>72</x:v>
      </x:c>
      <x:c r="L1289" s="10" t="n">
        <x:f>('Guide'!$B$4-B1289)*24</x:f>
        <x:v>3226.966666666616</x:v>
      </x:c>
      <x:c r="M1289" s="10" t="n">
        <x:f>IF(C1289="","",ROUND((C1289-B1289)*24,6))</x:f>
        <x:v>14.55</x:v>
      </x:c>
      <x:c r="N1289" s="10" t="n">
        <x:f>IF(D1289="","",ROUND((D1289-B1289)*24,6))</x:f>
        <x:v>71.32</x:v>
      </x:c>
      <x:c r="O1289" s="1" t="n">
        <x:f>IF(D1289="",1,0)</x:f>
        <x:v>0</x:v>
      </x:c>
      <x:c r="P1289" s="1" t="n">
        <x:f>IF(E1289="",0,IF(OR(C1289&lt;&gt;"",L1289&gt;=J1289),1,0))</x:f>
        <x:v>1</x:v>
      </x:c>
      <x:c r="Q1289" s="1" t="n">
        <x:f>IF(AND(E1289&lt;&gt;"",C1289&lt;&gt;"",M1289&lt;=J1289),1,0)</x:f>
        <x:v>0</x:v>
      </x:c>
      <x:c r="R1289" s="1" t="n">
        <x:f>P1289-Q1289</x:f>
        <x:v>1</x:v>
      </x:c>
      <x:c r="S1289" s="1" t="n">
        <x:f>IF(E1289="",0,IF(OR(D1289&lt;&gt;"",L1289&gt;=K1289),1,0))</x:f>
        <x:v>1</x:v>
      </x:c>
      <x:c r="T1289" s="1" t="n">
        <x:f>IF(AND(E1289&lt;&gt;"",D1289&lt;&gt;"",N1289&lt;=K1289),1,0)</x:f>
        <x:v>1</x:v>
      </x:c>
      <x:c r="U1289" s="1" t="n">
        <x:f>S1289-T1289</x:f>
        <x:v>0</x:v>
      </x:c>
      <x:c r="V1289" s="1" t="n">
        <x:f>IF(I1289="",0,1)</x:f>
        <x:v>0</x:v>
      </x:c>
      <x:c r="W1289" s="1" t="n">
        <x:f>IF(I1289&gt;=4,1,0)</x:f>
        <x:v>0</x:v>
      </x:c>
      <x:c r="X1289" s="1" t="n">
        <x:f>1-O1289</x:f>
        <x:v>1</x:v>
      </x:c>
      <x:c r="Y1289" s="1" t="n">
        <x:f>IF(AND(O1289=1,L1289&gt;168),1,0)</x:f>
        <x:v>0</x:v>
      </x:c>
    </x:row>
    <x:row r="1290">
      <x:c r="A1290" s="1" t="str">
        <x:v>T01285</x:v>
      </x:c>
      <x:c r="B1290" s="9" t="n">
        <x:v>45692.450694444444</x:v>
      </x:c>
      <x:c r="C1290" s="9" t="n">
        <x:v>45693.896527777775</x:v>
      </x:c>
      <x:c r="D1290" s="9" t="n">
        <x:v>45702.05986111111</x:v>
      </x:c>
      <x:c r="E1290" s="1" t="str">
        <x:v>High</x:v>
      </x:c>
      <x:c r="F1290" s="1" t="str">
        <x:v>Email</x:v>
      </x:c>
      <x:c r="G1290" s="1" t="str">
        <x:v>Account access</x:v>
      </x:c>
      <x:c r="H1290" s="1" t="n">
        <x:v>0</x:v>
      </x:c>
      <x:c r="I1290" s="1" t="n">
        <x:v>4</x:v>
      </x:c>
      <x:c r="J1290" s="1" t="n">
        <x:f>IF(E1290="","",VLOOKUP(E1290,'Guide'!$A$7:$C$10,2,FALSE))</x:f>
        <x:v>4</x:v>
      </x:c>
      <x:c r="K1290" s="1" t="n">
        <x:f>IF(E1290="","",VLOOKUP(E1290,'Guide'!$A$7:$C$10,3,FALSE))</x:f>
        <x:v>24</x:v>
      </x:c>
      <x:c r="L1290" s="10" t="n">
        <x:f>('Guide'!$B$4-B1290)*24</x:f>
        <x:v>3517.183333333349</x:v>
      </x:c>
      <x:c r="M1290" s="10" t="n">
        <x:f>IF(C1290="","",ROUND((C1290-B1290)*24,6))</x:f>
        <x:v>34.7</x:v>
      </x:c>
      <x:c r="N1290" s="10" t="n">
        <x:f>IF(D1290="","",ROUND((D1290-B1290)*24,6))</x:f>
        <x:v>230.62</x:v>
      </x:c>
      <x:c r="O1290" s="1" t="n">
        <x:f>IF(D1290="",1,0)</x:f>
        <x:v>0</x:v>
      </x:c>
      <x:c r="P1290" s="1" t="n">
        <x:f>IF(E1290="",0,IF(OR(C1290&lt;&gt;"",L1290&gt;=J1290),1,0))</x:f>
        <x:v>1</x:v>
      </x:c>
      <x:c r="Q1290" s="1" t="n">
        <x:f>IF(AND(E1290&lt;&gt;"",C1290&lt;&gt;"",M1290&lt;=J1290),1,0)</x:f>
        <x:v>0</x:v>
      </x:c>
      <x:c r="R1290" s="1" t="n">
        <x:f>P1290-Q1290</x:f>
        <x:v>1</x:v>
      </x:c>
      <x:c r="S1290" s="1" t="n">
        <x:f>IF(E1290="",0,IF(OR(D1290&lt;&gt;"",L1290&gt;=K1290),1,0))</x:f>
        <x:v>1</x:v>
      </x:c>
      <x:c r="T1290" s="1" t="n">
        <x:f>IF(AND(E1290&lt;&gt;"",D1290&lt;&gt;"",N1290&lt;=K1290),1,0)</x:f>
        <x:v>0</x:v>
      </x:c>
      <x:c r="U1290" s="1" t="n">
        <x:f>S1290-T1290</x:f>
        <x:v>1</x:v>
      </x:c>
      <x:c r="V1290" s="1" t="n">
        <x:f>IF(I1290="",0,1)</x:f>
        <x:v>1</x:v>
      </x:c>
      <x:c r="W1290" s="1" t="n">
        <x:f>IF(I1290&gt;=4,1,0)</x:f>
        <x:v>1</x:v>
      </x:c>
      <x:c r="X1290" s="1" t="n">
        <x:f>1-O1290</x:f>
        <x:v>1</x:v>
      </x:c>
      <x:c r="Y1290" s="1" t="n">
        <x:f>IF(AND(O1290=1,L1290&gt;168),1,0)</x:f>
        <x:v>0</x:v>
      </x:c>
    </x:row>
    <x:row r="1291">
      <x:c r="A1291" s="1" t="str">
        <x:v>T01286</x:v>
      </x:c>
      <x:c r="B1291" s="9" t="n">
        <x:v>45716.55416666667</x:v>
      </x:c>
      <x:c r="C1291" s="9" t="n">
        <x:v>45716.7</x:v>
      </x:c>
      <x:c r="D1291" s="9" t="n">
        <x:v>45720.895</x:v>
      </x:c>
      <x:c r="E1291" s="1" t="str">
        <x:v>Normal</x:v>
      </x:c>
      <x:c r="F1291" s="1" t="str">
        <x:v>Email</x:v>
      </x:c>
      <x:c r="G1291" s="1" t="str">
        <x:v>Refund</x:v>
      </x:c>
      <x:c r="H1291" s="1" t="n">
        <x:v>0</x:v>
      </x:c>
      <x:c r="I1291" s="1" t="n">
        <x:v>2</x:v>
      </x:c>
      <x:c r="J1291" s="1" t="n">
        <x:f>IF(E1291="","",VLOOKUP(E1291,'Guide'!$A$7:$C$10,2,FALSE))</x:f>
        <x:v>12</x:v>
      </x:c>
      <x:c r="K1291" s="1" t="n">
        <x:f>IF(E1291="","",VLOOKUP(E1291,'Guide'!$A$7:$C$10,3,FALSE))</x:f>
        <x:v>72</x:v>
      </x:c>
      <x:c r="L1291" s="10" t="n">
        <x:f>('Guide'!$B$4-B1291)*24</x:f>
        <x:v>2938.6999999999534</x:v>
      </x:c>
      <x:c r="M1291" s="10" t="n">
        <x:f>IF(C1291="","",ROUND((C1291-B1291)*24,6))</x:f>
        <x:v>3.5</x:v>
      </x:c>
      <x:c r="N1291" s="10" t="n">
        <x:f>IF(D1291="","",ROUND((D1291-B1291)*24,6))</x:f>
        <x:v>104.18</x:v>
      </x:c>
      <x:c r="O1291" s="1" t="n">
        <x:f>IF(D1291="",1,0)</x:f>
        <x:v>0</x:v>
      </x:c>
      <x:c r="P1291" s="1" t="n">
        <x:f>IF(E1291="",0,IF(OR(C1291&lt;&gt;"",L1291&gt;=J1291),1,0))</x:f>
        <x:v>1</x:v>
      </x:c>
      <x:c r="Q1291" s="1" t="n">
        <x:f>IF(AND(E1291&lt;&gt;"",C1291&lt;&gt;"",M1291&lt;=J1291),1,0)</x:f>
        <x:v>1</x:v>
      </x:c>
      <x:c r="R1291" s="1" t="n">
        <x:f>P1291-Q1291</x:f>
        <x:v>0</x:v>
      </x:c>
      <x:c r="S1291" s="1" t="n">
        <x:f>IF(E1291="",0,IF(OR(D1291&lt;&gt;"",L1291&gt;=K1291),1,0))</x:f>
        <x:v>1</x:v>
      </x:c>
      <x:c r="T1291" s="1" t="n">
        <x:f>IF(AND(E1291&lt;&gt;"",D1291&lt;&gt;"",N1291&lt;=K1291),1,0)</x:f>
        <x:v>0</x:v>
      </x:c>
      <x:c r="U1291" s="1" t="n">
        <x:f>S1291-T1291</x:f>
        <x:v>1</x:v>
      </x:c>
      <x:c r="V1291" s="1" t="n">
        <x:f>IF(I1291="",0,1)</x:f>
        <x:v>1</x:v>
      </x:c>
      <x:c r="W1291" s="1" t="n">
        <x:f>IF(I1291&gt;=4,1,0)</x:f>
        <x:v>0</x:v>
      </x:c>
      <x:c r="X1291" s="1" t="n">
        <x:f>1-O1291</x:f>
        <x:v>1</x:v>
      </x:c>
      <x:c r="Y1291" s="1" t="n">
        <x:f>IF(AND(O1291=1,L1291&gt;168),1,0)</x:f>
        <x:v>0</x:v>
      </x:c>
    </x:row>
    <x:row r="1292">
      <x:c r="A1292" s="1" t="str">
        <x:v>T01287</x:v>
      </x:c>
      <x:c r="B1292" s="9" t="n">
        <x:v>45686.14166666667</x:v>
      </x:c>
      <x:c r="C1292" s="9" t="n">
        <x:v>45688.43625</x:v>
      </x:c>
      <x:c r="D1292" s="9" t="n">
        <x:v>45688.440416666665</x:v>
      </x:c>
      <x:c r="E1292" s="1" t="str">
        <x:v>Normal</x:v>
      </x:c>
      <x:c r="F1292" s="1" t="str">
        <x:v>Email</x:v>
      </x:c>
      <x:c r="G1292" s="1" t="str">
        <x:v>Delivery</x:v>
      </x:c>
      <x:c r="H1292" s="1" t="n">
        <x:v>0</x:v>
      </x:c>
      <x:c r="I1292" s="1"/>
      <x:c r="J1292" s="1" t="n">
        <x:f>IF(E1292="","",VLOOKUP(E1292,'Guide'!$A$7:$C$10,2,FALSE))</x:f>
        <x:v>12</x:v>
      </x:c>
      <x:c r="K1292" s="1" t="n">
        <x:f>IF(E1292="","",VLOOKUP(E1292,'Guide'!$A$7:$C$10,3,FALSE))</x:f>
        <x:v>72</x:v>
      </x:c>
      <x:c r="L1292" s="10" t="n">
        <x:f>('Guide'!$B$4-B1292)*24</x:f>
        <x:v>3668.5999999999185</x:v>
      </x:c>
      <x:c r="M1292" s="10" t="n">
        <x:f>IF(C1292="","",ROUND((C1292-B1292)*24,6))</x:f>
        <x:v>55.07</x:v>
      </x:c>
      <x:c r="N1292" s="10" t="n">
        <x:f>IF(D1292="","",ROUND((D1292-B1292)*24,6))</x:f>
        <x:v>55.17</x:v>
      </x:c>
      <x:c r="O1292" s="1" t="n">
        <x:f>IF(D1292="",1,0)</x:f>
        <x:v>0</x:v>
      </x:c>
      <x:c r="P1292" s="1" t="n">
        <x:f>IF(E1292="",0,IF(OR(C1292&lt;&gt;"",L1292&gt;=J1292),1,0))</x:f>
        <x:v>1</x:v>
      </x:c>
      <x:c r="Q1292" s="1" t="n">
        <x:f>IF(AND(E1292&lt;&gt;"",C1292&lt;&gt;"",M1292&lt;=J1292),1,0)</x:f>
        <x:v>0</x:v>
      </x:c>
      <x:c r="R1292" s="1" t="n">
        <x:f>P1292-Q1292</x:f>
        <x:v>1</x:v>
      </x:c>
      <x:c r="S1292" s="1" t="n">
        <x:f>IF(E1292="",0,IF(OR(D1292&lt;&gt;"",L1292&gt;=K1292),1,0))</x:f>
        <x:v>1</x:v>
      </x:c>
      <x:c r="T1292" s="1" t="n">
        <x:f>IF(AND(E1292&lt;&gt;"",D1292&lt;&gt;"",N1292&lt;=K1292),1,0)</x:f>
        <x:v>1</x:v>
      </x:c>
      <x:c r="U1292" s="1" t="n">
        <x:f>S1292-T1292</x:f>
        <x:v>0</x:v>
      </x:c>
      <x:c r="V1292" s="1" t="n">
        <x:f>IF(I1292="",0,1)</x:f>
        <x:v>0</x:v>
      </x:c>
      <x:c r="W1292" s="1" t="n">
        <x:f>IF(I1292&gt;=4,1,0)</x:f>
        <x:v>0</x:v>
      </x:c>
      <x:c r="X1292" s="1" t="n">
        <x:f>1-O1292</x:f>
        <x:v>1</x:v>
      </x:c>
      <x:c r="Y1292" s="1" t="n">
        <x:f>IF(AND(O1292=1,L1292&gt;168),1,0)</x:f>
        <x:v>0</x:v>
      </x:c>
    </x:row>
    <x:row r="1293">
      <x:c r="A1293" s="1" t="str">
        <x:v>T01288</x:v>
      </x:c>
      <x:c r="B1293" s="9" t="n">
        <x:v>45684.46666666667</x:v>
      </x:c>
      <x:c r="C1293" s="9" t="n">
        <x:v>45685.22041666666</x:v>
      </x:c>
      <x:c r="D1293" s="9" t="n">
        <x:v>45685.224583333336</x:v>
      </x:c>
      <x:c r="E1293" s="1" t="str">
        <x:v>Normal</x:v>
      </x:c>
      <x:c r="F1293" s="1" t="str">
        <x:v>Web chat</x:v>
      </x:c>
      <x:c r="G1293" s="1" t="str">
        <x:v>Refund</x:v>
      </x:c>
      <x:c r="H1293" s="1" t="n">
        <x:v>0</x:v>
      </x:c>
      <x:c r="I1293" s="1"/>
      <x:c r="J1293" s="1" t="n">
        <x:f>IF(E1293="","",VLOOKUP(E1293,'Guide'!$A$7:$C$10,2,FALSE))</x:f>
        <x:v>12</x:v>
      </x:c>
      <x:c r="K1293" s="1" t="n">
        <x:f>IF(E1293="","",VLOOKUP(E1293,'Guide'!$A$7:$C$10,3,FALSE))</x:f>
        <x:v>72</x:v>
      </x:c>
      <x:c r="L1293" s="10" t="n">
        <x:f>('Guide'!$B$4-B1293)*24</x:f>
        <x:v>3708.7999999999884</x:v>
      </x:c>
      <x:c r="M1293" s="10" t="n">
        <x:f>IF(C1293="","",ROUND((C1293-B1293)*24,6))</x:f>
        <x:v>18.09</x:v>
      </x:c>
      <x:c r="N1293" s="10" t="n">
        <x:f>IF(D1293="","",ROUND((D1293-B1293)*24,6))</x:f>
        <x:v>18.19</x:v>
      </x:c>
      <x:c r="O1293" s="1" t="n">
        <x:f>IF(D1293="",1,0)</x:f>
        <x:v>0</x:v>
      </x:c>
      <x:c r="P1293" s="1" t="n">
        <x:f>IF(E1293="",0,IF(OR(C1293&lt;&gt;"",L1293&gt;=J1293),1,0))</x:f>
        <x:v>1</x:v>
      </x:c>
      <x:c r="Q1293" s="1" t="n">
        <x:f>IF(AND(E1293&lt;&gt;"",C1293&lt;&gt;"",M1293&lt;=J1293),1,0)</x:f>
        <x:v>0</x:v>
      </x:c>
      <x:c r="R1293" s="1" t="n">
        <x:f>P1293-Q1293</x:f>
        <x:v>1</x:v>
      </x:c>
      <x:c r="S1293" s="1" t="n">
        <x:f>IF(E1293="",0,IF(OR(D1293&lt;&gt;"",L1293&gt;=K1293),1,0))</x:f>
        <x:v>1</x:v>
      </x:c>
      <x:c r="T1293" s="1" t="n">
        <x:f>IF(AND(E1293&lt;&gt;"",D1293&lt;&gt;"",N1293&lt;=K1293),1,0)</x:f>
        <x:v>1</x:v>
      </x:c>
      <x:c r="U1293" s="1" t="n">
        <x:f>S1293-T1293</x:f>
        <x:v>0</x:v>
      </x:c>
      <x:c r="V1293" s="1" t="n">
        <x:f>IF(I1293="",0,1)</x:f>
        <x:v>0</x:v>
      </x:c>
      <x:c r="W1293" s="1" t="n">
        <x:f>IF(I1293&gt;=4,1,0)</x:f>
        <x:v>0</x:v>
      </x:c>
      <x:c r="X1293" s="1" t="n">
        <x:f>1-O1293</x:f>
        <x:v>1</x:v>
      </x:c>
      <x:c r="Y1293" s="1" t="n">
        <x:f>IF(AND(O1293=1,L1293&gt;168),1,0)</x:f>
        <x:v>0</x:v>
      </x:c>
    </x:row>
    <x:row r="1294">
      <x:c r="A1294" s="1" t="str">
        <x:v>T01289</x:v>
      </x:c>
      <x:c r="B1294" s="9" t="n">
        <x:v>45714.30902777778</x:v>
      </x:c>
      <x:c r="C1294" s="9" t="n">
        <x:v>45714.68902777778</x:v>
      </x:c>
      <x:c r="D1294" s="9"/>
      <x:c r="E1294" s="1" t="str">
        <x:v>Normal</x:v>
      </x:c>
      <x:c r="F1294" s="1" t="str">
        <x:v>Email</x:v>
      </x:c>
      <x:c r="G1294" s="1" t="str">
        <x:v>Refund</x:v>
      </x:c>
      <x:c r="H1294" s="1" t="n">
        <x:v>0</x:v>
      </x:c>
      <x:c r="I1294" s="1"/>
      <x:c r="J1294" s="1" t="n">
        <x:f>IF(E1294="","",VLOOKUP(E1294,'Guide'!$A$7:$C$10,2,FALSE))</x:f>
        <x:v>12</x:v>
      </x:c>
      <x:c r="K1294" s="1" t="n">
        <x:f>IF(E1294="","",VLOOKUP(E1294,'Guide'!$A$7:$C$10,3,FALSE))</x:f>
        <x:v>72</x:v>
      </x:c>
      <x:c r="L1294" s="10" t="n">
        <x:f>('Guide'!$B$4-B1294)*24</x:f>
        <x:v>2992.5833333332557</x:v>
      </x:c>
      <x:c r="M1294" s="10" t="n">
        <x:f>IF(C1294="","",ROUND((C1294-B1294)*24,6))</x:f>
        <x:v>9.12</x:v>
      </x:c>
      <x:c r="N1294" s="10" t="str">
        <x:f>IF(D1294="","",ROUND((D1294-B1294)*24,6))</x:f>
      </x:c>
      <x:c r="O1294" s="1" t="n">
        <x:f>IF(D1294="",1,0)</x:f>
        <x:v>1</x:v>
      </x:c>
      <x:c r="P1294" s="1" t="n">
        <x:f>IF(E1294="",0,IF(OR(C1294&lt;&gt;"",L1294&gt;=J1294),1,0))</x:f>
        <x:v>1</x:v>
      </x:c>
      <x:c r="Q1294" s="1" t="n">
        <x:f>IF(AND(E1294&lt;&gt;"",C1294&lt;&gt;"",M1294&lt;=J1294),1,0)</x:f>
        <x:v>1</x:v>
      </x:c>
      <x:c r="R1294" s="1" t="n">
        <x:f>P1294-Q1294</x:f>
        <x:v>0</x:v>
      </x:c>
      <x:c r="S1294" s="1" t="n">
        <x:f>IF(E1294="",0,IF(OR(D1294&lt;&gt;"",L1294&gt;=K1294),1,0))</x:f>
        <x:v>1</x:v>
      </x:c>
      <x:c r="T1294" s="1" t="n">
        <x:f>IF(AND(E1294&lt;&gt;"",D1294&lt;&gt;"",N1294&lt;=K1294),1,0)</x:f>
        <x:v>0</x:v>
      </x:c>
      <x:c r="U1294" s="1" t="n">
        <x:f>S1294-T1294</x:f>
        <x:v>1</x:v>
      </x:c>
      <x:c r="V1294" s="1" t="n">
        <x:f>IF(I1294="",0,1)</x:f>
        <x:v>0</x:v>
      </x:c>
      <x:c r="W1294" s="1" t="n">
        <x:f>IF(I1294&gt;=4,1,0)</x:f>
        <x:v>0</x:v>
      </x:c>
      <x:c r="X1294" s="1" t="n">
        <x:f>1-O1294</x:f>
        <x:v>0</x:v>
      </x:c>
      <x:c r="Y1294" s="1" t="n">
        <x:f>IF(AND(O1294=1,L1294&gt;168),1,0)</x:f>
        <x:v>1</x:v>
      </x:c>
    </x:row>
    <x:row r="1295">
      <x:c r="A1295" s="1" t="str">
        <x:v>T01290</x:v>
      </x:c>
      <x:c r="B1295" s="9" t="n">
        <x:v>45674.90555555555</x:v>
      </x:c>
      <x:c r="C1295" s="9" t="n">
        <x:v>45676.915555555555</x:v>
      </x:c>
      <x:c r="D1295" s="9" t="n">
        <x:v>45679.884305555555</x:v>
      </x:c>
      <x:c r="E1295" s="1" t="str">
        <x:v>Normal</x:v>
      </x:c>
      <x:c r="F1295" s="1" t="str">
        <x:v>Email</x:v>
      </x:c>
      <x:c r="G1295" s="1" t="str">
        <x:v>Refund</x:v>
      </x:c>
      <x:c r="H1295" s="1" t="n">
        <x:v>0</x:v>
      </x:c>
      <x:c r="I1295" s="1" t="n">
        <x:v>3</x:v>
      </x:c>
      <x:c r="J1295" s="1" t="n">
        <x:f>IF(E1295="","",VLOOKUP(E1295,'Guide'!$A$7:$C$10,2,FALSE))</x:f>
        <x:v>12</x:v>
      </x:c>
      <x:c r="K1295" s="1" t="n">
        <x:f>IF(E1295="","",VLOOKUP(E1295,'Guide'!$A$7:$C$10,3,FALSE))</x:f>
        <x:v>72</x:v>
      </x:c>
      <x:c r="L1295" s="10" t="n">
        <x:f>('Guide'!$B$4-B1295)*24</x:f>
        <x:v>3938.266666666721</x:v>
      </x:c>
      <x:c r="M1295" s="10" t="n">
        <x:f>IF(C1295="","",ROUND((C1295-B1295)*24,6))</x:f>
        <x:v>48.24</x:v>
      </x:c>
      <x:c r="N1295" s="10" t="n">
        <x:f>IF(D1295="","",ROUND((D1295-B1295)*24,6))</x:f>
        <x:v>119.49</x:v>
      </x:c>
      <x:c r="O1295" s="1" t="n">
        <x:f>IF(D1295="",1,0)</x:f>
        <x:v>0</x:v>
      </x:c>
      <x:c r="P1295" s="1" t="n">
        <x:f>IF(E1295="",0,IF(OR(C1295&lt;&gt;"",L1295&gt;=J1295),1,0))</x:f>
        <x:v>1</x:v>
      </x:c>
      <x:c r="Q1295" s="1" t="n">
        <x:f>IF(AND(E1295&lt;&gt;"",C1295&lt;&gt;"",M1295&lt;=J1295),1,0)</x:f>
        <x:v>0</x:v>
      </x:c>
      <x:c r="R1295" s="1" t="n">
        <x:f>P1295-Q1295</x:f>
        <x:v>1</x:v>
      </x:c>
      <x:c r="S1295" s="1" t="n">
        <x:f>IF(E1295="",0,IF(OR(D1295&lt;&gt;"",L1295&gt;=K1295),1,0))</x:f>
        <x:v>1</x:v>
      </x:c>
      <x:c r="T1295" s="1" t="n">
        <x:f>IF(AND(E1295&lt;&gt;"",D1295&lt;&gt;"",N1295&lt;=K1295),1,0)</x:f>
        <x:v>0</x:v>
      </x:c>
      <x:c r="U1295" s="1" t="n">
        <x:f>S1295-T1295</x:f>
        <x:v>1</x:v>
      </x:c>
      <x:c r="V1295" s="1" t="n">
        <x:f>IF(I1295="",0,1)</x:f>
        <x:v>1</x:v>
      </x:c>
      <x:c r="W1295" s="1" t="n">
        <x:f>IF(I1295&gt;=4,1,0)</x:f>
        <x:v>0</x:v>
      </x:c>
      <x:c r="X1295" s="1" t="n">
        <x:f>1-O1295</x:f>
        <x:v>1</x:v>
      </x:c>
      <x:c r="Y1295" s="1" t="n">
        <x:f>IF(AND(O1295=1,L1295&gt;168),1,0)</x:f>
        <x:v>0</x:v>
      </x:c>
    </x:row>
    <x:row r="1296">
      <x:c r="A1296" s="1" t="str">
        <x:v>T01291</x:v>
      </x:c>
      <x:c r="B1296" s="9" t="n">
        <x:v>45820.90833333333</x:v>
      </x:c>
      <x:c r="C1296" s="9" t="n">
        <x:v>45820.94125</x:v>
      </x:c>
      <x:c r="D1296" s="9" t="n">
        <x:v>45821.03791666667</x:v>
      </x:c>
      <x:c r="E1296" s="1" t="str">
        <x:v>Urgent</x:v>
      </x:c>
      <x:c r="F1296" s="1" t="str">
        <x:v>Web chat</x:v>
      </x:c>
      <x:c r="G1296" s="1" t="str">
        <x:v>Product information</x:v>
      </x:c>
      <x:c r="H1296" s="1" t="n">
        <x:v>0</x:v>
      </x:c>
      <x:c r="I1296" s="1"/>
      <x:c r="J1296" s="1" t="n">
        <x:f>IF(E1296="","",VLOOKUP(E1296,'Guide'!$A$7:$C$10,2,FALSE))</x:f>
        <x:v>1</x:v>
      </x:c>
      <x:c r="K1296" s="1" t="n">
        <x:f>IF(E1296="","",VLOOKUP(E1296,'Guide'!$A$7:$C$10,3,FALSE))</x:f>
        <x:v>8</x:v>
      </x:c>
      <x:c r="L1296" s="10" t="n">
        <x:f>('Guide'!$B$4-B1296)*24</x:f>
        <x:v>434.20000000001164</x:v>
      </x:c>
      <x:c r="M1296" s="10" t="n">
        <x:f>IF(C1296="","",ROUND((C1296-B1296)*24,6))</x:f>
        <x:v>0.79</x:v>
      </x:c>
      <x:c r="N1296" s="10" t="n">
        <x:f>IF(D1296="","",ROUND((D1296-B1296)*24,6))</x:f>
        <x:v>3.11</x:v>
      </x:c>
      <x:c r="O1296" s="1" t="n">
        <x:f>IF(D1296="",1,0)</x:f>
        <x:v>0</x:v>
      </x:c>
      <x:c r="P1296" s="1" t="n">
        <x:f>IF(E1296="",0,IF(OR(C1296&lt;&gt;"",L1296&gt;=J1296),1,0))</x:f>
        <x:v>1</x:v>
      </x:c>
      <x:c r="Q1296" s="1" t="n">
        <x:f>IF(AND(E1296&lt;&gt;"",C1296&lt;&gt;"",M1296&lt;=J1296),1,0)</x:f>
        <x:v>1</x:v>
      </x:c>
      <x:c r="R1296" s="1" t="n">
        <x:f>P1296-Q1296</x:f>
        <x:v>0</x:v>
      </x:c>
      <x:c r="S1296" s="1" t="n">
        <x:f>IF(E1296="",0,IF(OR(D1296&lt;&gt;"",L1296&gt;=K1296),1,0))</x:f>
        <x:v>1</x:v>
      </x:c>
      <x:c r="T1296" s="1" t="n">
        <x:f>IF(AND(E1296&lt;&gt;"",D1296&lt;&gt;"",N1296&lt;=K1296),1,0)</x:f>
        <x:v>1</x:v>
      </x:c>
      <x:c r="U1296" s="1" t="n">
        <x:f>S1296-T1296</x:f>
        <x:v>0</x:v>
      </x:c>
      <x:c r="V1296" s="1" t="n">
        <x:f>IF(I1296="",0,1)</x:f>
        <x:v>0</x:v>
      </x:c>
      <x:c r="W1296" s="1" t="n">
        <x:f>IF(I1296&gt;=4,1,0)</x:f>
        <x:v>0</x:v>
      </x:c>
      <x:c r="X1296" s="1" t="n">
        <x:f>1-O1296</x:f>
        <x:v>1</x:v>
      </x:c>
      <x:c r="Y1296" s="1" t="n">
        <x:f>IF(AND(O1296=1,L1296&gt;168),1,0)</x:f>
        <x:v>0</x:v>
      </x:c>
    </x:row>
    <x:row r="1297">
      <x:c r="A1297" s="1" t="str">
        <x:v>T01292</x:v>
      </x:c>
      <x:c r="B1297" s="9" t="n">
        <x:v>45810.447916666664</x:v>
      </x:c>
      <x:c r="C1297" s="9" t="n">
        <x:v>45810.62291666667</x:v>
      </x:c>
      <x:c r="D1297" s="9" t="n">
        <x:v>45819.800833333335</x:v>
      </x:c>
      <x:c r="E1297" s="1" t="str">
        <x:v>Normal</x:v>
      </x:c>
      <x:c r="F1297" s="1" t="str">
        <x:v>WhatsApp</x:v>
      </x:c>
      <x:c r="G1297" s="1" t="str">
        <x:v>Product information</x:v>
      </x:c>
      <x:c r="H1297" s="1" t="n">
        <x:v>0</x:v>
      </x:c>
      <x:c r="I1297" s="1" t="n">
        <x:v>5</x:v>
      </x:c>
      <x:c r="J1297" s="1" t="n">
        <x:f>IF(E1297="","",VLOOKUP(E1297,'Guide'!$A$7:$C$10,2,FALSE))</x:f>
        <x:v>12</x:v>
      </x:c>
      <x:c r="K1297" s="1" t="n">
        <x:f>IF(E1297="","",VLOOKUP(E1297,'Guide'!$A$7:$C$10,3,FALSE))</x:f>
        <x:v>72</x:v>
      </x:c>
      <x:c r="L1297" s="10" t="n">
        <x:f>('Guide'!$B$4-B1297)*24</x:f>
        <x:v>685.2500000000582</x:v>
      </x:c>
      <x:c r="M1297" s="10" t="n">
        <x:f>IF(C1297="","",ROUND((C1297-B1297)*24,6))</x:f>
        <x:v>4.2</x:v>
      </x:c>
      <x:c r="N1297" s="10" t="n">
        <x:f>IF(D1297="","",ROUND((D1297-B1297)*24,6))</x:f>
        <x:v>224.47</x:v>
      </x:c>
      <x:c r="O1297" s="1" t="n">
        <x:f>IF(D1297="",1,0)</x:f>
        <x:v>0</x:v>
      </x:c>
      <x:c r="P1297" s="1" t="n">
        <x:f>IF(E1297="",0,IF(OR(C1297&lt;&gt;"",L1297&gt;=J1297),1,0))</x:f>
        <x:v>1</x:v>
      </x:c>
      <x:c r="Q1297" s="1" t="n">
        <x:f>IF(AND(E1297&lt;&gt;"",C1297&lt;&gt;"",M1297&lt;=J1297),1,0)</x:f>
        <x:v>1</x:v>
      </x:c>
      <x:c r="R1297" s="1" t="n">
        <x:f>P1297-Q1297</x:f>
        <x:v>0</x:v>
      </x:c>
      <x:c r="S1297" s="1" t="n">
        <x:f>IF(E1297="",0,IF(OR(D1297&lt;&gt;"",L1297&gt;=K1297),1,0))</x:f>
        <x:v>1</x:v>
      </x:c>
      <x:c r="T1297" s="1" t="n">
        <x:f>IF(AND(E1297&lt;&gt;"",D1297&lt;&gt;"",N1297&lt;=K1297),1,0)</x:f>
        <x:v>0</x:v>
      </x:c>
      <x:c r="U1297" s="1" t="n">
        <x:f>S1297-T1297</x:f>
        <x:v>1</x:v>
      </x:c>
      <x:c r="V1297" s="1" t="n">
        <x:f>IF(I1297="",0,1)</x:f>
        <x:v>1</x:v>
      </x:c>
      <x:c r="W1297" s="1" t="n">
        <x:f>IF(I1297&gt;=4,1,0)</x:f>
        <x:v>1</x:v>
      </x:c>
      <x:c r="X1297" s="1" t="n">
        <x:f>1-O1297</x:f>
        <x:v>1</x:v>
      </x:c>
      <x:c r="Y1297" s="1" t="n">
        <x:f>IF(AND(O1297=1,L1297&gt;168),1,0)</x:f>
        <x:v>0</x:v>
      </x:c>
    </x:row>
    <x:row r="1298">
      <x:c r="A1298" s="1" t="str">
        <x:v>T01293</x:v>
      </x:c>
      <x:c r="B1298" s="9" t="n">
        <x:v>45710.13888888889</x:v>
      </x:c>
      <x:c r="C1298" s="9" t="n">
        <x:v>45710.57430555556</x:v>
      </x:c>
      <x:c r="D1298" s="9" t="n">
        <x:v>45714.10680555556</x:v>
      </x:c>
      <x:c r="E1298" s="1" t="str">
        <x:v>Normal</x:v>
      </x:c>
      <x:c r="F1298" s="1" t="str">
        <x:v>Email</x:v>
      </x:c>
      <x:c r="G1298" s="1" t="str">
        <x:v>Billing</x:v>
      </x:c>
      <x:c r="H1298" s="1" t="n">
        <x:v>0</x:v>
      </x:c>
      <x:c r="I1298" s="1" t="n">
        <x:v>5</x:v>
      </x:c>
      <x:c r="J1298" s="1" t="n">
        <x:f>IF(E1298="","",VLOOKUP(E1298,'Guide'!$A$7:$C$10,2,FALSE))</x:f>
        <x:v>12</x:v>
      </x:c>
      <x:c r="K1298" s="1" t="n">
        <x:f>IF(E1298="","",VLOOKUP(E1298,'Guide'!$A$7:$C$10,3,FALSE))</x:f>
        <x:v>72</x:v>
      </x:c>
      <x:c r="L1298" s="10" t="n">
        <x:f>('Guide'!$B$4-B1298)*24</x:f>
        <x:v>3092.666666666628</x:v>
      </x:c>
      <x:c r="M1298" s="10" t="n">
        <x:f>IF(C1298="","",ROUND((C1298-B1298)*24,6))</x:f>
        <x:v>10.45</x:v>
      </x:c>
      <x:c r="N1298" s="10" t="n">
        <x:f>IF(D1298="","",ROUND((D1298-B1298)*24,6))</x:f>
        <x:v>95.23</x:v>
      </x:c>
      <x:c r="O1298" s="1" t="n">
        <x:f>IF(D1298="",1,0)</x:f>
        <x:v>0</x:v>
      </x:c>
      <x:c r="P1298" s="1" t="n">
        <x:f>IF(E1298="",0,IF(OR(C1298&lt;&gt;"",L1298&gt;=J1298),1,0))</x:f>
        <x:v>1</x:v>
      </x:c>
      <x:c r="Q1298" s="1" t="n">
        <x:f>IF(AND(E1298&lt;&gt;"",C1298&lt;&gt;"",M1298&lt;=J1298),1,0)</x:f>
        <x:v>1</x:v>
      </x:c>
      <x:c r="R1298" s="1" t="n">
        <x:f>P1298-Q1298</x:f>
        <x:v>0</x:v>
      </x:c>
      <x:c r="S1298" s="1" t="n">
        <x:f>IF(E1298="",0,IF(OR(D1298&lt;&gt;"",L1298&gt;=K1298),1,0))</x:f>
        <x:v>1</x:v>
      </x:c>
      <x:c r="T1298" s="1" t="n">
        <x:f>IF(AND(E1298&lt;&gt;"",D1298&lt;&gt;"",N1298&lt;=K1298),1,0)</x:f>
        <x:v>0</x:v>
      </x:c>
      <x:c r="U1298" s="1" t="n">
        <x:f>S1298-T1298</x:f>
        <x:v>1</x:v>
      </x:c>
      <x:c r="V1298" s="1" t="n">
        <x:f>IF(I1298="",0,1)</x:f>
        <x:v>1</x:v>
      </x:c>
      <x:c r="W1298" s="1" t="n">
        <x:f>IF(I1298&gt;=4,1,0)</x:f>
        <x:v>1</x:v>
      </x:c>
      <x:c r="X1298" s="1" t="n">
        <x:f>1-O1298</x:f>
        <x:v>1</x:v>
      </x:c>
      <x:c r="Y1298" s="1" t="n">
        <x:f>IF(AND(O1298=1,L1298&gt;168),1,0)</x:f>
        <x:v>0</x:v>
      </x:c>
    </x:row>
    <x:row r="1299">
      <x:c r="A1299" s="1" t="str">
        <x:v>T01294</x:v>
      </x:c>
      <x:c r="B1299" s="9" t="n">
        <x:v>45708.1625</x:v>
      </x:c>
      <x:c r="C1299" s="9" t="n">
        <x:v>45710.11791666667</x:v>
      </x:c>
      <x:c r="D1299" s="9" t="n">
        <x:v>45710.122083333335</x:v>
      </x:c>
      <x:c r="E1299" s="1" t="str">
        <x:v>Normal</x:v>
      </x:c>
      <x:c r="F1299" s="1" t="str">
        <x:v>Email</x:v>
      </x:c>
      <x:c r="G1299" s="1" t="str">
        <x:v>Refund</x:v>
      </x:c>
      <x:c r="H1299" s="1" t="n">
        <x:v>0</x:v>
      </x:c>
      <x:c r="I1299" s="1"/>
      <x:c r="J1299" s="1" t="n">
        <x:f>IF(E1299="","",VLOOKUP(E1299,'Guide'!$A$7:$C$10,2,FALSE))</x:f>
        <x:v>12</x:v>
      </x:c>
      <x:c r="K1299" s="1" t="n">
        <x:f>IF(E1299="","",VLOOKUP(E1299,'Guide'!$A$7:$C$10,3,FALSE))</x:f>
        <x:v>72</x:v>
      </x:c>
      <x:c r="L1299" s="10" t="n">
        <x:f>('Guide'!$B$4-B1299)*24</x:f>
        <x:v>3140.100000000035</x:v>
      </x:c>
      <x:c r="M1299" s="10" t="n">
        <x:f>IF(C1299="","",ROUND((C1299-B1299)*24,6))</x:f>
        <x:v>46.93</x:v>
      </x:c>
      <x:c r="N1299" s="10" t="n">
        <x:f>IF(D1299="","",ROUND((D1299-B1299)*24,6))</x:f>
        <x:v>47.03</x:v>
      </x:c>
      <x:c r="O1299" s="1" t="n">
        <x:f>IF(D1299="",1,0)</x:f>
        <x:v>0</x:v>
      </x:c>
      <x:c r="P1299" s="1" t="n">
        <x:f>IF(E1299="",0,IF(OR(C1299&lt;&gt;"",L1299&gt;=J1299),1,0))</x:f>
        <x:v>1</x:v>
      </x:c>
      <x:c r="Q1299" s="1" t="n">
        <x:f>IF(AND(E1299&lt;&gt;"",C1299&lt;&gt;"",M1299&lt;=J1299),1,0)</x:f>
        <x:v>0</x:v>
      </x:c>
      <x:c r="R1299" s="1" t="n">
        <x:f>P1299-Q1299</x:f>
        <x:v>1</x:v>
      </x:c>
      <x:c r="S1299" s="1" t="n">
        <x:f>IF(E1299="",0,IF(OR(D1299&lt;&gt;"",L1299&gt;=K1299),1,0))</x:f>
        <x:v>1</x:v>
      </x:c>
      <x:c r="T1299" s="1" t="n">
        <x:f>IF(AND(E1299&lt;&gt;"",D1299&lt;&gt;"",N1299&lt;=K1299),1,0)</x:f>
        <x:v>1</x:v>
      </x:c>
      <x:c r="U1299" s="1" t="n">
        <x:f>S1299-T1299</x:f>
        <x:v>0</x:v>
      </x:c>
      <x:c r="V1299" s="1" t="n">
        <x:f>IF(I1299="",0,1)</x:f>
        <x:v>0</x:v>
      </x:c>
      <x:c r="W1299" s="1" t="n">
        <x:f>IF(I1299&gt;=4,1,0)</x:f>
        <x:v>0</x:v>
      </x:c>
      <x:c r="X1299" s="1" t="n">
        <x:f>1-O1299</x:f>
        <x:v>1</x:v>
      </x:c>
      <x:c r="Y1299" s="1" t="n">
        <x:f>IF(AND(O1299=1,L1299&gt;168),1,0)</x:f>
        <x:v>0</x:v>
      </x:c>
    </x:row>
    <x:row r="1300">
      <x:c r="A1300" s="1" t="str">
        <x:v>T01295</x:v>
      </x:c>
      <x:c r="B1300" s="9" t="n">
        <x:v>45816.27916666667</x:v>
      </x:c>
      <x:c r="C1300" s="9" t="n">
        <x:v>45817.775</x:v>
      </x:c>
      <x:c r="D1300" s="9" t="n">
        <x:v>45817.81458333333</x:v>
      </x:c>
      <x:c r="E1300" s="1" t="str">
        <x:v>Normal</x:v>
      </x:c>
      <x:c r="F1300" s="1" t="str">
        <x:v>Email</x:v>
      </x:c>
      <x:c r="G1300" s="1" t="str">
        <x:v>Product information</x:v>
      </x:c>
      <x:c r="H1300" s="1" t="n">
        <x:v>0</x:v>
      </x:c>
      <x:c r="I1300" s="1" t="n">
        <x:v>3</x:v>
      </x:c>
      <x:c r="J1300" s="1" t="n">
        <x:f>IF(E1300="","",VLOOKUP(E1300,'Guide'!$A$7:$C$10,2,FALSE))</x:f>
        <x:v>12</x:v>
      </x:c>
      <x:c r="K1300" s="1" t="n">
        <x:f>IF(E1300="","",VLOOKUP(E1300,'Guide'!$A$7:$C$10,3,FALSE))</x:f>
        <x:v>72</x:v>
      </x:c>
      <x:c r="L1300" s="10" t="n">
        <x:f>('Guide'!$B$4-B1300)*24</x:f>
        <x:v>545.2999999999884</x:v>
      </x:c>
      <x:c r="M1300" s="10" t="n">
        <x:f>IF(C1300="","",ROUND((C1300-B1300)*24,6))</x:f>
        <x:v>35.9</x:v>
      </x:c>
      <x:c r="N1300" s="10" t="n">
        <x:f>IF(D1300="","",ROUND((D1300-B1300)*24,6))</x:f>
        <x:v>36.85</x:v>
      </x:c>
      <x:c r="O1300" s="1" t="n">
        <x:f>IF(D1300="",1,0)</x:f>
        <x:v>0</x:v>
      </x:c>
      <x:c r="P1300" s="1" t="n">
        <x:f>IF(E1300="",0,IF(OR(C1300&lt;&gt;"",L1300&gt;=J1300),1,0))</x:f>
        <x:v>1</x:v>
      </x:c>
      <x:c r="Q1300" s="1" t="n">
        <x:f>IF(AND(E1300&lt;&gt;"",C1300&lt;&gt;"",M1300&lt;=J1300),1,0)</x:f>
        <x:v>0</x:v>
      </x:c>
      <x:c r="R1300" s="1" t="n">
        <x:f>P1300-Q1300</x:f>
        <x:v>1</x:v>
      </x:c>
      <x:c r="S1300" s="1" t="n">
        <x:f>IF(E1300="",0,IF(OR(D1300&lt;&gt;"",L1300&gt;=K1300),1,0))</x:f>
        <x:v>1</x:v>
      </x:c>
      <x:c r="T1300" s="1" t="n">
        <x:f>IF(AND(E1300&lt;&gt;"",D1300&lt;&gt;"",N1300&lt;=K1300),1,0)</x:f>
        <x:v>1</x:v>
      </x:c>
      <x:c r="U1300" s="1" t="n">
        <x:f>S1300-T1300</x:f>
        <x:v>0</x:v>
      </x:c>
      <x:c r="V1300" s="1" t="n">
        <x:f>IF(I1300="",0,1)</x:f>
        <x:v>1</x:v>
      </x:c>
      <x:c r="W1300" s="1" t="n">
        <x:f>IF(I1300&gt;=4,1,0)</x:f>
        <x:v>0</x:v>
      </x:c>
      <x:c r="X1300" s="1" t="n">
        <x:f>1-O1300</x:f>
        <x:v>1</x:v>
      </x:c>
      <x:c r="Y1300" s="1" t="n">
        <x:f>IF(AND(O1300=1,L1300&gt;168),1,0)</x:f>
        <x:v>0</x:v>
      </x:c>
    </x:row>
    <x:row r="1301">
      <x:c r="A1301" s="1" t="str">
        <x:v>T01296</x:v>
      </x:c>
      <x:c r="B1301" s="9" t="n">
        <x:v>45696.21319444444</x:v>
      </x:c>
      <x:c r="C1301" s="9" t="n">
        <x:v>45696.41652777778</x:v>
      </x:c>
      <x:c r="D1301" s="9" t="n">
        <x:v>45699.58152777778</x:v>
      </x:c>
      <x:c r="E1301" s="1" t="str">
        <x:v>Normal</x:v>
      </x:c>
      <x:c r="F1301" s="1" t="str">
        <x:v>WhatsApp</x:v>
      </x:c>
      <x:c r="G1301" s="1" t="str">
        <x:v>Product information</x:v>
      </x:c>
      <x:c r="H1301" s="1" t="n">
        <x:v>0</x:v>
      </x:c>
      <x:c r="I1301" s="1" t="n">
        <x:v>4</x:v>
      </x:c>
      <x:c r="J1301" s="1" t="n">
        <x:f>IF(E1301="","",VLOOKUP(E1301,'Guide'!$A$7:$C$10,2,FALSE))</x:f>
        <x:v>12</x:v>
      </x:c>
      <x:c r="K1301" s="1" t="n">
        <x:f>IF(E1301="","",VLOOKUP(E1301,'Guide'!$A$7:$C$10,3,FALSE))</x:f>
        <x:v>72</x:v>
      </x:c>
      <x:c r="L1301" s="10" t="n">
        <x:f>('Guide'!$B$4-B1301)*24</x:f>
        <x:v>3426.8833333334187</x:v>
      </x:c>
      <x:c r="M1301" s="10" t="n">
        <x:f>IF(C1301="","",ROUND((C1301-B1301)*24,6))</x:f>
        <x:v>4.88</x:v>
      </x:c>
      <x:c r="N1301" s="10" t="n">
        <x:f>IF(D1301="","",ROUND((D1301-B1301)*24,6))</x:f>
        <x:v>80.84</x:v>
      </x:c>
      <x:c r="O1301" s="1" t="n">
        <x:f>IF(D1301="",1,0)</x:f>
        <x:v>0</x:v>
      </x:c>
      <x:c r="P1301" s="1" t="n">
        <x:f>IF(E1301="",0,IF(OR(C1301&lt;&gt;"",L1301&gt;=J1301),1,0))</x:f>
        <x:v>1</x:v>
      </x:c>
      <x:c r="Q1301" s="1" t="n">
        <x:f>IF(AND(E1301&lt;&gt;"",C1301&lt;&gt;"",M1301&lt;=J1301),1,0)</x:f>
        <x:v>1</x:v>
      </x:c>
      <x:c r="R1301" s="1" t="n">
        <x:f>P1301-Q1301</x:f>
        <x:v>0</x:v>
      </x:c>
      <x:c r="S1301" s="1" t="n">
        <x:f>IF(E1301="",0,IF(OR(D1301&lt;&gt;"",L1301&gt;=K1301),1,0))</x:f>
        <x:v>1</x:v>
      </x:c>
      <x:c r="T1301" s="1" t="n">
        <x:f>IF(AND(E1301&lt;&gt;"",D1301&lt;&gt;"",N1301&lt;=K1301),1,0)</x:f>
        <x:v>0</x:v>
      </x:c>
      <x:c r="U1301" s="1" t="n">
        <x:f>S1301-T1301</x:f>
        <x:v>1</x:v>
      </x:c>
      <x:c r="V1301" s="1" t="n">
        <x:f>IF(I1301="",0,1)</x:f>
        <x:v>1</x:v>
      </x:c>
      <x:c r="W1301" s="1" t="n">
        <x:f>IF(I1301&gt;=4,1,0)</x:f>
        <x:v>1</x:v>
      </x:c>
      <x:c r="X1301" s="1" t="n">
        <x:f>1-O1301</x:f>
        <x:v>1</x:v>
      </x:c>
      <x:c r="Y1301" s="1" t="n">
        <x:f>IF(AND(O1301=1,L1301&gt;168),1,0)</x:f>
        <x:v>0</x:v>
      </x:c>
    </x:row>
    <x:row r="1302">
      <x:c r="A1302" s="1" t="str">
        <x:v>T01297</x:v>
      </x:c>
      <x:c r="B1302" s="9" t="n">
        <x:v>45709.10555555556</x:v>
      </x:c>
      <x:c r="C1302" s="9" t="n">
        <x:v>45710.149305555555</x:v>
      </x:c>
      <x:c r="D1302" s="9" t="n">
        <x:v>45715.125972222224</x:v>
      </x:c>
      <x:c r="E1302" s="1" t="str">
        <x:v>Low</x:v>
      </x:c>
      <x:c r="F1302" s="1" t="str">
        <x:v>Email</x:v>
      </x:c>
      <x:c r="G1302" s="1" t="str">
        <x:v>Account access</x:v>
      </x:c>
      <x:c r="H1302" s="1" t="n">
        <x:v>0</x:v>
      </x:c>
      <x:c r="I1302" s="1"/>
      <x:c r="J1302" s="1" t="n">
        <x:f>IF(E1302="","",VLOOKUP(E1302,'Guide'!$A$7:$C$10,2,FALSE))</x:f>
        <x:v>24</x:v>
      </x:c>
      <x:c r="K1302" s="1" t="n">
        <x:f>IF(E1302="","",VLOOKUP(E1302,'Guide'!$A$7:$C$10,3,FALSE))</x:f>
        <x:v>120</x:v>
      </x:c>
      <x:c r="L1302" s="10" t="n">
        <x:f>('Guide'!$B$4-B1302)*24</x:f>
        <x:v>3117.466666666616</x:v>
      </x:c>
      <x:c r="M1302" s="10" t="n">
        <x:f>IF(C1302="","",ROUND((C1302-B1302)*24,6))</x:f>
        <x:v>25.05</x:v>
      </x:c>
      <x:c r="N1302" s="10" t="n">
        <x:f>IF(D1302="","",ROUND((D1302-B1302)*24,6))</x:f>
        <x:v>144.49</x:v>
      </x:c>
      <x:c r="O1302" s="1" t="n">
        <x:f>IF(D1302="",1,0)</x:f>
        <x:v>0</x:v>
      </x:c>
      <x:c r="P1302" s="1" t="n">
        <x:f>IF(E1302="",0,IF(OR(C1302&lt;&gt;"",L1302&gt;=J1302),1,0))</x:f>
        <x:v>1</x:v>
      </x:c>
      <x:c r="Q1302" s="1" t="n">
        <x:f>IF(AND(E1302&lt;&gt;"",C1302&lt;&gt;"",M1302&lt;=J1302),1,0)</x:f>
        <x:v>0</x:v>
      </x:c>
      <x:c r="R1302" s="1" t="n">
        <x:f>P1302-Q1302</x:f>
        <x:v>1</x:v>
      </x:c>
      <x:c r="S1302" s="1" t="n">
        <x:f>IF(E1302="",0,IF(OR(D1302&lt;&gt;"",L1302&gt;=K1302),1,0))</x:f>
        <x:v>1</x:v>
      </x:c>
      <x:c r="T1302" s="1" t="n">
        <x:f>IF(AND(E1302&lt;&gt;"",D1302&lt;&gt;"",N1302&lt;=K1302),1,0)</x:f>
        <x:v>0</x:v>
      </x:c>
      <x:c r="U1302" s="1" t="n">
        <x:f>S1302-T1302</x:f>
        <x:v>1</x:v>
      </x:c>
      <x:c r="V1302" s="1" t="n">
        <x:f>IF(I1302="",0,1)</x:f>
        <x:v>0</x:v>
      </x:c>
      <x:c r="W1302" s="1" t="n">
        <x:f>IF(I1302&gt;=4,1,0)</x:f>
        <x:v>0</x:v>
      </x:c>
      <x:c r="X1302" s="1" t="n">
        <x:f>1-O1302</x:f>
        <x:v>1</x:v>
      </x:c>
      <x:c r="Y1302" s="1" t="n">
        <x:f>IF(AND(O1302=1,L1302&gt;168),1,0)</x:f>
        <x:v>0</x:v>
      </x:c>
    </x:row>
    <x:row r="1303">
      <x:c r="A1303" s="1" t="str">
        <x:v>T01298</x:v>
      </x:c>
      <x:c r="B1303" s="9" t="n">
        <x:v>45764.9</x:v>
      </x:c>
      <x:c r="C1303" s="9" t="n">
        <x:v>45766.051666666666</x:v>
      </x:c>
      <x:c r="D1303" s="9" t="n">
        <x:v>45768.79625</x:v>
      </x:c>
      <x:c r="E1303" s="1" t="str">
        <x:v>Normal</x:v>
      </x:c>
      <x:c r="F1303" s="1" t="str">
        <x:v>Email</x:v>
      </x:c>
      <x:c r="G1303" s="1" t="str">
        <x:v>Billing</x:v>
      </x:c>
      <x:c r="H1303" s="1" t="n">
        <x:v>1</x:v>
      </x:c>
      <x:c r="I1303" s="1"/>
      <x:c r="J1303" s="1" t="n">
        <x:f>IF(E1303="","",VLOOKUP(E1303,'Guide'!$A$7:$C$10,2,FALSE))</x:f>
        <x:v>12</x:v>
      </x:c>
      <x:c r="K1303" s="1" t="n">
        <x:f>IF(E1303="","",VLOOKUP(E1303,'Guide'!$A$7:$C$10,3,FALSE))</x:f>
        <x:v>72</x:v>
      </x:c>
      <x:c r="L1303" s="10" t="n">
        <x:f>('Guide'!$B$4-B1303)*24</x:f>
        <x:v>1778.399999999965</x:v>
      </x:c>
      <x:c r="M1303" s="10" t="n">
        <x:f>IF(C1303="","",ROUND((C1303-B1303)*24,6))</x:f>
        <x:v>27.64</x:v>
      </x:c>
      <x:c r="N1303" s="10" t="n">
        <x:f>IF(D1303="","",ROUND((D1303-B1303)*24,6))</x:f>
        <x:v>93.51</x:v>
      </x:c>
      <x:c r="O1303" s="1" t="n">
        <x:f>IF(D1303="",1,0)</x:f>
        <x:v>0</x:v>
      </x:c>
      <x:c r="P1303" s="1" t="n">
        <x:f>IF(E1303="",0,IF(OR(C1303&lt;&gt;"",L1303&gt;=J1303),1,0))</x:f>
        <x:v>1</x:v>
      </x:c>
      <x:c r="Q1303" s="1" t="n">
        <x:f>IF(AND(E1303&lt;&gt;"",C1303&lt;&gt;"",M1303&lt;=J1303),1,0)</x:f>
        <x:v>0</x:v>
      </x:c>
      <x:c r="R1303" s="1" t="n">
        <x:f>P1303-Q1303</x:f>
        <x:v>1</x:v>
      </x:c>
      <x:c r="S1303" s="1" t="n">
        <x:f>IF(E1303="",0,IF(OR(D1303&lt;&gt;"",L1303&gt;=K1303),1,0))</x:f>
        <x:v>1</x:v>
      </x:c>
      <x:c r="T1303" s="1" t="n">
        <x:f>IF(AND(E1303&lt;&gt;"",D1303&lt;&gt;"",N1303&lt;=K1303),1,0)</x:f>
        <x:v>0</x:v>
      </x:c>
      <x:c r="U1303" s="1" t="n">
        <x:f>S1303-T1303</x:f>
        <x:v>1</x:v>
      </x:c>
      <x:c r="V1303" s="1" t="n">
        <x:f>IF(I1303="",0,1)</x:f>
        <x:v>0</x:v>
      </x:c>
      <x:c r="W1303" s="1" t="n">
        <x:f>IF(I1303&gt;=4,1,0)</x:f>
        <x:v>0</x:v>
      </x:c>
      <x:c r="X1303" s="1" t="n">
        <x:f>1-O1303</x:f>
        <x:v>1</x:v>
      </x:c>
      <x:c r="Y1303" s="1" t="n">
        <x:f>IF(AND(O1303=1,L1303&gt;168),1,0)</x:f>
        <x:v>0</x:v>
      </x:c>
    </x:row>
    <x:row r="1304">
      <x:c r="A1304" s="1" t="str">
        <x:v>T01299</x:v>
      </x:c>
      <x:c r="B1304" s="9" t="n">
        <x:v>45663.43125</x:v>
      </x:c>
      <x:c r="C1304" s="9" t="n">
        <x:v>45663.46083333333</x:v>
      </x:c>
      <x:c r="D1304" s="9"/>
      <x:c r="E1304" s="1" t="str">
        <x:v>High</x:v>
      </x:c>
      <x:c r="F1304" s="1" t="str">
        <x:v>Email</x:v>
      </x:c>
      <x:c r="G1304" s="1" t="str">
        <x:v>Refund</x:v>
      </x:c>
      <x:c r="H1304" s="1" t="n">
        <x:v>0</x:v>
      </x:c>
      <x:c r="I1304" s="1"/>
      <x:c r="J1304" s="1" t="n">
        <x:f>IF(E1304="","",VLOOKUP(E1304,'Guide'!$A$7:$C$10,2,FALSE))</x:f>
        <x:v>4</x:v>
      </x:c>
      <x:c r="K1304" s="1" t="n">
        <x:f>IF(E1304="","",VLOOKUP(E1304,'Guide'!$A$7:$C$10,3,FALSE))</x:f>
        <x:v>24</x:v>
      </x:c>
      <x:c r="L1304" s="10" t="n">
        <x:f>('Guide'!$B$4-B1304)*24</x:f>
        <x:v>4213.649999999965</x:v>
      </x:c>
      <x:c r="M1304" s="10" t="n">
        <x:f>IF(C1304="","",ROUND((C1304-B1304)*24,6))</x:f>
        <x:v>0.71</x:v>
      </x:c>
      <x:c r="N1304" s="10" t="str">
        <x:f>IF(D1304="","",ROUND((D1304-B1304)*24,6))</x:f>
      </x:c>
      <x:c r="O1304" s="1" t="n">
        <x:f>IF(D1304="",1,0)</x:f>
        <x:v>1</x:v>
      </x:c>
      <x:c r="P1304" s="1" t="n">
        <x:f>IF(E1304="",0,IF(OR(C1304&lt;&gt;"",L1304&gt;=J1304),1,0))</x:f>
        <x:v>1</x:v>
      </x:c>
      <x:c r="Q1304" s="1" t="n">
        <x:f>IF(AND(E1304&lt;&gt;"",C1304&lt;&gt;"",M1304&lt;=J1304),1,0)</x:f>
        <x:v>1</x:v>
      </x:c>
      <x:c r="R1304" s="1" t="n">
        <x:f>P1304-Q1304</x:f>
        <x:v>0</x:v>
      </x:c>
      <x:c r="S1304" s="1" t="n">
        <x:f>IF(E1304="",0,IF(OR(D1304&lt;&gt;"",L1304&gt;=K1304),1,0))</x:f>
        <x:v>1</x:v>
      </x:c>
      <x:c r="T1304" s="1" t="n">
        <x:f>IF(AND(E1304&lt;&gt;"",D1304&lt;&gt;"",N1304&lt;=K1304),1,0)</x:f>
        <x:v>0</x:v>
      </x:c>
      <x:c r="U1304" s="1" t="n">
        <x:f>S1304-T1304</x:f>
        <x:v>1</x:v>
      </x:c>
      <x:c r="V1304" s="1" t="n">
        <x:f>IF(I1304="",0,1)</x:f>
        <x:v>0</x:v>
      </x:c>
      <x:c r="W1304" s="1" t="n">
        <x:f>IF(I1304&gt;=4,1,0)</x:f>
        <x:v>0</x:v>
      </x:c>
      <x:c r="X1304" s="1" t="n">
        <x:f>1-O1304</x:f>
        <x:v>0</x:v>
      </x:c>
      <x:c r="Y1304" s="1" t="n">
        <x:f>IF(AND(O1304=1,L1304&gt;168),1,0)</x:f>
        <x:v>1</x:v>
      </x:c>
    </x:row>
    <x:row r="1305">
      <x:c r="A1305" s="1" t="str">
        <x:v>T01300</x:v>
      </x:c>
      <x:c r="B1305" s="9" t="n">
        <x:v>45801.76180555556</x:v>
      </x:c>
      <x:c r="C1305" s="9" t="n">
        <x:v>45802.12847222222</x:v>
      </x:c>
      <x:c r="D1305" s="9"/>
      <x:c r="E1305" s="1" t="str">
        <x:v>Low</x:v>
      </x:c>
      <x:c r="F1305" s="1" t="str">
        <x:v>Web chat</x:v>
      </x:c>
      <x:c r="G1305" s="1" t="str">
        <x:v>Delivery</x:v>
      </x:c>
      <x:c r="H1305" s="1" t="n">
        <x:v>0</x:v>
      </x:c>
      <x:c r="I1305" s="1"/>
      <x:c r="J1305" s="1" t="n">
        <x:f>IF(E1305="","",VLOOKUP(E1305,'Guide'!$A$7:$C$10,2,FALSE))</x:f>
        <x:v>24</x:v>
      </x:c>
      <x:c r="K1305" s="1" t="n">
        <x:f>IF(E1305="","",VLOOKUP(E1305,'Guide'!$A$7:$C$10,3,FALSE))</x:f>
        <x:v>120</x:v>
      </x:c>
      <x:c r="L1305" s="10" t="n">
        <x:f>('Guide'!$B$4-B1305)*24</x:f>
        <x:v>893.7166666666162</x:v>
      </x:c>
      <x:c r="M1305" s="10" t="n">
        <x:f>IF(C1305="","",ROUND((C1305-B1305)*24,6))</x:f>
        <x:v>8.8</x:v>
      </x:c>
      <x:c r="N1305" s="10" t="str">
        <x:f>IF(D1305="","",ROUND((D1305-B1305)*24,6))</x:f>
      </x:c>
      <x:c r="O1305" s="1" t="n">
        <x:f>IF(D1305="",1,0)</x:f>
        <x:v>1</x:v>
      </x:c>
      <x:c r="P1305" s="1" t="n">
        <x:f>IF(E1305="",0,IF(OR(C1305&lt;&gt;"",L1305&gt;=J1305),1,0))</x:f>
        <x:v>1</x:v>
      </x:c>
      <x:c r="Q1305" s="1" t="n">
        <x:f>IF(AND(E1305&lt;&gt;"",C1305&lt;&gt;"",M1305&lt;=J1305),1,0)</x:f>
        <x:v>1</x:v>
      </x:c>
      <x:c r="R1305" s="1" t="n">
        <x:f>P1305-Q1305</x:f>
        <x:v>0</x:v>
      </x:c>
      <x:c r="S1305" s="1" t="n">
        <x:f>IF(E1305="",0,IF(OR(D1305&lt;&gt;"",L1305&gt;=K1305),1,0))</x:f>
        <x:v>1</x:v>
      </x:c>
      <x:c r="T1305" s="1" t="n">
        <x:f>IF(AND(E1305&lt;&gt;"",D1305&lt;&gt;"",N1305&lt;=K1305),1,0)</x:f>
        <x:v>0</x:v>
      </x:c>
      <x:c r="U1305" s="1" t="n">
        <x:f>S1305-T1305</x:f>
        <x:v>1</x:v>
      </x:c>
      <x:c r="V1305" s="1" t="n">
        <x:f>IF(I1305="",0,1)</x:f>
        <x:v>0</x:v>
      </x:c>
      <x:c r="W1305" s="1" t="n">
        <x:f>IF(I1305&gt;=4,1,0)</x:f>
        <x:v>0</x:v>
      </x:c>
      <x:c r="X1305" s="1" t="n">
        <x:f>1-O1305</x:f>
        <x:v>0</x:v>
      </x:c>
      <x:c r="Y1305" s="1" t="n">
        <x:f>IF(AND(O1305=1,L1305&gt;168),1,0)</x:f>
        <x:v>1</x:v>
      </x:c>
    </x:row>
    <x:row r="1306">
      <x:c r="A1306" s="1" t="str">
        <x:v>T01301</x:v>
      </x:c>
      <x:c r="B1306" s="9" t="n">
        <x:v>45664.00833333333</x:v>
      </x:c>
      <x:c r="C1306" s="9" t="n">
        <x:v>45665.09333333333</x:v>
      </x:c>
      <x:c r="D1306" s="9"/>
      <x:c r="E1306" s="1" t="str">
        <x:v>Normal</x:v>
      </x:c>
      <x:c r="F1306" s="1" t="str">
        <x:v>Email</x:v>
      </x:c>
      <x:c r="G1306" s="1" t="str">
        <x:v>Billing</x:v>
      </x:c>
      <x:c r="H1306" s="1" t="n">
        <x:v>0</x:v>
      </x:c>
      <x:c r="I1306" s="1"/>
      <x:c r="J1306" s="1" t="n">
        <x:f>IF(E1306="","",VLOOKUP(E1306,'Guide'!$A$7:$C$10,2,FALSE))</x:f>
        <x:v>12</x:v>
      </x:c>
      <x:c r="K1306" s="1" t="n">
        <x:f>IF(E1306="","",VLOOKUP(E1306,'Guide'!$A$7:$C$10,3,FALSE))</x:f>
        <x:v>72</x:v>
      </x:c>
      <x:c r="L1306" s="10" t="n">
        <x:f>('Guide'!$B$4-B1306)*24</x:f>
        <x:v>4199.800000000047</x:v>
      </x:c>
      <x:c r="M1306" s="10" t="n">
        <x:f>IF(C1306="","",ROUND((C1306-B1306)*24,6))</x:f>
        <x:v>26.04</x:v>
      </x:c>
      <x:c r="N1306" s="10" t="str">
        <x:f>IF(D1306="","",ROUND((D1306-B1306)*24,6))</x:f>
      </x:c>
      <x:c r="O1306" s="1" t="n">
        <x:f>IF(D1306="",1,0)</x:f>
        <x:v>1</x:v>
      </x:c>
      <x:c r="P1306" s="1" t="n">
        <x:f>IF(E1306="",0,IF(OR(C1306&lt;&gt;"",L1306&gt;=J1306),1,0))</x:f>
        <x:v>1</x:v>
      </x:c>
      <x:c r="Q1306" s="1" t="n">
        <x:f>IF(AND(E1306&lt;&gt;"",C1306&lt;&gt;"",M1306&lt;=J1306),1,0)</x:f>
        <x:v>0</x:v>
      </x:c>
      <x:c r="R1306" s="1" t="n">
        <x:f>P1306-Q1306</x:f>
        <x:v>1</x:v>
      </x:c>
      <x:c r="S1306" s="1" t="n">
        <x:f>IF(E1306="",0,IF(OR(D1306&lt;&gt;"",L1306&gt;=K1306),1,0))</x:f>
        <x:v>1</x:v>
      </x:c>
      <x:c r="T1306" s="1" t="n">
        <x:f>IF(AND(E1306&lt;&gt;"",D1306&lt;&gt;"",N1306&lt;=K1306),1,0)</x:f>
        <x:v>0</x:v>
      </x:c>
      <x:c r="U1306" s="1" t="n">
        <x:f>S1306-T1306</x:f>
        <x:v>1</x:v>
      </x:c>
      <x:c r="V1306" s="1" t="n">
        <x:f>IF(I1306="",0,1)</x:f>
        <x:v>0</x:v>
      </x:c>
      <x:c r="W1306" s="1" t="n">
        <x:f>IF(I1306&gt;=4,1,0)</x:f>
        <x:v>0</x:v>
      </x:c>
      <x:c r="X1306" s="1" t="n">
        <x:f>1-O1306</x:f>
        <x:v>0</x:v>
      </x:c>
      <x:c r="Y1306" s="1" t="n">
        <x:f>IF(AND(O1306=1,L1306&gt;168),1,0)</x:f>
        <x:v>1</x:v>
      </x:c>
    </x:row>
    <x:row r="1307">
      <x:c r="A1307" s="1" t="str">
        <x:v>T01302</x:v>
      </x:c>
      <x:c r="B1307" s="9" t="n">
        <x:v>45678.03611111111</x:v>
      </x:c>
      <x:c r="C1307" s="9" t="n">
        <x:v>45679.79236111111</x:v>
      </x:c>
      <x:c r="D1307" s="9" t="n">
        <x:v>45681.27861111111</x:v>
      </x:c>
      <x:c r="E1307" s="1" t="str">
        <x:v>Low</x:v>
      </x:c>
      <x:c r="F1307" s="1" t="str">
        <x:v>WhatsApp</x:v>
      </x:c>
      <x:c r="G1307" s="1" t="str">
        <x:v>Account access</x:v>
      </x:c>
      <x:c r="H1307" s="1" t="n">
        <x:v>0</x:v>
      </x:c>
      <x:c r="I1307" s="1"/>
      <x:c r="J1307" s="1" t="n">
        <x:f>IF(E1307="","",VLOOKUP(E1307,'Guide'!$A$7:$C$10,2,FALSE))</x:f>
        <x:v>24</x:v>
      </x:c>
      <x:c r="K1307" s="1" t="n">
        <x:f>IF(E1307="","",VLOOKUP(E1307,'Guide'!$A$7:$C$10,3,FALSE))</x:f>
        <x:v>120</x:v>
      </x:c>
      <x:c r="L1307" s="10" t="n">
        <x:f>('Guide'!$B$4-B1307)*24</x:f>
        <x:v>3863.1333333333023</x:v>
      </x:c>
      <x:c r="M1307" s="10" t="n">
        <x:f>IF(C1307="","",ROUND((C1307-B1307)*24,6))</x:f>
        <x:v>42.15</x:v>
      </x:c>
      <x:c r="N1307" s="10" t="n">
        <x:f>IF(D1307="","",ROUND((D1307-B1307)*24,6))</x:f>
        <x:v>77.82</x:v>
      </x:c>
      <x:c r="O1307" s="1" t="n">
        <x:f>IF(D1307="",1,0)</x:f>
        <x:v>0</x:v>
      </x:c>
      <x:c r="P1307" s="1" t="n">
        <x:f>IF(E1307="",0,IF(OR(C1307&lt;&gt;"",L1307&gt;=J1307),1,0))</x:f>
        <x:v>1</x:v>
      </x:c>
      <x:c r="Q1307" s="1" t="n">
        <x:f>IF(AND(E1307&lt;&gt;"",C1307&lt;&gt;"",M1307&lt;=J1307),1,0)</x:f>
        <x:v>0</x:v>
      </x:c>
      <x:c r="R1307" s="1" t="n">
        <x:f>P1307-Q1307</x:f>
        <x:v>1</x:v>
      </x:c>
      <x:c r="S1307" s="1" t="n">
        <x:f>IF(E1307="",0,IF(OR(D1307&lt;&gt;"",L1307&gt;=K1307),1,0))</x:f>
        <x:v>1</x:v>
      </x:c>
      <x:c r="T1307" s="1" t="n">
        <x:f>IF(AND(E1307&lt;&gt;"",D1307&lt;&gt;"",N1307&lt;=K1307),1,0)</x:f>
        <x:v>1</x:v>
      </x:c>
      <x:c r="U1307" s="1" t="n">
        <x:f>S1307-T1307</x:f>
        <x:v>0</x:v>
      </x:c>
      <x:c r="V1307" s="1" t="n">
        <x:f>IF(I1307="",0,1)</x:f>
        <x:v>0</x:v>
      </x:c>
      <x:c r="W1307" s="1" t="n">
        <x:f>IF(I1307&gt;=4,1,0)</x:f>
        <x:v>0</x:v>
      </x:c>
      <x:c r="X1307" s="1" t="n">
        <x:f>1-O1307</x:f>
        <x:v>1</x:v>
      </x:c>
      <x:c r="Y1307" s="1" t="n">
        <x:f>IF(AND(O1307=1,L1307&gt;168),1,0)</x:f>
        <x:v>0</x:v>
      </x:c>
    </x:row>
    <x:row r="1308">
      <x:c r="A1308" s="1" t="str">
        <x:v>T01303</x:v>
      </x:c>
      <x:c r="B1308" s="9" t="n">
        <x:v>45677.21041666667</x:v>
      </x:c>
      <x:c r="C1308" s="9" t="n">
        <x:v>45677.230833333335</x:v>
      </x:c>
      <x:c r="D1308" s="9" t="n">
        <x:v>45677.56125</x:v>
      </x:c>
      <x:c r="E1308" s="1" t="str">
        <x:v>Urgent</x:v>
      </x:c>
      <x:c r="F1308" s="1" t="str">
        <x:v>Email</x:v>
      </x:c>
      <x:c r="G1308" s="1" t="str">
        <x:v>Billing</x:v>
      </x:c>
      <x:c r="H1308" s="1" t="n">
        <x:v>0</x:v>
      </x:c>
      <x:c r="I1308" s="1"/>
      <x:c r="J1308" s="1" t="n">
        <x:f>IF(E1308="","",VLOOKUP(E1308,'Guide'!$A$7:$C$10,2,FALSE))</x:f>
        <x:v>1</x:v>
      </x:c>
      <x:c r="K1308" s="1" t="n">
        <x:f>IF(E1308="","",VLOOKUP(E1308,'Guide'!$A$7:$C$10,3,FALSE))</x:f>
        <x:v>8</x:v>
      </x:c>
      <x:c r="L1308" s="10" t="n">
        <x:f>('Guide'!$B$4-B1308)*24</x:f>
        <x:v>3882.9499999999534</x:v>
      </x:c>
      <x:c r="M1308" s="10" t="n">
        <x:f>IF(C1308="","",ROUND((C1308-B1308)*24,6))</x:f>
        <x:v>0.49</x:v>
      </x:c>
      <x:c r="N1308" s="10" t="n">
        <x:f>IF(D1308="","",ROUND((D1308-B1308)*24,6))</x:f>
        <x:v>8.42</x:v>
      </x:c>
      <x:c r="O1308" s="1" t="n">
        <x:f>IF(D1308="",1,0)</x:f>
        <x:v>0</x:v>
      </x:c>
      <x:c r="P1308" s="1" t="n">
        <x:f>IF(E1308="",0,IF(OR(C1308&lt;&gt;"",L1308&gt;=J1308),1,0))</x:f>
        <x:v>1</x:v>
      </x:c>
      <x:c r="Q1308" s="1" t="n">
        <x:f>IF(AND(E1308&lt;&gt;"",C1308&lt;&gt;"",M1308&lt;=J1308),1,0)</x:f>
        <x:v>1</x:v>
      </x:c>
      <x:c r="R1308" s="1" t="n">
        <x:f>P1308-Q1308</x:f>
        <x:v>0</x:v>
      </x:c>
      <x:c r="S1308" s="1" t="n">
        <x:f>IF(E1308="",0,IF(OR(D1308&lt;&gt;"",L1308&gt;=K1308),1,0))</x:f>
        <x:v>1</x:v>
      </x:c>
      <x:c r="T1308" s="1" t="n">
        <x:f>IF(AND(E1308&lt;&gt;"",D1308&lt;&gt;"",N1308&lt;=K1308),1,0)</x:f>
        <x:v>0</x:v>
      </x:c>
      <x:c r="U1308" s="1" t="n">
        <x:f>S1308-T1308</x:f>
        <x:v>1</x:v>
      </x:c>
      <x:c r="V1308" s="1" t="n">
        <x:f>IF(I1308="",0,1)</x:f>
        <x:v>0</x:v>
      </x:c>
      <x:c r="W1308" s="1" t="n">
        <x:f>IF(I1308&gt;=4,1,0)</x:f>
        <x:v>0</x:v>
      </x:c>
      <x:c r="X1308" s="1" t="n">
        <x:f>1-O1308</x:f>
        <x:v>1</x:v>
      </x:c>
      <x:c r="Y1308" s="1" t="n">
        <x:f>IF(AND(O1308=1,L1308&gt;168),1,0)</x:f>
        <x:v>0</x:v>
      </x:c>
    </x:row>
    <x:row r="1309">
      <x:c r="A1309" s="1" t="str">
        <x:v>T01304</x:v>
      </x:c>
      <x:c r="B1309" s="9" t="n">
        <x:v>45722.62777777778</x:v>
      </x:c>
      <x:c r="C1309" s="9" t="n">
        <x:v>45722.834027777775</x:v>
      </x:c>
      <x:c r="D1309" s="9" t="n">
        <x:v>45723.59777777778</x:v>
      </x:c>
      <x:c r="E1309" s="1" t="str">
        <x:v>Low</x:v>
      </x:c>
      <x:c r="F1309" s="1" t="str">
        <x:v>Email</x:v>
      </x:c>
      <x:c r="G1309" s="1" t="str">
        <x:v>Product information</x:v>
      </x:c>
      <x:c r="H1309" s="1" t="n">
        <x:v>0</x:v>
      </x:c>
      <x:c r="I1309" s="1"/>
      <x:c r="J1309" s="1" t="n">
        <x:f>IF(E1309="","",VLOOKUP(E1309,'Guide'!$A$7:$C$10,2,FALSE))</x:f>
        <x:v>24</x:v>
      </x:c>
      <x:c r="K1309" s="1" t="n">
        <x:f>IF(E1309="","",VLOOKUP(E1309,'Guide'!$A$7:$C$10,3,FALSE))</x:f>
        <x:v>120</x:v>
      </x:c>
      <x:c r="L1309" s="10" t="n">
        <x:f>('Guide'!$B$4-B1309)*24</x:f>
        <x:v>2792.9333333332906</x:v>
      </x:c>
      <x:c r="M1309" s="10" t="n">
        <x:f>IF(C1309="","",ROUND((C1309-B1309)*24,6))</x:f>
        <x:v>4.95</x:v>
      </x:c>
      <x:c r="N1309" s="10" t="n">
        <x:f>IF(D1309="","",ROUND((D1309-B1309)*24,6))</x:f>
        <x:v>23.28</x:v>
      </x:c>
      <x:c r="O1309" s="1" t="n">
        <x:f>IF(D1309="",1,0)</x:f>
        <x:v>0</x:v>
      </x:c>
      <x:c r="P1309" s="1" t="n">
        <x:f>IF(E1309="",0,IF(OR(C1309&lt;&gt;"",L1309&gt;=J1309),1,0))</x:f>
        <x:v>1</x:v>
      </x:c>
      <x:c r="Q1309" s="1" t="n">
        <x:f>IF(AND(E1309&lt;&gt;"",C1309&lt;&gt;"",M1309&lt;=J1309),1,0)</x:f>
        <x:v>1</x:v>
      </x:c>
      <x:c r="R1309" s="1" t="n">
        <x:f>P1309-Q1309</x:f>
        <x:v>0</x:v>
      </x:c>
      <x:c r="S1309" s="1" t="n">
        <x:f>IF(E1309="",0,IF(OR(D1309&lt;&gt;"",L1309&gt;=K1309),1,0))</x:f>
        <x:v>1</x:v>
      </x:c>
      <x:c r="T1309" s="1" t="n">
        <x:f>IF(AND(E1309&lt;&gt;"",D1309&lt;&gt;"",N1309&lt;=K1309),1,0)</x:f>
        <x:v>1</x:v>
      </x:c>
      <x:c r="U1309" s="1" t="n">
        <x:f>S1309-T1309</x:f>
        <x:v>0</x:v>
      </x:c>
      <x:c r="V1309" s="1" t="n">
        <x:f>IF(I1309="",0,1)</x:f>
        <x:v>0</x:v>
      </x:c>
      <x:c r="W1309" s="1" t="n">
        <x:f>IF(I1309&gt;=4,1,0)</x:f>
        <x:v>0</x:v>
      </x:c>
      <x:c r="X1309" s="1" t="n">
        <x:f>1-O1309</x:f>
        <x:v>1</x:v>
      </x:c>
      <x:c r="Y1309" s="1" t="n">
        <x:f>IF(AND(O1309=1,L1309&gt;168),1,0)</x:f>
        <x:v>0</x:v>
      </x:c>
    </x:row>
    <x:row r="1310">
      <x:c r="A1310" s="1" t="str">
        <x:v>T01305</x:v>
      </x:c>
      <x:c r="B1310" s="9" t="n">
        <x:v>45777.95972222222</x:v>
      </x:c>
      <x:c r="C1310" s="9" t="n">
        <x:v>45780.30805555556</x:v>
      </x:c>
      <x:c r="D1310" s="9" t="n">
        <x:v>45782.28888888889</x:v>
      </x:c>
      <x:c r="E1310" s="1" t="str">
        <x:v>Low</x:v>
      </x:c>
      <x:c r="F1310" s="1" t="str">
        <x:v>WhatsApp</x:v>
      </x:c>
      <x:c r="G1310" s="1" t="str">
        <x:v>Product information</x:v>
      </x:c>
      <x:c r="H1310" s="1" t="n">
        <x:v>0</x:v>
      </x:c>
      <x:c r="I1310" s="1"/>
      <x:c r="J1310" s="1" t="n">
        <x:f>IF(E1310="","",VLOOKUP(E1310,'Guide'!$A$7:$C$10,2,FALSE))</x:f>
        <x:v>24</x:v>
      </x:c>
      <x:c r="K1310" s="1" t="n">
        <x:f>IF(E1310="","",VLOOKUP(E1310,'Guide'!$A$7:$C$10,3,FALSE))</x:f>
        <x:v>120</x:v>
      </x:c>
      <x:c r="L1310" s="10" t="n">
        <x:f>('Guide'!$B$4-B1310)*24</x:f>
        <x:v>1464.9666666666744</x:v>
      </x:c>
      <x:c r="M1310" s="10" t="n">
        <x:f>IF(C1310="","",ROUND((C1310-B1310)*24,6))</x:f>
        <x:v>56.36</x:v>
      </x:c>
      <x:c r="N1310" s="10" t="n">
        <x:f>IF(D1310="","",ROUND((D1310-B1310)*24,6))</x:f>
        <x:v>103.9</x:v>
      </x:c>
      <x:c r="O1310" s="1" t="n">
        <x:f>IF(D1310="",1,0)</x:f>
        <x:v>0</x:v>
      </x:c>
      <x:c r="P1310" s="1" t="n">
        <x:f>IF(E1310="",0,IF(OR(C1310&lt;&gt;"",L1310&gt;=J1310),1,0))</x:f>
        <x:v>1</x:v>
      </x:c>
      <x:c r="Q1310" s="1" t="n">
        <x:f>IF(AND(E1310&lt;&gt;"",C1310&lt;&gt;"",M1310&lt;=J1310),1,0)</x:f>
        <x:v>0</x:v>
      </x:c>
      <x:c r="R1310" s="1" t="n">
        <x:f>P1310-Q1310</x:f>
        <x:v>1</x:v>
      </x:c>
      <x:c r="S1310" s="1" t="n">
        <x:f>IF(E1310="",0,IF(OR(D1310&lt;&gt;"",L1310&gt;=K1310),1,0))</x:f>
        <x:v>1</x:v>
      </x:c>
      <x:c r="T1310" s="1" t="n">
        <x:f>IF(AND(E1310&lt;&gt;"",D1310&lt;&gt;"",N1310&lt;=K1310),1,0)</x:f>
        <x:v>1</x:v>
      </x:c>
      <x:c r="U1310" s="1" t="n">
        <x:f>S1310-T1310</x:f>
        <x:v>0</x:v>
      </x:c>
      <x:c r="V1310" s="1" t="n">
        <x:f>IF(I1310="",0,1)</x:f>
        <x:v>0</x:v>
      </x:c>
      <x:c r="W1310" s="1" t="n">
        <x:f>IF(I1310&gt;=4,1,0)</x:f>
        <x:v>0</x:v>
      </x:c>
      <x:c r="X1310" s="1" t="n">
        <x:f>1-O1310</x:f>
        <x:v>1</x:v>
      </x:c>
      <x:c r="Y1310" s="1" t="n">
        <x:f>IF(AND(O1310=1,L1310&gt;168),1,0)</x:f>
        <x:v>0</x:v>
      </x:c>
    </x:row>
    <x:row r="1311">
      <x:c r="A1311" s="1" t="str">
        <x:v>T01306</x:v>
      </x:c>
      <x:c r="B1311" s="9" t="n">
        <x:v>45664.12013888889</x:v>
      </x:c>
      <x:c r="C1311" s="9" t="n">
        <x:v>45664.23138888889</x:v>
      </x:c>
      <x:c r="D1311" s="9" t="n">
        <x:v>45664.98347222222</x:v>
      </x:c>
      <x:c r="E1311" s="1" t="str">
        <x:v>Normal</x:v>
      </x:c>
      <x:c r="F1311" s="1" t="str">
        <x:v>WhatsApp</x:v>
      </x:c>
      <x:c r="G1311" s="1" t="str">
        <x:v>Account access</x:v>
      </x:c>
      <x:c r="H1311" s="1" t="n">
        <x:v>0</x:v>
      </x:c>
      <x:c r="I1311" s="1" t="n">
        <x:v>4</x:v>
      </x:c>
      <x:c r="J1311" s="1" t="n">
        <x:f>IF(E1311="","",VLOOKUP(E1311,'Guide'!$A$7:$C$10,2,FALSE))</x:f>
        <x:v>12</x:v>
      </x:c>
      <x:c r="K1311" s="1" t="n">
        <x:f>IF(E1311="","",VLOOKUP(E1311,'Guide'!$A$7:$C$10,3,FALSE))</x:f>
        <x:v>72</x:v>
      </x:c>
      <x:c r="L1311" s="10" t="n">
        <x:f>('Guide'!$B$4-B1311)*24</x:f>
        <x:v>4197.116666666698</x:v>
      </x:c>
      <x:c r="M1311" s="10" t="n">
        <x:f>IF(C1311="","",ROUND((C1311-B1311)*24,6))</x:f>
        <x:v>2.67</x:v>
      </x:c>
      <x:c r="N1311" s="10" t="n">
        <x:f>IF(D1311="","",ROUND((D1311-B1311)*24,6))</x:f>
        <x:v>20.72</x:v>
      </x:c>
      <x:c r="O1311" s="1" t="n">
        <x:f>IF(D1311="",1,0)</x:f>
        <x:v>0</x:v>
      </x:c>
      <x:c r="P1311" s="1" t="n">
        <x:f>IF(E1311="",0,IF(OR(C1311&lt;&gt;"",L1311&gt;=J1311),1,0))</x:f>
        <x:v>1</x:v>
      </x:c>
      <x:c r="Q1311" s="1" t="n">
        <x:f>IF(AND(E1311&lt;&gt;"",C1311&lt;&gt;"",M1311&lt;=J1311),1,0)</x:f>
        <x:v>1</x:v>
      </x:c>
      <x:c r="R1311" s="1" t="n">
        <x:f>P1311-Q1311</x:f>
        <x:v>0</x:v>
      </x:c>
      <x:c r="S1311" s="1" t="n">
        <x:f>IF(E1311="",0,IF(OR(D1311&lt;&gt;"",L1311&gt;=K1311),1,0))</x:f>
        <x:v>1</x:v>
      </x:c>
      <x:c r="T1311" s="1" t="n">
        <x:f>IF(AND(E1311&lt;&gt;"",D1311&lt;&gt;"",N1311&lt;=K1311),1,0)</x:f>
        <x:v>1</x:v>
      </x:c>
      <x:c r="U1311" s="1" t="n">
        <x:f>S1311-T1311</x:f>
        <x:v>0</x:v>
      </x:c>
      <x:c r="V1311" s="1" t="n">
        <x:f>IF(I1311="",0,1)</x:f>
        <x:v>1</x:v>
      </x:c>
      <x:c r="W1311" s="1" t="n">
        <x:f>IF(I1311&gt;=4,1,0)</x:f>
        <x:v>1</x:v>
      </x:c>
      <x:c r="X1311" s="1" t="n">
        <x:f>1-O1311</x:f>
        <x:v>1</x:v>
      </x:c>
      <x:c r="Y1311" s="1" t="n">
        <x:f>IF(AND(O1311=1,L1311&gt;168),1,0)</x:f>
        <x:v>0</x:v>
      </x:c>
    </x:row>
    <x:row r="1312">
      <x:c r="A1312" s="1" t="str">
        <x:v>T01307</x:v>
      </x:c>
      <x:c r="B1312" s="9" t="n">
        <x:v>45757.52638888889</x:v>
      </x:c>
      <x:c r="C1312" s="9" t="n">
        <x:v>45758.44847222222</x:v>
      </x:c>
      <x:c r="D1312" s="9" t="n">
        <x:v>45778.688472222224</x:v>
      </x:c>
      <x:c r="E1312" s="1" t="str">
        <x:v>Low</x:v>
      </x:c>
      <x:c r="F1312" s="1" t="str">
        <x:v>WhatsApp</x:v>
      </x:c>
      <x:c r="G1312" s="1" t="str">
        <x:v>Refund</x:v>
      </x:c>
      <x:c r="H1312" s="1" t="n">
        <x:v>0</x:v>
      </x:c>
      <x:c r="I1312" s="1"/>
      <x:c r="J1312" s="1" t="n">
        <x:f>IF(E1312="","",VLOOKUP(E1312,'Guide'!$A$7:$C$10,2,FALSE))</x:f>
        <x:v>24</x:v>
      </x:c>
      <x:c r="K1312" s="1" t="n">
        <x:f>IF(E1312="","",VLOOKUP(E1312,'Guide'!$A$7:$C$10,3,FALSE))</x:f>
        <x:v>120</x:v>
      </x:c>
      <x:c r="L1312" s="10" t="n">
        <x:f>('Guide'!$B$4-B1312)*24</x:f>
        <x:v>1955.3666666666977</x:v>
      </x:c>
      <x:c r="M1312" s="10" t="n">
        <x:f>IF(C1312="","",ROUND((C1312-B1312)*24,6))</x:f>
        <x:v>22.13</x:v>
      </x:c>
      <x:c r="N1312" s="10" t="n">
        <x:f>IF(D1312="","",ROUND((D1312-B1312)*24,6))</x:f>
        <x:v>507.89</x:v>
      </x:c>
      <x:c r="O1312" s="1" t="n">
        <x:f>IF(D1312="",1,0)</x:f>
        <x:v>0</x:v>
      </x:c>
      <x:c r="P1312" s="1" t="n">
        <x:f>IF(E1312="",0,IF(OR(C1312&lt;&gt;"",L1312&gt;=J1312),1,0))</x:f>
        <x:v>1</x:v>
      </x:c>
      <x:c r="Q1312" s="1" t="n">
        <x:f>IF(AND(E1312&lt;&gt;"",C1312&lt;&gt;"",M1312&lt;=J1312),1,0)</x:f>
        <x:v>1</x:v>
      </x:c>
      <x:c r="R1312" s="1" t="n">
        <x:f>P1312-Q1312</x:f>
        <x:v>0</x:v>
      </x:c>
      <x:c r="S1312" s="1" t="n">
        <x:f>IF(E1312="",0,IF(OR(D1312&lt;&gt;"",L1312&gt;=K1312),1,0))</x:f>
        <x:v>1</x:v>
      </x:c>
      <x:c r="T1312" s="1" t="n">
        <x:f>IF(AND(E1312&lt;&gt;"",D1312&lt;&gt;"",N1312&lt;=K1312),1,0)</x:f>
        <x:v>0</x:v>
      </x:c>
      <x:c r="U1312" s="1" t="n">
        <x:f>S1312-T1312</x:f>
        <x:v>1</x:v>
      </x:c>
      <x:c r="V1312" s="1" t="n">
        <x:f>IF(I1312="",0,1)</x:f>
        <x:v>0</x:v>
      </x:c>
      <x:c r="W1312" s="1" t="n">
        <x:f>IF(I1312&gt;=4,1,0)</x:f>
        <x:v>0</x:v>
      </x:c>
      <x:c r="X1312" s="1" t="n">
        <x:f>1-O1312</x:f>
        <x:v>1</x:v>
      </x:c>
      <x:c r="Y1312" s="1" t="n">
        <x:f>IF(AND(O1312=1,L1312&gt;168),1,0)</x:f>
        <x:v>0</x:v>
      </x:c>
    </x:row>
    <x:row r="1313">
      <x:c r="A1313" s="1" t="str">
        <x:v>T01308</x:v>
      </x:c>
      <x:c r="B1313" s="9" t="n">
        <x:v>45754.10208333333</x:v>
      </x:c>
      <x:c r="C1313" s="9" t="n">
        <x:v>45754.544583333336</x:v>
      </x:c>
      <x:c r="D1313" s="9" t="n">
        <x:v>45762.21</x:v>
      </x:c>
      <x:c r="E1313" s="1" t="str">
        <x:v>Low</x:v>
      </x:c>
      <x:c r="F1313" s="1" t="str">
        <x:v>Web chat</x:v>
      </x:c>
      <x:c r="G1313" s="1" t="str">
        <x:v>Billing</x:v>
      </x:c>
      <x:c r="H1313" s="1" t="n">
        <x:v>0</x:v>
      </x:c>
      <x:c r="I1313" s="1" t="n">
        <x:v>3</x:v>
      </x:c>
      <x:c r="J1313" s="1" t="n">
        <x:f>IF(E1313="","",VLOOKUP(E1313,'Guide'!$A$7:$C$10,2,FALSE))</x:f>
        <x:v>24</x:v>
      </x:c>
      <x:c r="K1313" s="1" t="n">
        <x:f>IF(E1313="","",VLOOKUP(E1313,'Guide'!$A$7:$C$10,3,FALSE))</x:f>
        <x:v>120</x:v>
      </x:c>
      <x:c r="L1313" s="10" t="n">
        <x:f>('Guide'!$B$4-B1313)*24</x:f>
        <x:v>2037.5500000000466</x:v>
      </x:c>
      <x:c r="M1313" s="10" t="n">
        <x:f>IF(C1313="","",ROUND((C1313-B1313)*24,6))</x:f>
        <x:v>10.62</x:v>
      </x:c>
      <x:c r="N1313" s="10" t="n">
        <x:f>IF(D1313="","",ROUND((D1313-B1313)*24,6))</x:f>
        <x:v>194.59</x:v>
      </x:c>
      <x:c r="O1313" s="1" t="n">
        <x:f>IF(D1313="",1,0)</x:f>
        <x:v>0</x:v>
      </x:c>
      <x:c r="P1313" s="1" t="n">
        <x:f>IF(E1313="",0,IF(OR(C1313&lt;&gt;"",L1313&gt;=J1313),1,0))</x:f>
        <x:v>1</x:v>
      </x:c>
      <x:c r="Q1313" s="1" t="n">
        <x:f>IF(AND(E1313&lt;&gt;"",C1313&lt;&gt;"",M1313&lt;=J1313),1,0)</x:f>
        <x:v>1</x:v>
      </x:c>
      <x:c r="R1313" s="1" t="n">
        <x:f>P1313-Q1313</x:f>
        <x:v>0</x:v>
      </x:c>
      <x:c r="S1313" s="1" t="n">
        <x:f>IF(E1313="",0,IF(OR(D1313&lt;&gt;"",L1313&gt;=K1313),1,0))</x:f>
        <x:v>1</x:v>
      </x:c>
      <x:c r="T1313" s="1" t="n">
        <x:f>IF(AND(E1313&lt;&gt;"",D1313&lt;&gt;"",N1313&lt;=K1313),1,0)</x:f>
        <x:v>0</x:v>
      </x:c>
      <x:c r="U1313" s="1" t="n">
        <x:f>S1313-T1313</x:f>
        <x:v>1</x:v>
      </x:c>
      <x:c r="V1313" s="1" t="n">
        <x:f>IF(I1313="",0,1)</x:f>
        <x:v>1</x:v>
      </x:c>
      <x:c r="W1313" s="1" t="n">
        <x:f>IF(I1313&gt;=4,1,0)</x:f>
        <x:v>0</x:v>
      </x:c>
      <x:c r="X1313" s="1" t="n">
        <x:f>1-O1313</x:f>
        <x:v>1</x:v>
      </x:c>
      <x:c r="Y1313" s="1" t="n">
        <x:f>IF(AND(O1313=1,L1313&gt;168),1,0)</x:f>
        <x:v>0</x:v>
      </x:c>
    </x:row>
    <x:row r="1314">
      <x:c r="A1314" s="1" t="str">
        <x:v>T01309</x:v>
      </x:c>
      <x:c r="B1314" s="9" t="n">
        <x:v>45676.893055555556</x:v>
      </x:c>
      <x:c r="C1314" s="9" t="n">
        <x:v>45677.24680555556</x:v>
      </x:c>
      <x:c r="D1314" s="9" t="n">
        <x:v>45685.612222222226</x:v>
      </x:c>
      <x:c r="E1314" s="1" t="str">
        <x:v>Normal</x:v>
      </x:c>
      <x:c r="F1314" s="1" t="str">
        <x:v>Email</x:v>
      </x:c>
      <x:c r="G1314" s="1" t="str">
        <x:v>Product information</x:v>
      </x:c>
      <x:c r="H1314" s="1" t="n">
        <x:v>0</x:v>
      </x:c>
      <x:c r="I1314" s="1" t="n">
        <x:v>4</x:v>
      </x:c>
      <x:c r="J1314" s="1" t="n">
        <x:f>IF(E1314="","",VLOOKUP(E1314,'Guide'!$A$7:$C$10,2,FALSE))</x:f>
        <x:v>12</x:v>
      </x:c>
      <x:c r="K1314" s="1" t="n">
        <x:f>IF(E1314="","",VLOOKUP(E1314,'Guide'!$A$7:$C$10,3,FALSE))</x:f>
        <x:v>72</x:v>
      </x:c>
      <x:c r="L1314" s="10" t="n">
        <x:f>('Guide'!$B$4-B1314)*24</x:f>
        <x:v>3890.566666666651</x:v>
      </x:c>
      <x:c r="M1314" s="10" t="n">
        <x:f>IF(C1314="","",ROUND((C1314-B1314)*24,6))</x:f>
        <x:v>8.49</x:v>
      </x:c>
      <x:c r="N1314" s="10" t="n">
        <x:f>IF(D1314="","",ROUND((D1314-B1314)*24,6))</x:f>
        <x:v>209.26</x:v>
      </x:c>
      <x:c r="O1314" s="1" t="n">
        <x:f>IF(D1314="",1,0)</x:f>
        <x:v>0</x:v>
      </x:c>
      <x:c r="P1314" s="1" t="n">
        <x:f>IF(E1314="",0,IF(OR(C1314&lt;&gt;"",L1314&gt;=J1314),1,0))</x:f>
        <x:v>1</x:v>
      </x:c>
      <x:c r="Q1314" s="1" t="n">
        <x:f>IF(AND(E1314&lt;&gt;"",C1314&lt;&gt;"",M1314&lt;=J1314),1,0)</x:f>
        <x:v>1</x:v>
      </x:c>
      <x:c r="R1314" s="1" t="n">
        <x:f>P1314-Q1314</x:f>
        <x:v>0</x:v>
      </x:c>
      <x:c r="S1314" s="1" t="n">
        <x:f>IF(E1314="",0,IF(OR(D1314&lt;&gt;"",L1314&gt;=K1314),1,0))</x:f>
        <x:v>1</x:v>
      </x:c>
      <x:c r="T1314" s="1" t="n">
        <x:f>IF(AND(E1314&lt;&gt;"",D1314&lt;&gt;"",N1314&lt;=K1314),1,0)</x:f>
        <x:v>0</x:v>
      </x:c>
      <x:c r="U1314" s="1" t="n">
        <x:f>S1314-T1314</x:f>
        <x:v>1</x:v>
      </x:c>
      <x:c r="V1314" s="1" t="n">
        <x:f>IF(I1314="",0,1)</x:f>
        <x:v>1</x:v>
      </x:c>
      <x:c r="W1314" s="1" t="n">
        <x:f>IF(I1314&gt;=4,1,0)</x:f>
        <x:v>1</x:v>
      </x:c>
      <x:c r="X1314" s="1" t="n">
        <x:f>1-O1314</x:f>
        <x:v>1</x:v>
      </x:c>
      <x:c r="Y1314" s="1" t="n">
        <x:f>IF(AND(O1314=1,L1314&gt;168),1,0)</x:f>
        <x:v>0</x:v>
      </x:c>
    </x:row>
    <x:row r="1315">
      <x:c r="A1315" s="1" t="str">
        <x:v>T01310</x:v>
      </x:c>
      <x:c r="B1315" s="9" t="n">
        <x:v>45707.51736111111</x:v>
      </x:c>
      <x:c r="C1315" s="9" t="n">
        <x:v>45707.60361111111</x:v>
      </x:c>
      <x:c r="D1315" s="9" t="n">
        <x:v>45708.25444444444</x:v>
      </x:c>
      <x:c r="E1315" s="1" t="str">
        <x:v>High</x:v>
      </x:c>
      <x:c r="F1315" s="1" t="str">
        <x:v>WhatsApp</x:v>
      </x:c>
      <x:c r="G1315" s="1" t="str">
        <x:v>Billing</x:v>
      </x:c>
      <x:c r="H1315" s="1" t="n">
        <x:v>0</x:v>
      </x:c>
      <x:c r="I1315" s="1" t="n">
        <x:v>5</x:v>
      </x:c>
      <x:c r="J1315" s="1" t="n">
        <x:f>IF(E1315="","",VLOOKUP(E1315,'Guide'!$A$7:$C$10,2,FALSE))</x:f>
        <x:v>4</x:v>
      </x:c>
      <x:c r="K1315" s="1" t="n">
        <x:f>IF(E1315="","",VLOOKUP(E1315,'Guide'!$A$7:$C$10,3,FALSE))</x:f>
        <x:v>24</x:v>
      </x:c>
      <x:c r="L1315" s="10" t="n">
        <x:f>('Guide'!$B$4-B1315)*24</x:f>
        <x:v>3155.583333333372</x:v>
      </x:c>
      <x:c r="M1315" s="10" t="n">
        <x:f>IF(C1315="","",ROUND((C1315-B1315)*24,6))</x:f>
        <x:v>2.07</x:v>
      </x:c>
      <x:c r="N1315" s="10" t="n">
        <x:f>IF(D1315="","",ROUND((D1315-B1315)*24,6))</x:f>
        <x:v>17.69</x:v>
      </x:c>
      <x:c r="O1315" s="1" t="n">
        <x:f>IF(D1315="",1,0)</x:f>
        <x:v>0</x:v>
      </x:c>
      <x:c r="P1315" s="1" t="n">
        <x:f>IF(E1315="",0,IF(OR(C1315&lt;&gt;"",L1315&gt;=J1315),1,0))</x:f>
        <x:v>1</x:v>
      </x:c>
      <x:c r="Q1315" s="1" t="n">
        <x:f>IF(AND(E1315&lt;&gt;"",C1315&lt;&gt;"",M1315&lt;=J1315),1,0)</x:f>
        <x:v>1</x:v>
      </x:c>
      <x:c r="R1315" s="1" t="n">
        <x:f>P1315-Q1315</x:f>
        <x:v>0</x:v>
      </x:c>
      <x:c r="S1315" s="1" t="n">
        <x:f>IF(E1315="",0,IF(OR(D1315&lt;&gt;"",L1315&gt;=K1315),1,0))</x:f>
        <x:v>1</x:v>
      </x:c>
      <x:c r="T1315" s="1" t="n">
        <x:f>IF(AND(E1315&lt;&gt;"",D1315&lt;&gt;"",N1315&lt;=K1315),1,0)</x:f>
        <x:v>1</x:v>
      </x:c>
      <x:c r="U1315" s="1" t="n">
        <x:f>S1315-T1315</x:f>
        <x:v>0</x:v>
      </x:c>
      <x:c r="V1315" s="1" t="n">
        <x:f>IF(I1315="",0,1)</x:f>
        <x:v>1</x:v>
      </x:c>
      <x:c r="W1315" s="1" t="n">
        <x:f>IF(I1315&gt;=4,1,0)</x:f>
        <x:v>1</x:v>
      </x:c>
      <x:c r="X1315" s="1" t="n">
        <x:f>1-O1315</x:f>
        <x:v>1</x:v>
      </x:c>
      <x:c r="Y1315" s="1" t="n">
        <x:f>IF(AND(O1315=1,L1315&gt;168),1,0)</x:f>
        <x:v>0</x:v>
      </x:c>
    </x:row>
    <x:row r="1316">
      <x:c r="A1316" s="1" t="str">
        <x:v>T01311</x:v>
      </x:c>
      <x:c r="B1316" s="9" t="n">
        <x:v>45719.675</x:v>
      </x:c>
      <x:c r="C1316" s="9" t="n">
        <x:v>45719.903333333335</x:v>
      </x:c>
      <x:c r="D1316" s="9" t="n">
        <x:v>45719.97083333333</x:v>
      </x:c>
      <x:c r="E1316" s="1" t="str">
        <x:v>High</x:v>
      </x:c>
      <x:c r="F1316" s="1" t="str">
        <x:v>WhatsApp</x:v>
      </x:c>
      <x:c r="G1316" s="1" t="str">
        <x:v>Account access</x:v>
      </x:c>
      <x:c r="H1316" s="1" t="n">
        <x:v>0</x:v>
      </x:c>
      <x:c r="I1316" s="1"/>
      <x:c r="J1316" s="1" t="n">
        <x:f>IF(E1316="","",VLOOKUP(E1316,'Guide'!$A$7:$C$10,2,FALSE))</x:f>
        <x:v>4</x:v>
      </x:c>
      <x:c r="K1316" s="1" t="n">
        <x:f>IF(E1316="","",VLOOKUP(E1316,'Guide'!$A$7:$C$10,3,FALSE))</x:f>
        <x:v>24</x:v>
      </x:c>
      <x:c r="L1316" s="10" t="n">
        <x:f>('Guide'!$B$4-B1316)*24</x:f>
        <x:v>2863.79999999993</x:v>
      </x:c>
      <x:c r="M1316" s="10" t="n">
        <x:f>IF(C1316="","",ROUND((C1316-B1316)*24,6))</x:f>
        <x:v>5.48</x:v>
      </x:c>
      <x:c r="N1316" s="10" t="n">
        <x:f>IF(D1316="","",ROUND((D1316-B1316)*24,6))</x:f>
        <x:v>7.1</x:v>
      </x:c>
      <x:c r="O1316" s="1" t="n">
        <x:f>IF(D1316="",1,0)</x:f>
        <x:v>0</x:v>
      </x:c>
      <x:c r="P1316" s="1" t="n">
        <x:f>IF(E1316="",0,IF(OR(C1316&lt;&gt;"",L1316&gt;=J1316),1,0))</x:f>
        <x:v>1</x:v>
      </x:c>
      <x:c r="Q1316" s="1" t="n">
        <x:f>IF(AND(E1316&lt;&gt;"",C1316&lt;&gt;"",M1316&lt;=J1316),1,0)</x:f>
        <x:v>0</x:v>
      </x:c>
      <x:c r="R1316" s="1" t="n">
        <x:f>P1316-Q1316</x:f>
        <x:v>1</x:v>
      </x:c>
      <x:c r="S1316" s="1" t="n">
        <x:f>IF(E1316="",0,IF(OR(D1316&lt;&gt;"",L1316&gt;=K1316),1,0))</x:f>
        <x:v>1</x:v>
      </x:c>
      <x:c r="T1316" s="1" t="n">
        <x:f>IF(AND(E1316&lt;&gt;"",D1316&lt;&gt;"",N1316&lt;=K1316),1,0)</x:f>
        <x:v>1</x:v>
      </x:c>
      <x:c r="U1316" s="1" t="n">
        <x:f>S1316-T1316</x:f>
        <x:v>0</x:v>
      </x:c>
      <x:c r="V1316" s="1" t="n">
        <x:f>IF(I1316="",0,1)</x:f>
        <x:v>0</x:v>
      </x:c>
      <x:c r="W1316" s="1" t="n">
        <x:f>IF(I1316&gt;=4,1,0)</x:f>
        <x:v>0</x:v>
      </x:c>
      <x:c r="X1316" s="1" t="n">
        <x:f>1-O1316</x:f>
        <x:v>1</x:v>
      </x:c>
      <x:c r="Y1316" s="1" t="n">
        <x:f>IF(AND(O1316=1,L1316&gt;168),1,0)</x:f>
        <x:v>0</x:v>
      </x:c>
    </x:row>
    <x:row r="1317">
      <x:c r="A1317" s="1" t="str">
        <x:v>T01312</x:v>
      </x:c>
      <x:c r="B1317" s="9" t="n">
        <x:v>45662.754166666666</x:v>
      </x:c>
      <x:c r="C1317" s="9" t="n">
        <x:v>45663.440416666665</x:v>
      </x:c>
      <x:c r="D1317" s="9" t="n">
        <x:v>45669.284583333334</x:v>
      </x:c>
      <x:c r="E1317" s="1" t="str">
        <x:v>Low</x:v>
      </x:c>
      <x:c r="F1317" s="1" t="str">
        <x:v>WhatsApp</x:v>
      </x:c>
      <x:c r="G1317" s="1" t="str">
        <x:v>Delivery</x:v>
      </x:c>
      <x:c r="H1317" s="1" t="n">
        <x:v>0</x:v>
      </x:c>
      <x:c r="I1317" s="1" t="n">
        <x:v>1</x:v>
      </x:c>
      <x:c r="J1317" s="1" t="n">
        <x:f>IF(E1317="","",VLOOKUP(E1317,'Guide'!$A$7:$C$10,2,FALSE))</x:f>
        <x:v>24</x:v>
      </x:c>
      <x:c r="K1317" s="1" t="n">
        <x:f>IF(E1317="","",VLOOKUP(E1317,'Guide'!$A$7:$C$10,3,FALSE))</x:f>
        <x:v>120</x:v>
      </x:c>
      <x:c r="L1317" s="10" t="n">
        <x:f>('Guide'!$B$4-B1317)*24</x:f>
        <x:v>4229.900000000023</x:v>
      </x:c>
      <x:c r="M1317" s="10" t="n">
        <x:f>IF(C1317="","",ROUND((C1317-B1317)*24,6))</x:f>
        <x:v>16.47</x:v>
      </x:c>
      <x:c r="N1317" s="10" t="n">
        <x:f>IF(D1317="","",ROUND((D1317-B1317)*24,6))</x:f>
        <x:v>156.73</x:v>
      </x:c>
      <x:c r="O1317" s="1" t="n">
        <x:f>IF(D1317="",1,0)</x:f>
        <x:v>0</x:v>
      </x:c>
      <x:c r="P1317" s="1" t="n">
        <x:f>IF(E1317="",0,IF(OR(C1317&lt;&gt;"",L1317&gt;=J1317),1,0))</x:f>
        <x:v>1</x:v>
      </x:c>
      <x:c r="Q1317" s="1" t="n">
        <x:f>IF(AND(E1317&lt;&gt;"",C1317&lt;&gt;"",M1317&lt;=J1317),1,0)</x:f>
        <x:v>1</x:v>
      </x:c>
      <x:c r="R1317" s="1" t="n">
        <x:f>P1317-Q1317</x:f>
        <x:v>0</x:v>
      </x:c>
      <x:c r="S1317" s="1" t="n">
        <x:f>IF(E1317="",0,IF(OR(D1317&lt;&gt;"",L1317&gt;=K1317),1,0))</x:f>
        <x:v>1</x:v>
      </x:c>
      <x:c r="T1317" s="1" t="n">
        <x:f>IF(AND(E1317&lt;&gt;"",D1317&lt;&gt;"",N1317&lt;=K1317),1,0)</x:f>
        <x:v>0</x:v>
      </x:c>
      <x:c r="U1317" s="1" t="n">
        <x:f>S1317-T1317</x:f>
        <x:v>1</x:v>
      </x:c>
      <x:c r="V1317" s="1" t="n">
        <x:f>IF(I1317="",0,1)</x:f>
        <x:v>1</x:v>
      </x:c>
      <x:c r="W1317" s="1" t="n">
        <x:f>IF(I1317&gt;=4,1,0)</x:f>
        <x:v>0</x:v>
      </x:c>
      <x:c r="X1317" s="1" t="n">
        <x:f>1-O1317</x:f>
        <x:v>1</x:v>
      </x:c>
      <x:c r="Y1317" s="1" t="n">
        <x:f>IF(AND(O1317=1,L1317&gt;168),1,0)</x:f>
        <x:v>0</x:v>
      </x:c>
    </x:row>
    <x:row r="1318">
      <x:c r="A1318" s="1" t="str">
        <x:v>T01313</x:v>
      </x:c>
      <x:c r="B1318" s="9" t="n">
        <x:v>45816.90555555555</x:v>
      </x:c>
      <x:c r="C1318" s="9" t="n">
        <x:v>45817.17597222222</x:v>
      </x:c>
      <x:c r="D1318" s="9" t="n">
        <x:v>45823.80388888889</x:v>
      </x:c>
      <x:c r="E1318" s="1" t="str">
        <x:v>Normal</x:v>
      </x:c>
      <x:c r="F1318" s="1" t="str">
        <x:v>WhatsApp</x:v>
      </x:c>
      <x:c r="G1318" s="1" t="str">
        <x:v>Account access</x:v>
      </x:c>
      <x:c r="H1318" s="1" t="n">
        <x:v>0</x:v>
      </x:c>
      <x:c r="I1318" s="1"/>
      <x:c r="J1318" s="1" t="n">
        <x:f>IF(E1318="","",VLOOKUP(E1318,'Guide'!$A$7:$C$10,2,FALSE))</x:f>
        <x:v>12</x:v>
      </x:c>
      <x:c r="K1318" s="1" t="n">
        <x:f>IF(E1318="","",VLOOKUP(E1318,'Guide'!$A$7:$C$10,3,FALSE))</x:f>
        <x:v>72</x:v>
      </x:c>
      <x:c r="L1318" s="10" t="n">
        <x:f>('Guide'!$B$4-B1318)*24</x:f>
        <x:v>530.266666666721</x:v>
      </x:c>
      <x:c r="M1318" s="10" t="n">
        <x:f>IF(C1318="","",ROUND((C1318-B1318)*24,6))</x:f>
        <x:v>6.49</x:v>
      </x:c>
      <x:c r="N1318" s="10" t="n">
        <x:f>IF(D1318="","",ROUND((D1318-B1318)*24,6))</x:f>
        <x:v>165.56</x:v>
      </x:c>
      <x:c r="O1318" s="1" t="n">
        <x:f>IF(D1318="",1,0)</x:f>
        <x:v>0</x:v>
      </x:c>
      <x:c r="P1318" s="1" t="n">
        <x:f>IF(E1318="",0,IF(OR(C1318&lt;&gt;"",L1318&gt;=J1318),1,0))</x:f>
        <x:v>1</x:v>
      </x:c>
      <x:c r="Q1318" s="1" t="n">
        <x:f>IF(AND(E1318&lt;&gt;"",C1318&lt;&gt;"",M1318&lt;=J1318),1,0)</x:f>
        <x:v>1</x:v>
      </x:c>
      <x:c r="R1318" s="1" t="n">
        <x:f>P1318-Q1318</x:f>
        <x:v>0</x:v>
      </x:c>
      <x:c r="S1318" s="1" t="n">
        <x:f>IF(E1318="",0,IF(OR(D1318&lt;&gt;"",L1318&gt;=K1318),1,0))</x:f>
        <x:v>1</x:v>
      </x:c>
      <x:c r="T1318" s="1" t="n">
        <x:f>IF(AND(E1318&lt;&gt;"",D1318&lt;&gt;"",N1318&lt;=K1318),1,0)</x:f>
        <x:v>0</x:v>
      </x:c>
      <x:c r="U1318" s="1" t="n">
        <x:f>S1318-T1318</x:f>
        <x:v>1</x:v>
      </x:c>
      <x:c r="V1318" s="1" t="n">
        <x:f>IF(I1318="",0,1)</x:f>
        <x:v>0</x:v>
      </x:c>
      <x:c r="W1318" s="1" t="n">
        <x:f>IF(I1318&gt;=4,1,0)</x:f>
        <x:v>0</x:v>
      </x:c>
      <x:c r="X1318" s="1" t="n">
        <x:f>1-O1318</x:f>
        <x:v>1</x:v>
      </x:c>
      <x:c r="Y1318" s="1" t="n">
        <x:f>IF(AND(O1318=1,L1318&gt;168),1,0)</x:f>
        <x:v>0</x:v>
      </x:c>
    </x:row>
    <x:row r="1319">
      <x:c r="A1319" s="1" t="str">
        <x:v>T01314</x:v>
      </x:c>
      <x:c r="B1319" s="9" t="n">
        <x:v>45777.09652777778</x:v>
      </x:c>
      <x:c r="C1319" s="9" t="n">
        <x:v>45777.30611111111</x:v>
      </x:c>
      <x:c r="D1319" s="9" t="n">
        <x:v>45778.350694444445</x:v>
      </x:c>
      <x:c r="E1319" s="1" t="str">
        <x:v>Normal</x:v>
      </x:c>
      <x:c r="F1319" s="1" t="str">
        <x:v>Web chat</x:v>
      </x:c>
      <x:c r="G1319" s="1" t="str">
        <x:v>Delivery</x:v>
      </x:c>
      <x:c r="H1319" s="1" t="n">
        <x:v>0</x:v>
      </x:c>
      <x:c r="I1319" s="1" t="n">
        <x:v>5</x:v>
      </x:c>
      <x:c r="J1319" s="1" t="n">
        <x:f>IF(E1319="","",VLOOKUP(E1319,'Guide'!$A$7:$C$10,2,FALSE))</x:f>
        <x:v>12</x:v>
      </x:c>
      <x:c r="K1319" s="1" t="n">
        <x:f>IF(E1319="","",VLOOKUP(E1319,'Guide'!$A$7:$C$10,3,FALSE))</x:f>
        <x:v>72</x:v>
      </x:c>
      <x:c r="L1319" s="10" t="n">
        <x:f>('Guide'!$B$4-B1319)*24</x:f>
        <x:v>1485.6833333332906</x:v>
      </x:c>
      <x:c r="M1319" s="10" t="n">
        <x:f>IF(C1319="","",ROUND((C1319-B1319)*24,6))</x:f>
        <x:v>5.03</x:v>
      </x:c>
      <x:c r="N1319" s="10" t="n">
        <x:f>IF(D1319="","",ROUND((D1319-B1319)*24,6))</x:f>
        <x:v>30.1</x:v>
      </x:c>
      <x:c r="O1319" s="1" t="n">
        <x:f>IF(D1319="",1,0)</x:f>
        <x:v>0</x:v>
      </x:c>
      <x:c r="P1319" s="1" t="n">
        <x:f>IF(E1319="",0,IF(OR(C1319&lt;&gt;"",L1319&gt;=J1319),1,0))</x:f>
        <x:v>1</x:v>
      </x:c>
      <x:c r="Q1319" s="1" t="n">
        <x:f>IF(AND(E1319&lt;&gt;"",C1319&lt;&gt;"",M1319&lt;=J1319),1,0)</x:f>
        <x:v>1</x:v>
      </x:c>
      <x:c r="R1319" s="1" t="n">
        <x:f>P1319-Q1319</x:f>
        <x:v>0</x:v>
      </x:c>
      <x:c r="S1319" s="1" t="n">
        <x:f>IF(E1319="",0,IF(OR(D1319&lt;&gt;"",L1319&gt;=K1319),1,0))</x:f>
        <x:v>1</x:v>
      </x:c>
      <x:c r="T1319" s="1" t="n">
        <x:f>IF(AND(E1319&lt;&gt;"",D1319&lt;&gt;"",N1319&lt;=K1319),1,0)</x:f>
        <x:v>1</x:v>
      </x:c>
      <x:c r="U1319" s="1" t="n">
        <x:f>S1319-T1319</x:f>
        <x:v>0</x:v>
      </x:c>
      <x:c r="V1319" s="1" t="n">
        <x:f>IF(I1319="",0,1)</x:f>
        <x:v>1</x:v>
      </x:c>
      <x:c r="W1319" s="1" t="n">
        <x:f>IF(I1319&gt;=4,1,0)</x:f>
        <x:v>1</x:v>
      </x:c>
      <x:c r="X1319" s="1" t="n">
        <x:f>1-O1319</x:f>
        <x:v>1</x:v>
      </x:c>
      <x:c r="Y1319" s="1" t="n">
        <x:f>IF(AND(O1319=1,L1319&gt;168),1,0)</x:f>
        <x:v>0</x:v>
      </x:c>
    </x:row>
    <x:row r="1320">
      <x:c r="A1320" s="1" t="str">
        <x:v>T01315</x:v>
      </x:c>
      <x:c r="B1320" s="9" t="n">
        <x:v>45737.75555555556</x:v>
      </x:c>
      <x:c r="C1320" s="9" t="n">
        <x:v>45738.463055555556</x:v>
      </x:c>
      <x:c r="D1320" s="9" t="n">
        <x:v>45738.49597222222</x:v>
      </x:c>
      <x:c r="E1320" s="1" t="str">
        <x:v>Normal</x:v>
      </x:c>
      <x:c r="F1320" s="1" t="str">
        <x:v>Email</x:v>
      </x:c>
      <x:c r="G1320" s="1" t="str">
        <x:v>Product information</x:v>
      </x:c>
      <x:c r="H1320" s="1" t="n">
        <x:v>0</x:v>
      </x:c>
      <x:c r="I1320" s="1" t="n">
        <x:v>5</x:v>
      </x:c>
      <x:c r="J1320" s="1" t="n">
        <x:f>IF(E1320="","",VLOOKUP(E1320,'Guide'!$A$7:$C$10,2,FALSE))</x:f>
        <x:v>12</x:v>
      </x:c>
      <x:c r="K1320" s="1" t="n">
        <x:f>IF(E1320="","",VLOOKUP(E1320,'Guide'!$A$7:$C$10,3,FALSE))</x:f>
        <x:v>72</x:v>
      </x:c>
      <x:c r="L1320" s="10" t="n">
        <x:f>('Guide'!$B$4-B1320)*24</x:f>
        <x:v>2429.8666666665813</x:v>
      </x:c>
      <x:c r="M1320" s="10" t="n">
        <x:f>IF(C1320="","",ROUND((C1320-B1320)*24,6))</x:f>
        <x:v>16.98</x:v>
      </x:c>
      <x:c r="N1320" s="10" t="n">
        <x:f>IF(D1320="","",ROUND((D1320-B1320)*24,6))</x:f>
        <x:v>17.77</x:v>
      </x:c>
      <x:c r="O1320" s="1" t="n">
        <x:f>IF(D1320="",1,0)</x:f>
        <x:v>0</x:v>
      </x:c>
      <x:c r="P1320" s="1" t="n">
        <x:f>IF(E1320="",0,IF(OR(C1320&lt;&gt;"",L1320&gt;=J1320),1,0))</x:f>
        <x:v>1</x:v>
      </x:c>
      <x:c r="Q1320" s="1" t="n">
        <x:f>IF(AND(E1320&lt;&gt;"",C1320&lt;&gt;"",M1320&lt;=J1320),1,0)</x:f>
        <x:v>0</x:v>
      </x:c>
      <x:c r="R1320" s="1" t="n">
        <x:f>P1320-Q1320</x:f>
        <x:v>1</x:v>
      </x:c>
      <x:c r="S1320" s="1" t="n">
        <x:f>IF(E1320="",0,IF(OR(D1320&lt;&gt;"",L1320&gt;=K1320),1,0))</x:f>
        <x:v>1</x:v>
      </x:c>
      <x:c r="T1320" s="1" t="n">
        <x:f>IF(AND(E1320&lt;&gt;"",D1320&lt;&gt;"",N1320&lt;=K1320),1,0)</x:f>
        <x:v>1</x:v>
      </x:c>
      <x:c r="U1320" s="1" t="n">
        <x:f>S1320-T1320</x:f>
        <x:v>0</x:v>
      </x:c>
      <x:c r="V1320" s="1" t="n">
        <x:f>IF(I1320="",0,1)</x:f>
        <x:v>1</x:v>
      </x:c>
      <x:c r="W1320" s="1" t="n">
        <x:f>IF(I1320&gt;=4,1,0)</x:f>
        <x:v>1</x:v>
      </x:c>
      <x:c r="X1320" s="1" t="n">
        <x:f>1-O1320</x:f>
        <x:v>1</x:v>
      </x:c>
      <x:c r="Y1320" s="1" t="n">
        <x:f>IF(AND(O1320=1,L1320&gt;168),1,0)</x:f>
        <x:v>0</x:v>
      </x:c>
    </x:row>
    <x:row r="1321">
      <x:c r="A1321" s="1" t="str">
        <x:v>T01316</x:v>
      </x:c>
      <x:c r="B1321" s="9" t="n">
        <x:v>45770.58888888889</x:v>
      </x:c>
      <x:c r="C1321" s="9" t="n">
        <x:v>45774.06013888889</x:v>
      </x:c>
      <x:c r="D1321" s="9" t="n">
        <x:v>45774.064305555556</x:v>
      </x:c>
      <x:c r="E1321" s="1" t="str">
        <x:v>Normal</x:v>
      </x:c>
      <x:c r="F1321" s="1" t="str">
        <x:v>Email</x:v>
      </x:c>
      <x:c r="G1321" s="1" t="str">
        <x:v>Billing</x:v>
      </x:c>
      <x:c r="H1321" s="1" t="n">
        <x:v>0</x:v>
      </x:c>
      <x:c r="I1321" s="1" t="n">
        <x:v>5</x:v>
      </x:c>
      <x:c r="J1321" s="1" t="n">
        <x:f>IF(E1321="","",VLOOKUP(E1321,'Guide'!$A$7:$C$10,2,FALSE))</x:f>
        <x:v>12</x:v>
      </x:c>
      <x:c r="K1321" s="1" t="n">
        <x:f>IF(E1321="","",VLOOKUP(E1321,'Guide'!$A$7:$C$10,3,FALSE))</x:f>
        <x:v>72</x:v>
      </x:c>
      <x:c r="L1321" s="10" t="n">
        <x:f>('Guide'!$B$4-B1321)*24</x:f>
        <x:v>1641.8666666666977</x:v>
      </x:c>
      <x:c r="M1321" s="10" t="n">
        <x:f>IF(C1321="","",ROUND((C1321-B1321)*24,6))</x:f>
        <x:v>83.31</x:v>
      </x:c>
      <x:c r="N1321" s="10" t="n">
        <x:f>IF(D1321="","",ROUND((D1321-B1321)*24,6))</x:f>
        <x:v>83.41</x:v>
      </x:c>
      <x:c r="O1321" s="1" t="n">
        <x:f>IF(D1321="",1,0)</x:f>
        <x:v>0</x:v>
      </x:c>
      <x:c r="P1321" s="1" t="n">
        <x:f>IF(E1321="",0,IF(OR(C1321&lt;&gt;"",L1321&gt;=J1321),1,0))</x:f>
        <x:v>1</x:v>
      </x:c>
      <x:c r="Q1321" s="1" t="n">
        <x:f>IF(AND(E1321&lt;&gt;"",C1321&lt;&gt;"",M1321&lt;=J1321),1,0)</x:f>
        <x:v>0</x:v>
      </x:c>
      <x:c r="R1321" s="1" t="n">
        <x:f>P1321-Q1321</x:f>
        <x:v>1</x:v>
      </x:c>
      <x:c r="S1321" s="1" t="n">
        <x:f>IF(E1321="",0,IF(OR(D1321&lt;&gt;"",L1321&gt;=K1321),1,0))</x:f>
        <x:v>1</x:v>
      </x:c>
      <x:c r="T1321" s="1" t="n">
        <x:f>IF(AND(E1321&lt;&gt;"",D1321&lt;&gt;"",N1321&lt;=K1321),1,0)</x:f>
        <x:v>0</x:v>
      </x:c>
      <x:c r="U1321" s="1" t="n">
        <x:f>S1321-T1321</x:f>
        <x:v>1</x:v>
      </x:c>
      <x:c r="V1321" s="1" t="n">
        <x:f>IF(I1321="",0,1)</x:f>
        <x:v>1</x:v>
      </x:c>
      <x:c r="W1321" s="1" t="n">
        <x:f>IF(I1321&gt;=4,1,0)</x:f>
        <x:v>1</x:v>
      </x:c>
      <x:c r="X1321" s="1" t="n">
        <x:f>1-O1321</x:f>
        <x:v>1</x:v>
      </x:c>
      <x:c r="Y1321" s="1" t="n">
        <x:f>IF(AND(O1321=1,L1321&gt;168),1,0)</x:f>
        <x:v>0</x:v>
      </x:c>
    </x:row>
    <x:row r="1322">
      <x:c r="A1322" s="1" t="str">
        <x:v>T01317</x:v>
      </x:c>
      <x:c r="B1322" s="9" t="n">
        <x:v>45762.748611111114</x:v>
      </x:c>
      <x:c r="C1322" s="9" t="n">
        <x:v>45762.87861111111</x:v>
      </x:c>
      <x:c r="D1322" s="9" t="n">
        <x:v>45763.17402777778</x:v>
      </x:c>
      <x:c r="E1322" s="1" t="str">
        <x:v>High</x:v>
      </x:c>
      <x:c r="F1322" s="1" t="str">
        <x:v>Email</x:v>
      </x:c>
      <x:c r="G1322" s="1" t="str">
        <x:v>Delivery</x:v>
      </x:c>
      <x:c r="H1322" s="1" t="n">
        <x:v>0</x:v>
      </x:c>
      <x:c r="I1322" s="1" t="n">
        <x:v>4</x:v>
      </x:c>
      <x:c r="J1322" s="1" t="n">
        <x:f>IF(E1322="","",VLOOKUP(E1322,'Guide'!$A$7:$C$10,2,FALSE))</x:f>
        <x:v>4</x:v>
      </x:c>
      <x:c r="K1322" s="1" t="n">
        <x:f>IF(E1322="","",VLOOKUP(E1322,'Guide'!$A$7:$C$10,3,FALSE))</x:f>
        <x:v>24</x:v>
      </x:c>
      <x:c r="L1322" s="10" t="n">
        <x:f>('Guide'!$B$4-B1322)*24</x:f>
        <x:v>1830.0333333332674</x:v>
      </x:c>
      <x:c r="M1322" s="10" t="n">
        <x:f>IF(C1322="","",ROUND((C1322-B1322)*24,6))</x:f>
        <x:v>3.12</x:v>
      </x:c>
      <x:c r="N1322" s="10" t="n">
        <x:f>IF(D1322="","",ROUND((D1322-B1322)*24,6))</x:f>
        <x:v>10.21</x:v>
      </x:c>
      <x:c r="O1322" s="1" t="n">
        <x:f>IF(D1322="",1,0)</x:f>
        <x:v>0</x:v>
      </x:c>
      <x:c r="P1322" s="1" t="n">
        <x:f>IF(E1322="",0,IF(OR(C1322&lt;&gt;"",L1322&gt;=J1322),1,0))</x:f>
        <x:v>1</x:v>
      </x:c>
      <x:c r="Q1322" s="1" t="n">
        <x:f>IF(AND(E1322&lt;&gt;"",C1322&lt;&gt;"",M1322&lt;=J1322),1,0)</x:f>
        <x:v>1</x:v>
      </x:c>
      <x:c r="R1322" s="1" t="n">
        <x:f>P1322-Q1322</x:f>
        <x:v>0</x:v>
      </x:c>
      <x:c r="S1322" s="1" t="n">
        <x:f>IF(E1322="",0,IF(OR(D1322&lt;&gt;"",L1322&gt;=K1322),1,0))</x:f>
        <x:v>1</x:v>
      </x:c>
      <x:c r="T1322" s="1" t="n">
        <x:f>IF(AND(E1322&lt;&gt;"",D1322&lt;&gt;"",N1322&lt;=K1322),1,0)</x:f>
        <x:v>1</x:v>
      </x:c>
      <x:c r="U1322" s="1" t="n">
        <x:f>S1322-T1322</x:f>
        <x:v>0</x:v>
      </x:c>
      <x:c r="V1322" s="1" t="n">
        <x:f>IF(I1322="",0,1)</x:f>
        <x:v>1</x:v>
      </x:c>
      <x:c r="W1322" s="1" t="n">
        <x:f>IF(I1322&gt;=4,1,0)</x:f>
        <x:v>1</x:v>
      </x:c>
      <x:c r="X1322" s="1" t="n">
        <x:f>1-O1322</x:f>
        <x:v>1</x:v>
      </x:c>
      <x:c r="Y1322" s="1" t="n">
        <x:f>IF(AND(O1322=1,L1322&gt;168),1,0)</x:f>
        <x:v>0</x:v>
      </x:c>
    </x:row>
    <x:row r="1323">
      <x:c r="A1323" s="1" t="str">
        <x:v>T01318</x:v>
      </x:c>
      <x:c r="B1323" s="9" t="n">
        <x:v>45823.69652777778</x:v>
      </x:c>
      <x:c r="C1323" s="9" t="n">
        <x:v>45824.12152777778</x:v>
      </x:c>
      <x:c r="D1323" s="9" t="n">
        <x:v>45825.19069444444</x:v>
      </x:c>
      <x:c r="E1323" s="1" t="str">
        <x:v>Normal</x:v>
      </x:c>
      <x:c r="F1323" s="1" t="str">
        <x:v>Email</x:v>
      </x:c>
      <x:c r="G1323" s="1" t="str">
        <x:v>Product information</x:v>
      </x:c>
      <x:c r="H1323" s="1" t="n">
        <x:v>0</x:v>
      </x:c>
      <x:c r="I1323" s="1" t="n">
        <x:v>4</x:v>
      </x:c>
      <x:c r="J1323" s="1" t="n">
        <x:f>IF(E1323="","",VLOOKUP(E1323,'Guide'!$A$7:$C$10,2,FALSE))</x:f>
        <x:v>12</x:v>
      </x:c>
      <x:c r="K1323" s="1" t="n">
        <x:f>IF(E1323="","",VLOOKUP(E1323,'Guide'!$A$7:$C$10,3,FALSE))</x:f>
        <x:v>72</x:v>
      </x:c>
      <x:c r="L1323" s="10" t="n">
        <x:f>('Guide'!$B$4-B1323)*24</x:f>
        <x:v>367.2833333333256</x:v>
      </x:c>
      <x:c r="M1323" s="10" t="n">
        <x:f>IF(C1323="","",ROUND((C1323-B1323)*24,6))</x:f>
        <x:v>10.2</x:v>
      </x:c>
      <x:c r="N1323" s="10" t="n">
        <x:f>IF(D1323="","",ROUND((D1323-B1323)*24,6))</x:f>
        <x:v>35.86</x:v>
      </x:c>
      <x:c r="O1323" s="1" t="n">
        <x:f>IF(D1323="",1,0)</x:f>
        <x:v>0</x:v>
      </x:c>
      <x:c r="P1323" s="1" t="n">
        <x:f>IF(E1323="",0,IF(OR(C1323&lt;&gt;"",L1323&gt;=J1323),1,0))</x:f>
        <x:v>1</x:v>
      </x:c>
      <x:c r="Q1323" s="1" t="n">
        <x:f>IF(AND(E1323&lt;&gt;"",C1323&lt;&gt;"",M1323&lt;=J1323),1,0)</x:f>
        <x:v>1</x:v>
      </x:c>
      <x:c r="R1323" s="1" t="n">
        <x:f>P1323-Q1323</x:f>
        <x:v>0</x:v>
      </x:c>
      <x:c r="S1323" s="1" t="n">
        <x:f>IF(E1323="",0,IF(OR(D1323&lt;&gt;"",L1323&gt;=K1323),1,0))</x:f>
        <x:v>1</x:v>
      </x:c>
      <x:c r="T1323" s="1" t="n">
        <x:f>IF(AND(E1323&lt;&gt;"",D1323&lt;&gt;"",N1323&lt;=K1323),1,0)</x:f>
        <x:v>1</x:v>
      </x:c>
      <x:c r="U1323" s="1" t="n">
        <x:f>S1323-T1323</x:f>
        <x:v>0</x:v>
      </x:c>
      <x:c r="V1323" s="1" t="n">
        <x:f>IF(I1323="",0,1)</x:f>
        <x:v>1</x:v>
      </x:c>
      <x:c r="W1323" s="1" t="n">
        <x:f>IF(I1323&gt;=4,1,0)</x:f>
        <x:v>1</x:v>
      </x:c>
      <x:c r="X1323" s="1" t="n">
        <x:f>1-O1323</x:f>
        <x:v>1</x:v>
      </x:c>
      <x:c r="Y1323" s="1" t="n">
        <x:f>IF(AND(O1323=1,L1323&gt;168),1,0)</x:f>
        <x:v>0</x:v>
      </x:c>
    </x:row>
    <x:row r="1324">
      <x:c r="A1324" s="1" t="str">
        <x:v>T01319</x:v>
      </x:c>
      <x:c r="B1324" s="9" t="n">
        <x:v>45760.49236111111</x:v>
      </x:c>
      <x:c r="C1324" s="9" t="n">
        <x:v>45760.54944444444</x:v>
      </x:c>
      <x:c r="D1324" s="9" t="n">
        <x:v>45760.76152777778</x:v>
      </x:c>
      <x:c r="E1324" s="1" t="str">
        <x:v>High</x:v>
      </x:c>
      <x:c r="F1324" s="1" t="str">
        <x:v>WhatsApp</x:v>
      </x:c>
      <x:c r="G1324" s="1" t="str">
        <x:v>Product information</x:v>
      </x:c>
      <x:c r="H1324" s="1" t="n">
        <x:v>0</x:v>
      </x:c>
      <x:c r="I1324" s="1"/>
      <x:c r="J1324" s="1" t="n">
        <x:f>IF(E1324="","",VLOOKUP(E1324,'Guide'!$A$7:$C$10,2,FALSE))</x:f>
        <x:v>4</x:v>
      </x:c>
      <x:c r="K1324" s="1" t="n">
        <x:f>IF(E1324="","",VLOOKUP(E1324,'Guide'!$A$7:$C$10,3,FALSE))</x:f>
        <x:v>24</x:v>
      </x:c>
      <x:c r="L1324" s="10" t="n">
        <x:f>('Guide'!$B$4-B1324)*24</x:f>
        <x:v>1884.183333333407</x:v>
      </x:c>
      <x:c r="M1324" s="10" t="n">
        <x:f>IF(C1324="","",ROUND((C1324-B1324)*24,6))</x:f>
        <x:v>1.37</x:v>
      </x:c>
      <x:c r="N1324" s="10" t="n">
        <x:f>IF(D1324="","",ROUND((D1324-B1324)*24,6))</x:f>
        <x:v>6.46</x:v>
      </x:c>
      <x:c r="O1324" s="1" t="n">
        <x:f>IF(D1324="",1,0)</x:f>
        <x:v>0</x:v>
      </x:c>
      <x:c r="P1324" s="1" t="n">
        <x:f>IF(E1324="",0,IF(OR(C1324&lt;&gt;"",L1324&gt;=J1324),1,0))</x:f>
        <x:v>1</x:v>
      </x:c>
      <x:c r="Q1324" s="1" t="n">
        <x:f>IF(AND(E1324&lt;&gt;"",C1324&lt;&gt;"",M1324&lt;=J1324),1,0)</x:f>
        <x:v>1</x:v>
      </x:c>
      <x:c r="R1324" s="1" t="n">
        <x:f>P1324-Q1324</x:f>
        <x:v>0</x:v>
      </x:c>
      <x:c r="S1324" s="1" t="n">
        <x:f>IF(E1324="",0,IF(OR(D1324&lt;&gt;"",L1324&gt;=K1324),1,0))</x:f>
        <x:v>1</x:v>
      </x:c>
      <x:c r="T1324" s="1" t="n">
        <x:f>IF(AND(E1324&lt;&gt;"",D1324&lt;&gt;"",N1324&lt;=K1324),1,0)</x:f>
        <x:v>1</x:v>
      </x:c>
      <x:c r="U1324" s="1" t="n">
        <x:f>S1324-T1324</x:f>
        <x:v>0</x:v>
      </x:c>
      <x:c r="V1324" s="1" t="n">
        <x:f>IF(I1324="",0,1)</x:f>
        <x:v>0</x:v>
      </x:c>
      <x:c r="W1324" s="1" t="n">
        <x:f>IF(I1324&gt;=4,1,0)</x:f>
        <x:v>0</x:v>
      </x:c>
      <x:c r="X1324" s="1" t="n">
        <x:f>1-O1324</x:f>
        <x:v>1</x:v>
      </x:c>
      <x:c r="Y1324" s="1" t="n">
        <x:f>IF(AND(O1324=1,L1324&gt;168),1,0)</x:f>
        <x:v>0</x:v>
      </x:c>
    </x:row>
    <x:row r="1325">
      <x:c r="A1325" s="1" t="str">
        <x:v>T01320</x:v>
      </x:c>
      <x:c r="B1325" s="9" t="n">
        <x:v>45729.61041666667</x:v>
      </x:c>
      <x:c r="C1325" s="9" t="n">
        <x:v>45730.0175</x:v>
      </x:c>
      <x:c r="D1325" s="9" t="n">
        <x:v>45735.816666666666</x:v>
      </x:c>
      <x:c r="E1325" s="1" t="str">
        <x:v>Low</x:v>
      </x:c>
      <x:c r="F1325" s="1" t="str">
        <x:v>WhatsApp</x:v>
      </x:c>
      <x:c r="G1325" s="1" t="str">
        <x:v>Delivery</x:v>
      </x:c>
      <x:c r="H1325" s="1" t="n">
        <x:v>0</x:v>
      </x:c>
      <x:c r="I1325" s="1" t="n">
        <x:v>3</x:v>
      </x:c>
      <x:c r="J1325" s="1" t="n">
        <x:f>IF(E1325="","",VLOOKUP(E1325,'Guide'!$A$7:$C$10,2,FALSE))</x:f>
        <x:v>24</x:v>
      </x:c>
      <x:c r="K1325" s="1" t="n">
        <x:f>IF(E1325="","",VLOOKUP(E1325,'Guide'!$A$7:$C$10,3,FALSE))</x:f>
        <x:v>120</x:v>
      </x:c>
      <x:c r="L1325" s="10" t="n">
        <x:f>('Guide'!$B$4-B1325)*24</x:f>
        <x:v>2625.3499999999185</x:v>
      </x:c>
      <x:c r="M1325" s="10" t="n">
        <x:f>IF(C1325="","",ROUND((C1325-B1325)*24,6))</x:f>
        <x:v>9.77</x:v>
      </x:c>
      <x:c r="N1325" s="10" t="n">
        <x:f>IF(D1325="","",ROUND((D1325-B1325)*24,6))</x:f>
        <x:v>148.95</x:v>
      </x:c>
      <x:c r="O1325" s="1" t="n">
        <x:f>IF(D1325="",1,0)</x:f>
        <x:v>0</x:v>
      </x:c>
      <x:c r="P1325" s="1" t="n">
        <x:f>IF(E1325="",0,IF(OR(C1325&lt;&gt;"",L1325&gt;=J1325),1,0))</x:f>
        <x:v>1</x:v>
      </x:c>
      <x:c r="Q1325" s="1" t="n">
        <x:f>IF(AND(E1325&lt;&gt;"",C1325&lt;&gt;"",M1325&lt;=J1325),1,0)</x:f>
        <x:v>1</x:v>
      </x:c>
      <x:c r="R1325" s="1" t="n">
        <x:f>P1325-Q1325</x:f>
        <x:v>0</x:v>
      </x:c>
      <x:c r="S1325" s="1" t="n">
        <x:f>IF(E1325="",0,IF(OR(D1325&lt;&gt;"",L1325&gt;=K1325),1,0))</x:f>
        <x:v>1</x:v>
      </x:c>
      <x:c r="T1325" s="1" t="n">
        <x:f>IF(AND(E1325&lt;&gt;"",D1325&lt;&gt;"",N1325&lt;=K1325),1,0)</x:f>
        <x:v>0</x:v>
      </x:c>
      <x:c r="U1325" s="1" t="n">
        <x:f>S1325-T1325</x:f>
        <x:v>1</x:v>
      </x:c>
      <x:c r="V1325" s="1" t="n">
        <x:f>IF(I1325="",0,1)</x:f>
        <x:v>1</x:v>
      </x:c>
      <x:c r="W1325" s="1" t="n">
        <x:f>IF(I1325&gt;=4,1,0)</x:f>
        <x:v>0</x:v>
      </x:c>
      <x:c r="X1325" s="1" t="n">
        <x:f>1-O1325</x:f>
        <x:v>1</x:v>
      </x:c>
      <x:c r="Y1325" s="1" t="n">
        <x:f>IF(AND(O1325=1,L1325&gt;168),1,0)</x:f>
        <x:v>0</x:v>
      </x:c>
    </x:row>
    <x:row r="1326">
      <x:c r="A1326" s="1" t="str">
        <x:v>T01321</x:v>
      </x:c>
      <x:c r="B1326" s="9" t="n">
        <x:v>45745.993055555555</x:v>
      </x:c>
      <x:c r="C1326" s="9" t="n">
        <x:v>45747.07347222222</x:v>
      </x:c>
      <x:c r="D1326" s="9" t="n">
        <x:v>45753.76013888889</x:v>
      </x:c>
      <x:c r="E1326" s="1" t="str">
        <x:v>Low</x:v>
      </x:c>
      <x:c r="F1326" s="1" t="str">
        <x:v>Email</x:v>
      </x:c>
      <x:c r="G1326" s="1" t="str">
        <x:v>Billing</x:v>
      </x:c>
      <x:c r="H1326" s="1" t="n">
        <x:v>0</x:v>
      </x:c>
      <x:c r="I1326" s="1" t="n">
        <x:v>2</x:v>
      </x:c>
      <x:c r="J1326" s="1" t="n">
        <x:f>IF(E1326="","",VLOOKUP(E1326,'Guide'!$A$7:$C$10,2,FALSE))</x:f>
        <x:v>24</x:v>
      </x:c>
      <x:c r="K1326" s="1" t="n">
        <x:f>IF(E1326="","",VLOOKUP(E1326,'Guide'!$A$7:$C$10,3,FALSE))</x:f>
        <x:v>120</x:v>
      </x:c>
      <x:c r="L1326" s="10" t="n">
        <x:f>('Guide'!$B$4-B1326)*24</x:f>
        <x:v>2232.166666666686</x:v>
      </x:c>
      <x:c r="M1326" s="10" t="n">
        <x:f>IF(C1326="","",ROUND((C1326-B1326)*24,6))</x:f>
        <x:v>25.93</x:v>
      </x:c>
      <x:c r="N1326" s="10" t="n">
        <x:f>IF(D1326="","",ROUND((D1326-B1326)*24,6))</x:f>
        <x:v>186.41</x:v>
      </x:c>
      <x:c r="O1326" s="1" t="n">
        <x:f>IF(D1326="",1,0)</x:f>
        <x:v>0</x:v>
      </x:c>
      <x:c r="P1326" s="1" t="n">
        <x:f>IF(E1326="",0,IF(OR(C1326&lt;&gt;"",L1326&gt;=J1326),1,0))</x:f>
        <x:v>1</x:v>
      </x:c>
      <x:c r="Q1326" s="1" t="n">
        <x:f>IF(AND(E1326&lt;&gt;"",C1326&lt;&gt;"",M1326&lt;=J1326),1,0)</x:f>
        <x:v>0</x:v>
      </x:c>
      <x:c r="R1326" s="1" t="n">
        <x:f>P1326-Q1326</x:f>
        <x:v>1</x:v>
      </x:c>
      <x:c r="S1326" s="1" t="n">
        <x:f>IF(E1326="",0,IF(OR(D1326&lt;&gt;"",L1326&gt;=K1326),1,0))</x:f>
        <x:v>1</x:v>
      </x:c>
      <x:c r="T1326" s="1" t="n">
        <x:f>IF(AND(E1326&lt;&gt;"",D1326&lt;&gt;"",N1326&lt;=K1326),1,0)</x:f>
        <x:v>0</x:v>
      </x:c>
      <x:c r="U1326" s="1" t="n">
        <x:f>S1326-T1326</x:f>
        <x:v>1</x:v>
      </x:c>
      <x:c r="V1326" s="1" t="n">
        <x:f>IF(I1326="",0,1)</x:f>
        <x:v>1</x:v>
      </x:c>
      <x:c r="W1326" s="1" t="n">
        <x:f>IF(I1326&gt;=4,1,0)</x:f>
        <x:v>0</x:v>
      </x:c>
      <x:c r="X1326" s="1" t="n">
        <x:f>1-O1326</x:f>
        <x:v>1</x:v>
      </x:c>
      <x:c r="Y1326" s="1" t="n">
        <x:f>IF(AND(O1326=1,L1326&gt;168),1,0)</x:f>
        <x:v>0</x:v>
      </x:c>
    </x:row>
    <x:row r="1327">
      <x:c r="A1327" s="1" t="str">
        <x:v>T01322</x:v>
      </x:c>
      <x:c r="B1327" s="9" t="n">
        <x:v>45751.66527777778</x:v>
      </x:c>
      <x:c r="C1327" s="9" t="n">
        <x:v>45751.69361111111</x:v>
      </x:c>
      <x:c r="D1327" s="9" t="n">
        <x:v>45751.82069444445</x:v>
      </x:c>
      <x:c r="E1327" s="1" t="str">
        <x:v>Urgent</x:v>
      </x:c>
      <x:c r="F1327" s="1" t="str">
        <x:v>WhatsApp</x:v>
      </x:c>
      <x:c r="G1327" s="1" t="str">
        <x:v>Billing</x:v>
      </x:c>
      <x:c r="H1327" s="1" t="n">
        <x:v>1</x:v>
      </x:c>
      <x:c r="I1327" s="1"/>
      <x:c r="J1327" s="1" t="n">
        <x:f>IF(E1327="","",VLOOKUP(E1327,'Guide'!$A$7:$C$10,2,FALSE))</x:f>
        <x:v>1</x:v>
      </x:c>
      <x:c r="K1327" s="1" t="n">
        <x:f>IF(E1327="","",VLOOKUP(E1327,'Guide'!$A$7:$C$10,3,FALSE))</x:f>
        <x:v>8</x:v>
      </x:c>
      <x:c r="L1327" s="10" t="n">
        <x:f>('Guide'!$B$4-B1327)*24</x:f>
        <x:v>2096.0333333333256</x:v>
      </x:c>
      <x:c r="M1327" s="10" t="n">
        <x:f>IF(C1327="","",ROUND((C1327-B1327)*24,6))</x:f>
        <x:v>0.68</x:v>
      </x:c>
      <x:c r="N1327" s="10" t="n">
        <x:f>IF(D1327="","",ROUND((D1327-B1327)*24,6))</x:f>
        <x:v>3.73</x:v>
      </x:c>
      <x:c r="O1327" s="1" t="n">
        <x:f>IF(D1327="",1,0)</x:f>
        <x:v>0</x:v>
      </x:c>
      <x:c r="P1327" s="1" t="n">
        <x:f>IF(E1327="",0,IF(OR(C1327&lt;&gt;"",L1327&gt;=J1327),1,0))</x:f>
        <x:v>1</x:v>
      </x:c>
      <x:c r="Q1327" s="1" t="n">
        <x:f>IF(AND(E1327&lt;&gt;"",C1327&lt;&gt;"",M1327&lt;=J1327),1,0)</x:f>
        <x:v>1</x:v>
      </x:c>
      <x:c r="R1327" s="1" t="n">
        <x:f>P1327-Q1327</x:f>
        <x:v>0</x:v>
      </x:c>
      <x:c r="S1327" s="1" t="n">
        <x:f>IF(E1327="",0,IF(OR(D1327&lt;&gt;"",L1327&gt;=K1327),1,0))</x:f>
        <x:v>1</x:v>
      </x:c>
      <x:c r="T1327" s="1" t="n">
        <x:f>IF(AND(E1327&lt;&gt;"",D1327&lt;&gt;"",N1327&lt;=K1327),1,0)</x:f>
        <x:v>1</x:v>
      </x:c>
      <x:c r="U1327" s="1" t="n">
        <x:f>S1327-T1327</x:f>
        <x:v>0</x:v>
      </x:c>
      <x:c r="V1327" s="1" t="n">
        <x:f>IF(I1327="",0,1)</x:f>
        <x:v>0</x:v>
      </x:c>
      <x:c r="W1327" s="1" t="n">
        <x:f>IF(I1327&gt;=4,1,0)</x:f>
        <x:v>0</x:v>
      </x:c>
      <x:c r="X1327" s="1" t="n">
        <x:f>1-O1327</x:f>
        <x:v>1</x:v>
      </x:c>
      <x:c r="Y1327" s="1" t="n">
        <x:f>IF(AND(O1327=1,L1327&gt;168),1,0)</x:f>
        <x:v>0</x:v>
      </x:c>
    </x:row>
    <x:row r="1328">
      <x:c r="A1328" s="1" t="str">
        <x:v>T01323</x:v>
      </x:c>
      <x:c r="B1328" s="9" t="n">
        <x:v>45740.7125</x:v>
      </x:c>
      <x:c r="C1328" s="9" t="n">
        <x:v>45740.81958333333</x:v>
      </x:c>
      <x:c r="D1328" s="9" t="n">
        <x:v>45740.93541666667</x:v>
      </x:c>
      <x:c r="E1328" s="1" t="str">
        <x:v>Urgent</x:v>
      </x:c>
      <x:c r="F1328" s="1" t="str">
        <x:v>Email</x:v>
      </x:c>
      <x:c r="G1328" s="1" t="str">
        <x:v>Billing</x:v>
      </x:c>
      <x:c r="H1328" s="1" t="n">
        <x:v>1</x:v>
      </x:c>
      <x:c r="I1328" s="1" t="n">
        <x:v>5</x:v>
      </x:c>
      <x:c r="J1328" s="1" t="n">
        <x:f>IF(E1328="","",VLOOKUP(E1328,'Guide'!$A$7:$C$10,2,FALSE))</x:f>
        <x:v>1</x:v>
      </x:c>
      <x:c r="K1328" s="1" t="n">
        <x:f>IF(E1328="","",VLOOKUP(E1328,'Guide'!$A$7:$C$10,3,FALSE))</x:f>
        <x:v>8</x:v>
      </x:c>
      <x:c r="L1328" s="10" t="n">
        <x:f>('Guide'!$B$4-B1328)*24</x:f>
        <x:v>2358.899999999965</x:v>
      </x:c>
      <x:c r="M1328" s="10" t="n">
        <x:f>IF(C1328="","",ROUND((C1328-B1328)*24,6))</x:f>
        <x:v>2.57</x:v>
      </x:c>
      <x:c r="N1328" s="10" t="n">
        <x:f>IF(D1328="","",ROUND((D1328-B1328)*24,6))</x:f>
        <x:v>5.35</x:v>
      </x:c>
      <x:c r="O1328" s="1" t="n">
        <x:f>IF(D1328="",1,0)</x:f>
        <x:v>0</x:v>
      </x:c>
      <x:c r="P1328" s="1" t="n">
        <x:f>IF(E1328="",0,IF(OR(C1328&lt;&gt;"",L1328&gt;=J1328),1,0))</x:f>
        <x:v>1</x:v>
      </x:c>
      <x:c r="Q1328" s="1" t="n">
        <x:f>IF(AND(E1328&lt;&gt;"",C1328&lt;&gt;"",M1328&lt;=J1328),1,0)</x:f>
        <x:v>0</x:v>
      </x:c>
      <x:c r="R1328" s="1" t="n">
        <x:f>P1328-Q1328</x:f>
        <x:v>1</x:v>
      </x:c>
      <x:c r="S1328" s="1" t="n">
        <x:f>IF(E1328="",0,IF(OR(D1328&lt;&gt;"",L1328&gt;=K1328),1,0))</x:f>
        <x:v>1</x:v>
      </x:c>
      <x:c r="T1328" s="1" t="n">
        <x:f>IF(AND(E1328&lt;&gt;"",D1328&lt;&gt;"",N1328&lt;=K1328),1,0)</x:f>
        <x:v>1</x:v>
      </x:c>
      <x:c r="U1328" s="1" t="n">
        <x:f>S1328-T1328</x:f>
        <x:v>0</x:v>
      </x:c>
      <x:c r="V1328" s="1" t="n">
        <x:f>IF(I1328="",0,1)</x:f>
        <x:v>1</x:v>
      </x:c>
      <x:c r="W1328" s="1" t="n">
        <x:f>IF(I1328&gt;=4,1,0)</x:f>
        <x:v>1</x:v>
      </x:c>
      <x:c r="X1328" s="1" t="n">
        <x:f>1-O1328</x:f>
        <x:v>1</x:v>
      </x:c>
      <x:c r="Y1328" s="1" t="n">
        <x:f>IF(AND(O1328=1,L1328&gt;168),1,0)</x:f>
        <x:v>0</x:v>
      </x:c>
    </x:row>
    <x:row r="1329">
      <x:c r="A1329" s="1" t="str">
        <x:v>T01324</x:v>
      </x:c>
      <x:c r="B1329" s="9" t="n">
        <x:v>45830.705555555556</x:v>
      </x:c>
      <x:c r="C1329" s="9" t="n">
        <x:v>45830.84763888889</x:v>
      </x:c>
      <x:c r="D1329" s="9" t="n">
        <x:v>45831.016388888886</x:v>
      </x:c>
      <x:c r="E1329" s="1" t="str">
        <x:v>High</x:v>
      </x:c>
      <x:c r="F1329" s="1" t="str">
        <x:v>Email</x:v>
      </x:c>
      <x:c r="G1329" s="1" t="str">
        <x:v>Delivery</x:v>
      </x:c>
      <x:c r="H1329" s="1" t="n">
        <x:v>0</x:v>
      </x:c>
      <x:c r="I1329" s="1"/>
      <x:c r="J1329" s="1" t="n">
        <x:f>IF(E1329="","",VLOOKUP(E1329,'Guide'!$A$7:$C$10,2,FALSE))</x:f>
        <x:v>4</x:v>
      </x:c>
      <x:c r="K1329" s="1" t="n">
        <x:f>IF(E1329="","",VLOOKUP(E1329,'Guide'!$A$7:$C$10,3,FALSE))</x:f>
        <x:v>24</x:v>
      </x:c>
      <x:c r="L1329" s="10" t="n">
        <x:f>('Guide'!$B$4-B1329)*24</x:f>
        <x:v>199.06666666665114</x:v>
      </x:c>
      <x:c r="M1329" s="10" t="n">
        <x:f>IF(C1329="","",ROUND((C1329-B1329)*24,6))</x:f>
        <x:v>3.41</x:v>
      </x:c>
      <x:c r="N1329" s="10" t="n">
        <x:f>IF(D1329="","",ROUND((D1329-B1329)*24,6))</x:f>
        <x:v>7.46</x:v>
      </x:c>
      <x:c r="O1329" s="1" t="n">
        <x:f>IF(D1329="",1,0)</x:f>
        <x:v>0</x:v>
      </x:c>
      <x:c r="P1329" s="1" t="n">
        <x:f>IF(E1329="",0,IF(OR(C1329&lt;&gt;"",L1329&gt;=J1329),1,0))</x:f>
        <x:v>1</x:v>
      </x:c>
      <x:c r="Q1329" s="1" t="n">
        <x:f>IF(AND(E1329&lt;&gt;"",C1329&lt;&gt;"",M1329&lt;=J1329),1,0)</x:f>
        <x:v>1</x:v>
      </x:c>
      <x:c r="R1329" s="1" t="n">
        <x:f>P1329-Q1329</x:f>
        <x:v>0</x:v>
      </x:c>
      <x:c r="S1329" s="1" t="n">
        <x:f>IF(E1329="",0,IF(OR(D1329&lt;&gt;"",L1329&gt;=K1329),1,0))</x:f>
        <x:v>1</x:v>
      </x:c>
      <x:c r="T1329" s="1" t="n">
        <x:f>IF(AND(E1329&lt;&gt;"",D1329&lt;&gt;"",N1329&lt;=K1329),1,0)</x:f>
        <x:v>1</x:v>
      </x:c>
      <x:c r="U1329" s="1" t="n">
        <x:f>S1329-T1329</x:f>
        <x:v>0</x:v>
      </x:c>
      <x:c r="V1329" s="1" t="n">
        <x:f>IF(I1329="",0,1)</x:f>
        <x:v>0</x:v>
      </x:c>
      <x:c r="W1329" s="1" t="n">
        <x:f>IF(I1329&gt;=4,1,0)</x:f>
        <x:v>0</x:v>
      </x:c>
      <x:c r="X1329" s="1" t="n">
        <x:f>1-O1329</x:f>
        <x:v>1</x:v>
      </x:c>
      <x:c r="Y1329" s="1" t="n">
        <x:f>IF(AND(O1329=1,L1329&gt;168),1,0)</x:f>
        <x:v>0</x:v>
      </x:c>
    </x:row>
    <x:row r="1330">
      <x:c r="A1330" s="1" t="str">
        <x:v>T01325</x:v>
      </x:c>
      <x:c r="B1330" s="9" t="n">
        <x:v>45700.714583333334</x:v>
      </x:c>
      <x:c r="C1330" s="9" t="n">
        <x:v>45700.723333333335</x:v>
      </x:c>
      <x:c r="D1330" s="9"/>
      <x:c r="E1330" s="1" t="str">
        <x:v>Urgent</x:v>
      </x:c>
      <x:c r="F1330" s="1" t="str">
        <x:v>Email</x:v>
      </x:c>
      <x:c r="G1330" s="1" t="str">
        <x:v>Product information</x:v>
      </x:c>
      <x:c r="H1330" s="1" t="n">
        <x:v>0</x:v>
      </x:c>
      <x:c r="I1330" s="1"/>
      <x:c r="J1330" s="1" t="n">
        <x:f>IF(E1330="","",VLOOKUP(E1330,'Guide'!$A$7:$C$10,2,FALSE))</x:f>
        <x:v>1</x:v>
      </x:c>
      <x:c r="K1330" s="1" t="n">
        <x:f>IF(E1330="","",VLOOKUP(E1330,'Guide'!$A$7:$C$10,3,FALSE))</x:f>
        <x:v>8</x:v>
      </x:c>
      <x:c r="L1330" s="10" t="n">
        <x:f>('Guide'!$B$4-B1330)*24</x:f>
        <x:v>3318.8499999999767</x:v>
      </x:c>
      <x:c r="M1330" s="10" t="n">
        <x:f>IF(C1330="","",ROUND((C1330-B1330)*24,6))</x:f>
        <x:v>0.21</x:v>
      </x:c>
      <x:c r="N1330" s="10" t="str">
        <x:f>IF(D1330="","",ROUND((D1330-B1330)*24,6))</x:f>
      </x:c>
      <x:c r="O1330" s="1" t="n">
        <x:f>IF(D1330="",1,0)</x:f>
        <x:v>1</x:v>
      </x:c>
      <x:c r="P1330" s="1" t="n">
        <x:f>IF(E1330="",0,IF(OR(C1330&lt;&gt;"",L1330&gt;=J1330),1,0))</x:f>
        <x:v>1</x:v>
      </x:c>
      <x:c r="Q1330" s="1" t="n">
        <x:f>IF(AND(E1330&lt;&gt;"",C1330&lt;&gt;"",M1330&lt;=J1330),1,0)</x:f>
        <x:v>1</x:v>
      </x:c>
      <x:c r="R1330" s="1" t="n">
        <x:f>P1330-Q1330</x:f>
        <x:v>0</x:v>
      </x:c>
      <x:c r="S1330" s="1" t="n">
        <x:f>IF(E1330="",0,IF(OR(D1330&lt;&gt;"",L1330&gt;=K1330),1,0))</x:f>
        <x:v>1</x:v>
      </x:c>
      <x:c r="T1330" s="1" t="n">
        <x:f>IF(AND(E1330&lt;&gt;"",D1330&lt;&gt;"",N1330&lt;=K1330),1,0)</x:f>
        <x:v>0</x:v>
      </x:c>
      <x:c r="U1330" s="1" t="n">
        <x:f>S1330-T1330</x:f>
        <x:v>1</x:v>
      </x:c>
      <x:c r="V1330" s="1" t="n">
        <x:f>IF(I1330="",0,1)</x:f>
        <x:v>0</x:v>
      </x:c>
      <x:c r="W1330" s="1" t="n">
        <x:f>IF(I1330&gt;=4,1,0)</x:f>
        <x:v>0</x:v>
      </x:c>
      <x:c r="X1330" s="1" t="n">
        <x:f>1-O1330</x:f>
        <x:v>0</x:v>
      </x:c>
      <x:c r="Y1330" s="1" t="n">
        <x:f>IF(AND(O1330=1,L1330&gt;168),1,0)</x:f>
        <x:v>1</x:v>
      </x:c>
    </x:row>
    <x:row r="1331">
      <x:c r="A1331" s="1" t="str">
        <x:v>T01326</x:v>
      </x:c>
      <x:c r="B1331" s="9" t="n">
        <x:v>45723.82777777778</x:v>
      </x:c>
      <x:c r="C1331" s="9" t="n">
        <x:v>45724.436527777776</x:v>
      </x:c>
      <x:c r="D1331" s="9" t="n">
        <x:v>45726.44569444445</x:v>
      </x:c>
      <x:c r="E1331" s="1" t="str">
        <x:v>Normal</x:v>
      </x:c>
      <x:c r="F1331" s="1" t="str">
        <x:v>WhatsApp</x:v>
      </x:c>
      <x:c r="G1331" s="1" t="str">
        <x:v>Product information</x:v>
      </x:c>
      <x:c r="H1331" s="1" t="n">
        <x:v>0</x:v>
      </x:c>
      <x:c r="I1331" s="1" t="n">
        <x:v>1</x:v>
      </x:c>
      <x:c r="J1331" s="1" t="n">
        <x:f>IF(E1331="","",VLOOKUP(E1331,'Guide'!$A$7:$C$10,2,FALSE))</x:f>
        <x:v>12</x:v>
      </x:c>
      <x:c r="K1331" s="1" t="n">
        <x:f>IF(E1331="","",VLOOKUP(E1331,'Guide'!$A$7:$C$10,3,FALSE))</x:f>
        <x:v>72</x:v>
      </x:c>
      <x:c r="L1331" s="10" t="n">
        <x:f>('Guide'!$B$4-B1331)*24</x:f>
        <x:v>2764.1333333333605</x:v>
      </x:c>
      <x:c r="M1331" s="10" t="n">
        <x:f>IF(C1331="","",ROUND((C1331-B1331)*24,6))</x:f>
        <x:v>14.61</x:v>
      </x:c>
      <x:c r="N1331" s="10" t="n">
        <x:f>IF(D1331="","",ROUND((D1331-B1331)*24,6))</x:f>
        <x:v>62.83</x:v>
      </x:c>
      <x:c r="O1331" s="1" t="n">
        <x:f>IF(D1331="",1,0)</x:f>
        <x:v>0</x:v>
      </x:c>
      <x:c r="P1331" s="1" t="n">
        <x:f>IF(E1331="",0,IF(OR(C1331&lt;&gt;"",L1331&gt;=J1331),1,0))</x:f>
        <x:v>1</x:v>
      </x:c>
      <x:c r="Q1331" s="1" t="n">
        <x:f>IF(AND(E1331&lt;&gt;"",C1331&lt;&gt;"",M1331&lt;=J1331),1,0)</x:f>
        <x:v>0</x:v>
      </x:c>
      <x:c r="R1331" s="1" t="n">
        <x:f>P1331-Q1331</x:f>
        <x:v>1</x:v>
      </x:c>
      <x:c r="S1331" s="1" t="n">
        <x:f>IF(E1331="",0,IF(OR(D1331&lt;&gt;"",L1331&gt;=K1331),1,0))</x:f>
        <x:v>1</x:v>
      </x:c>
      <x:c r="T1331" s="1" t="n">
        <x:f>IF(AND(E1331&lt;&gt;"",D1331&lt;&gt;"",N1331&lt;=K1331),1,0)</x:f>
        <x:v>1</x:v>
      </x:c>
      <x:c r="U1331" s="1" t="n">
        <x:f>S1331-T1331</x:f>
        <x:v>0</x:v>
      </x:c>
      <x:c r="V1331" s="1" t="n">
        <x:f>IF(I1331="",0,1)</x:f>
        <x:v>1</x:v>
      </x:c>
      <x:c r="W1331" s="1" t="n">
        <x:f>IF(I1331&gt;=4,1,0)</x:f>
        <x:v>0</x:v>
      </x:c>
      <x:c r="X1331" s="1" t="n">
        <x:f>1-O1331</x:f>
        <x:v>1</x:v>
      </x:c>
      <x:c r="Y1331" s="1" t="n">
        <x:f>IF(AND(O1331=1,L1331&gt;168),1,0)</x:f>
        <x:v>0</x:v>
      </x:c>
    </x:row>
    <x:row r="1332">
      <x:c r="A1332" s="1" t="str">
        <x:v>T01327</x:v>
      </x:c>
      <x:c r="B1332" s="9" t="n">
        <x:v>45663.95277777778</x:v>
      </x:c>
      <x:c r="C1332" s="9" t="n">
        <x:v>45664.43194444444</x:v>
      </x:c>
      <x:c r="D1332" s="9" t="n">
        <x:v>45665.93277777778</x:v>
      </x:c>
      <x:c r="E1332" s="1" t="str">
        <x:v>Normal</x:v>
      </x:c>
      <x:c r="F1332" s="1" t="str">
        <x:v>WhatsApp</x:v>
      </x:c>
      <x:c r="G1332" s="1" t="str">
        <x:v>Refund</x:v>
      </x:c>
      <x:c r="H1332" s="1" t="n">
        <x:v>0</x:v>
      </x:c>
      <x:c r="I1332" s="1" t="n">
        <x:v>2</x:v>
      </x:c>
      <x:c r="J1332" s="1" t="n">
        <x:f>IF(E1332="","",VLOOKUP(E1332,'Guide'!$A$7:$C$10,2,FALSE))</x:f>
        <x:v>12</x:v>
      </x:c>
      <x:c r="K1332" s="1" t="n">
        <x:f>IF(E1332="","",VLOOKUP(E1332,'Guide'!$A$7:$C$10,3,FALSE))</x:f>
        <x:v>72</x:v>
      </x:c>
      <x:c r="L1332" s="10" t="n">
        <x:f>('Guide'!$B$4-B1332)*24</x:f>
        <x:v>4201.1333333333605</x:v>
      </x:c>
      <x:c r="M1332" s="10" t="n">
        <x:f>IF(C1332="","",ROUND((C1332-B1332)*24,6))</x:f>
        <x:v>11.5</x:v>
      </x:c>
      <x:c r="N1332" s="10" t="n">
        <x:f>IF(D1332="","",ROUND((D1332-B1332)*24,6))</x:f>
        <x:v>47.52</x:v>
      </x:c>
      <x:c r="O1332" s="1" t="n">
        <x:f>IF(D1332="",1,0)</x:f>
        <x:v>0</x:v>
      </x:c>
      <x:c r="P1332" s="1" t="n">
        <x:f>IF(E1332="",0,IF(OR(C1332&lt;&gt;"",L1332&gt;=J1332),1,0))</x:f>
        <x:v>1</x:v>
      </x:c>
      <x:c r="Q1332" s="1" t="n">
        <x:f>IF(AND(E1332&lt;&gt;"",C1332&lt;&gt;"",M1332&lt;=J1332),1,0)</x:f>
        <x:v>1</x:v>
      </x:c>
      <x:c r="R1332" s="1" t="n">
        <x:f>P1332-Q1332</x:f>
        <x:v>0</x:v>
      </x:c>
      <x:c r="S1332" s="1" t="n">
        <x:f>IF(E1332="",0,IF(OR(D1332&lt;&gt;"",L1332&gt;=K1332),1,0))</x:f>
        <x:v>1</x:v>
      </x:c>
      <x:c r="T1332" s="1" t="n">
        <x:f>IF(AND(E1332&lt;&gt;"",D1332&lt;&gt;"",N1332&lt;=K1332),1,0)</x:f>
        <x:v>1</x:v>
      </x:c>
      <x:c r="U1332" s="1" t="n">
        <x:f>S1332-T1332</x:f>
        <x:v>0</x:v>
      </x:c>
      <x:c r="V1332" s="1" t="n">
        <x:f>IF(I1332="",0,1)</x:f>
        <x:v>1</x:v>
      </x:c>
      <x:c r="W1332" s="1" t="n">
        <x:f>IF(I1332&gt;=4,1,0)</x:f>
        <x:v>0</x:v>
      </x:c>
      <x:c r="X1332" s="1" t="n">
        <x:f>1-O1332</x:f>
        <x:v>1</x:v>
      </x:c>
      <x:c r="Y1332" s="1" t="n">
        <x:f>IF(AND(O1332=1,L1332&gt;168),1,0)</x:f>
        <x:v>0</x:v>
      </x:c>
    </x:row>
    <x:row r="1333">
      <x:c r="A1333" s="1" t="str">
        <x:v>T01328</x:v>
      </x:c>
      <x:c r="B1333" s="9" t="n">
        <x:v>45685.85972222222</x:v>
      </x:c>
      <x:c r="C1333" s="9" t="n">
        <x:v>45686.26430555555</x:v>
      </x:c>
      <x:c r="D1333" s="9" t="n">
        <x:v>45687.08263888889</x:v>
      </x:c>
      <x:c r="E1333" s="1" t="str">
        <x:v>Normal</x:v>
      </x:c>
      <x:c r="F1333" s="1" t="str">
        <x:v>Email</x:v>
      </x:c>
      <x:c r="G1333" s="1" t="str">
        <x:v>Billing</x:v>
      </x:c>
      <x:c r="H1333" s="1" t="n">
        <x:v>0</x:v>
      </x:c>
      <x:c r="I1333" s="1" t="n">
        <x:v>5</x:v>
      </x:c>
      <x:c r="J1333" s="1" t="n">
        <x:f>IF(E1333="","",VLOOKUP(E1333,'Guide'!$A$7:$C$10,2,FALSE))</x:f>
        <x:v>12</x:v>
      </x:c>
      <x:c r="K1333" s="1" t="n">
        <x:f>IF(E1333="","",VLOOKUP(E1333,'Guide'!$A$7:$C$10,3,FALSE))</x:f>
        <x:v>72</x:v>
      </x:c>
      <x:c r="L1333" s="10" t="n">
        <x:f>('Guide'!$B$4-B1333)*24</x:f>
        <x:v>3675.3666666666395</x:v>
      </x:c>
      <x:c r="M1333" s="10" t="n">
        <x:f>IF(C1333="","",ROUND((C1333-B1333)*24,6))</x:f>
        <x:v>9.71</x:v>
      </x:c>
      <x:c r="N1333" s="10" t="n">
        <x:f>IF(D1333="","",ROUND((D1333-B1333)*24,6))</x:f>
        <x:v>29.35</x:v>
      </x:c>
      <x:c r="O1333" s="1" t="n">
        <x:f>IF(D1333="",1,0)</x:f>
        <x:v>0</x:v>
      </x:c>
      <x:c r="P1333" s="1" t="n">
        <x:f>IF(E1333="",0,IF(OR(C1333&lt;&gt;"",L1333&gt;=J1333),1,0))</x:f>
        <x:v>1</x:v>
      </x:c>
      <x:c r="Q1333" s="1" t="n">
        <x:f>IF(AND(E1333&lt;&gt;"",C1333&lt;&gt;"",M1333&lt;=J1333),1,0)</x:f>
        <x:v>1</x:v>
      </x:c>
      <x:c r="R1333" s="1" t="n">
        <x:f>P1333-Q1333</x:f>
        <x:v>0</x:v>
      </x:c>
      <x:c r="S1333" s="1" t="n">
        <x:f>IF(E1333="",0,IF(OR(D1333&lt;&gt;"",L1333&gt;=K1333),1,0))</x:f>
        <x:v>1</x:v>
      </x:c>
      <x:c r="T1333" s="1" t="n">
        <x:f>IF(AND(E1333&lt;&gt;"",D1333&lt;&gt;"",N1333&lt;=K1333),1,0)</x:f>
        <x:v>1</x:v>
      </x:c>
      <x:c r="U1333" s="1" t="n">
        <x:f>S1333-T1333</x:f>
        <x:v>0</x:v>
      </x:c>
      <x:c r="V1333" s="1" t="n">
        <x:f>IF(I1333="",0,1)</x:f>
        <x:v>1</x:v>
      </x:c>
      <x:c r="W1333" s="1" t="n">
        <x:f>IF(I1333&gt;=4,1,0)</x:f>
        <x:v>1</x:v>
      </x:c>
      <x:c r="X1333" s="1" t="n">
        <x:f>1-O1333</x:f>
        <x:v>1</x:v>
      </x:c>
      <x:c r="Y1333" s="1" t="n">
        <x:f>IF(AND(O1333=1,L1333&gt;168),1,0)</x:f>
        <x:v>0</x:v>
      </x:c>
    </x:row>
    <x:row r="1334">
      <x:c r="A1334" s="1" t="str">
        <x:v>T01329</x:v>
      </x:c>
      <x:c r="B1334" s="9" t="n">
        <x:v>45757.342361111114</x:v>
      </x:c>
      <x:c r="C1334" s="9" t="n">
        <x:v>45757.53361111111</x:v>
      </x:c>
      <x:c r="D1334" s="9" t="n">
        <x:v>45758.55986111111</x:v>
      </x:c>
      <x:c r="E1334" s="1" t="str">
        <x:v>High</x:v>
      </x:c>
      <x:c r="F1334" s="1" t="str">
        <x:v>Email</x:v>
      </x:c>
      <x:c r="G1334" s="1" t="str">
        <x:v>Account access</x:v>
      </x:c>
      <x:c r="H1334" s="1" t="n">
        <x:v>0</x:v>
      </x:c>
      <x:c r="I1334" s="1" t="n">
        <x:v>3</x:v>
      </x:c>
      <x:c r="J1334" s="1" t="n">
        <x:f>IF(E1334="","",VLOOKUP(E1334,'Guide'!$A$7:$C$10,2,FALSE))</x:f>
        <x:v>4</x:v>
      </x:c>
      <x:c r="K1334" s="1" t="n">
        <x:f>IF(E1334="","",VLOOKUP(E1334,'Guide'!$A$7:$C$10,3,FALSE))</x:f>
        <x:v>24</x:v>
      </x:c>
      <x:c r="L1334" s="10" t="n">
        <x:f>('Guide'!$B$4-B1334)*24</x:f>
        <x:v>1959.7833333332674</x:v>
      </x:c>
      <x:c r="M1334" s="10" t="n">
        <x:f>IF(C1334="","",ROUND((C1334-B1334)*24,6))</x:f>
        <x:v>4.59</x:v>
      </x:c>
      <x:c r="N1334" s="10" t="n">
        <x:f>IF(D1334="","",ROUND((D1334-B1334)*24,6))</x:f>
        <x:v>29.22</x:v>
      </x:c>
      <x:c r="O1334" s="1" t="n">
        <x:f>IF(D1334="",1,0)</x:f>
        <x:v>0</x:v>
      </x:c>
      <x:c r="P1334" s="1" t="n">
        <x:f>IF(E1334="",0,IF(OR(C1334&lt;&gt;"",L1334&gt;=J1334),1,0))</x:f>
        <x:v>1</x:v>
      </x:c>
      <x:c r="Q1334" s="1" t="n">
        <x:f>IF(AND(E1334&lt;&gt;"",C1334&lt;&gt;"",M1334&lt;=J1334),1,0)</x:f>
        <x:v>0</x:v>
      </x:c>
      <x:c r="R1334" s="1" t="n">
        <x:f>P1334-Q1334</x:f>
        <x:v>1</x:v>
      </x:c>
      <x:c r="S1334" s="1" t="n">
        <x:f>IF(E1334="",0,IF(OR(D1334&lt;&gt;"",L1334&gt;=K1334),1,0))</x:f>
        <x:v>1</x:v>
      </x:c>
      <x:c r="T1334" s="1" t="n">
        <x:f>IF(AND(E1334&lt;&gt;"",D1334&lt;&gt;"",N1334&lt;=K1334),1,0)</x:f>
        <x:v>0</x:v>
      </x:c>
      <x:c r="U1334" s="1" t="n">
        <x:f>S1334-T1334</x:f>
        <x:v>1</x:v>
      </x:c>
      <x:c r="V1334" s="1" t="n">
        <x:f>IF(I1334="",0,1)</x:f>
        <x:v>1</x:v>
      </x:c>
      <x:c r="W1334" s="1" t="n">
        <x:f>IF(I1334&gt;=4,1,0)</x:f>
        <x:v>0</x:v>
      </x:c>
      <x:c r="X1334" s="1" t="n">
        <x:f>1-O1334</x:f>
        <x:v>1</x:v>
      </x:c>
      <x:c r="Y1334" s="1" t="n">
        <x:f>IF(AND(O1334=1,L1334&gt;168),1,0)</x:f>
        <x:v>0</x:v>
      </x:c>
    </x:row>
    <x:row r="1335">
      <x:c r="A1335" s="1" t="str">
        <x:v>T01330</x:v>
      </x:c>
      <x:c r="B1335" s="9" t="n">
        <x:v>45663.770833333336</x:v>
      </x:c>
      <x:c r="C1335" s="9" t="n">
        <x:v>45664.049166666664</x:v>
      </x:c>
      <x:c r="D1335" s="9" t="n">
        <x:v>45664.79958333333</x:v>
      </x:c>
      <x:c r="E1335" s="1" t="str">
        <x:v>High</x:v>
      </x:c>
      <x:c r="F1335" s="1" t="str">
        <x:v>Email</x:v>
      </x:c>
      <x:c r="G1335" s="1" t="str">
        <x:v>Account access</x:v>
      </x:c>
      <x:c r="H1335" s="1" t="n">
        <x:v>0</x:v>
      </x:c>
      <x:c r="I1335" s="1"/>
      <x:c r="J1335" s="1" t="n">
        <x:f>IF(E1335="","",VLOOKUP(E1335,'Guide'!$A$7:$C$10,2,FALSE))</x:f>
        <x:v>4</x:v>
      </x:c>
      <x:c r="K1335" s="1" t="n">
        <x:f>IF(E1335="","",VLOOKUP(E1335,'Guide'!$A$7:$C$10,3,FALSE))</x:f>
        <x:v>24</x:v>
      </x:c>
      <x:c r="L1335" s="10" t="n">
        <x:f>('Guide'!$B$4-B1335)*24</x:f>
        <x:v>4205.499999999942</x:v>
      </x:c>
      <x:c r="M1335" s="10" t="n">
        <x:f>IF(C1335="","",ROUND((C1335-B1335)*24,6))</x:f>
        <x:v>6.68</x:v>
      </x:c>
      <x:c r="N1335" s="10" t="n">
        <x:f>IF(D1335="","",ROUND((D1335-B1335)*24,6))</x:f>
        <x:v>24.69</x:v>
      </x:c>
      <x:c r="O1335" s="1" t="n">
        <x:f>IF(D1335="",1,0)</x:f>
        <x:v>0</x:v>
      </x:c>
      <x:c r="P1335" s="1" t="n">
        <x:f>IF(E1335="",0,IF(OR(C1335&lt;&gt;"",L1335&gt;=J1335),1,0))</x:f>
        <x:v>1</x:v>
      </x:c>
      <x:c r="Q1335" s="1" t="n">
        <x:f>IF(AND(E1335&lt;&gt;"",C1335&lt;&gt;"",M1335&lt;=J1335),1,0)</x:f>
        <x:v>0</x:v>
      </x:c>
      <x:c r="R1335" s="1" t="n">
        <x:f>P1335-Q1335</x:f>
        <x:v>1</x:v>
      </x:c>
      <x:c r="S1335" s="1" t="n">
        <x:f>IF(E1335="",0,IF(OR(D1335&lt;&gt;"",L1335&gt;=K1335),1,0))</x:f>
        <x:v>1</x:v>
      </x:c>
      <x:c r="T1335" s="1" t="n">
        <x:f>IF(AND(E1335&lt;&gt;"",D1335&lt;&gt;"",N1335&lt;=K1335),1,0)</x:f>
        <x:v>0</x:v>
      </x:c>
      <x:c r="U1335" s="1" t="n">
        <x:f>S1335-T1335</x:f>
        <x:v>1</x:v>
      </x:c>
      <x:c r="V1335" s="1" t="n">
        <x:f>IF(I1335="",0,1)</x:f>
        <x:v>0</x:v>
      </x:c>
      <x:c r="W1335" s="1" t="n">
        <x:f>IF(I1335&gt;=4,1,0)</x:f>
        <x:v>0</x:v>
      </x:c>
      <x:c r="X1335" s="1" t="n">
        <x:f>1-O1335</x:f>
        <x:v>1</x:v>
      </x:c>
      <x:c r="Y1335" s="1" t="n">
        <x:f>IF(AND(O1335=1,L1335&gt;168),1,0)</x:f>
        <x:v>0</x:v>
      </x:c>
    </x:row>
    <x:row r="1336">
      <x:c r="A1336" s="1" t="str">
        <x:v>T01331</x:v>
      </x:c>
      <x:c r="B1336" s="9" t="n">
        <x:v>45708.9375</x:v>
      </x:c>
      <x:c r="C1336" s="9" t="n">
        <x:v>45708.96833333333</x:v>
      </x:c>
      <x:c r="D1336" s="9" t="n">
        <x:v>45709.26291666667</x:v>
      </x:c>
      <x:c r="E1336" s="1" t="str">
        <x:v>Urgent</x:v>
      </x:c>
      <x:c r="F1336" s="1" t="str">
        <x:v>Web chat</x:v>
      </x:c>
      <x:c r="G1336" s="1" t="str">
        <x:v>Delivery</x:v>
      </x:c>
      <x:c r="H1336" s="1" t="n">
        <x:v>0</x:v>
      </x:c>
      <x:c r="I1336" s="1" t="n">
        <x:v>5</x:v>
      </x:c>
      <x:c r="J1336" s="1" t="n">
        <x:f>IF(E1336="","",VLOOKUP(E1336,'Guide'!$A$7:$C$10,2,FALSE))</x:f>
        <x:v>1</x:v>
      </x:c>
      <x:c r="K1336" s="1" t="n">
        <x:f>IF(E1336="","",VLOOKUP(E1336,'Guide'!$A$7:$C$10,3,FALSE))</x:f>
        <x:v>8</x:v>
      </x:c>
      <x:c r="L1336" s="10" t="n">
        <x:f>('Guide'!$B$4-B1336)*24</x:f>
        <x:v>3121.5</x:v>
      </x:c>
      <x:c r="M1336" s="10" t="n">
        <x:f>IF(C1336="","",ROUND((C1336-B1336)*24,6))</x:f>
        <x:v>0.74</x:v>
      </x:c>
      <x:c r="N1336" s="10" t="n">
        <x:f>IF(D1336="","",ROUND((D1336-B1336)*24,6))</x:f>
        <x:v>7.81</x:v>
      </x:c>
      <x:c r="O1336" s="1" t="n">
        <x:f>IF(D1336="",1,0)</x:f>
        <x:v>0</x:v>
      </x:c>
      <x:c r="P1336" s="1" t="n">
        <x:f>IF(E1336="",0,IF(OR(C1336&lt;&gt;"",L1336&gt;=J1336),1,0))</x:f>
        <x:v>1</x:v>
      </x:c>
      <x:c r="Q1336" s="1" t="n">
        <x:f>IF(AND(E1336&lt;&gt;"",C1336&lt;&gt;"",M1336&lt;=J1336),1,0)</x:f>
        <x:v>1</x:v>
      </x:c>
      <x:c r="R1336" s="1" t="n">
        <x:f>P1336-Q1336</x:f>
        <x:v>0</x:v>
      </x:c>
      <x:c r="S1336" s="1" t="n">
        <x:f>IF(E1336="",0,IF(OR(D1336&lt;&gt;"",L1336&gt;=K1336),1,0))</x:f>
        <x:v>1</x:v>
      </x:c>
      <x:c r="T1336" s="1" t="n">
        <x:f>IF(AND(E1336&lt;&gt;"",D1336&lt;&gt;"",N1336&lt;=K1336),1,0)</x:f>
        <x:v>1</x:v>
      </x:c>
      <x:c r="U1336" s="1" t="n">
        <x:f>S1336-T1336</x:f>
        <x:v>0</x:v>
      </x:c>
      <x:c r="V1336" s="1" t="n">
        <x:f>IF(I1336="",0,1)</x:f>
        <x:v>1</x:v>
      </x:c>
      <x:c r="W1336" s="1" t="n">
        <x:f>IF(I1336&gt;=4,1,0)</x:f>
        <x:v>1</x:v>
      </x:c>
      <x:c r="X1336" s="1" t="n">
        <x:f>1-O1336</x:f>
        <x:v>1</x:v>
      </x:c>
      <x:c r="Y1336" s="1" t="n">
        <x:f>IF(AND(O1336=1,L1336&gt;168),1,0)</x:f>
        <x:v>0</x:v>
      </x:c>
    </x:row>
    <x:row r="1337">
      <x:c r="A1337" s="1" t="str">
        <x:v>T01332</x:v>
      </x:c>
      <x:c r="B1337" s="9" t="n">
        <x:v>45658.49652777778</x:v>
      </x:c>
      <x:c r="C1337" s="9" t="n">
        <x:v>45658.764027777775</x:v>
      </x:c>
      <x:c r="D1337" s="9" t="n">
        <x:v>45666.50361111111</x:v>
      </x:c>
      <x:c r="E1337" s="1" t="str">
        <x:v>Normal</x:v>
      </x:c>
      <x:c r="F1337" s="1" t="str">
        <x:v>WhatsApp</x:v>
      </x:c>
      <x:c r="G1337" s="1" t="str">
        <x:v>Delivery</x:v>
      </x:c>
      <x:c r="H1337" s="1" t="n">
        <x:v>0</x:v>
      </x:c>
      <x:c r="I1337" s="1"/>
      <x:c r="J1337" s="1" t="n">
        <x:f>IF(E1337="","",VLOOKUP(E1337,'Guide'!$A$7:$C$10,2,FALSE))</x:f>
        <x:v>12</x:v>
      </x:c>
      <x:c r="K1337" s="1" t="n">
        <x:f>IF(E1337="","",VLOOKUP(E1337,'Guide'!$A$7:$C$10,3,FALSE))</x:f>
        <x:v>72</x:v>
      </x:c>
      <x:c r="L1337" s="10" t="n">
        <x:f>('Guide'!$B$4-B1337)*24</x:f>
        <x:v>4332.083333333256</x:v>
      </x:c>
      <x:c r="M1337" s="10" t="n">
        <x:f>IF(C1337="","",ROUND((C1337-B1337)*24,6))</x:f>
        <x:v>6.42</x:v>
      </x:c>
      <x:c r="N1337" s="10" t="n">
        <x:f>IF(D1337="","",ROUND((D1337-B1337)*24,6))</x:f>
        <x:v>192.17</x:v>
      </x:c>
      <x:c r="O1337" s="1" t="n">
        <x:f>IF(D1337="",1,0)</x:f>
        <x:v>0</x:v>
      </x:c>
      <x:c r="P1337" s="1" t="n">
        <x:f>IF(E1337="",0,IF(OR(C1337&lt;&gt;"",L1337&gt;=J1337),1,0))</x:f>
        <x:v>1</x:v>
      </x:c>
      <x:c r="Q1337" s="1" t="n">
        <x:f>IF(AND(E1337&lt;&gt;"",C1337&lt;&gt;"",M1337&lt;=J1337),1,0)</x:f>
        <x:v>1</x:v>
      </x:c>
      <x:c r="R1337" s="1" t="n">
        <x:f>P1337-Q1337</x:f>
        <x:v>0</x:v>
      </x:c>
      <x:c r="S1337" s="1" t="n">
        <x:f>IF(E1337="",0,IF(OR(D1337&lt;&gt;"",L1337&gt;=K1337),1,0))</x:f>
        <x:v>1</x:v>
      </x:c>
      <x:c r="T1337" s="1" t="n">
        <x:f>IF(AND(E1337&lt;&gt;"",D1337&lt;&gt;"",N1337&lt;=K1337),1,0)</x:f>
        <x:v>0</x:v>
      </x:c>
      <x:c r="U1337" s="1" t="n">
        <x:f>S1337-T1337</x:f>
        <x:v>1</x:v>
      </x:c>
      <x:c r="V1337" s="1" t="n">
        <x:f>IF(I1337="",0,1)</x:f>
        <x:v>0</x:v>
      </x:c>
      <x:c r="W1337" s="1" t="n">
        <x:f>IF(I1337&gt;=4,1,0)</x:f>
        <x:v>0</x:v>
      </x:c>
      <x:c r="X1337" s="1" t="n">
        <x:f>1-O1337</x:f>
        <x:v>1</x:v>
      </x:c>
      <x:c r="Y1337" s="1" t="n">
        <x:f>IF(AND(O1337=1,L1337&gt;168),1,0)</x:f>
        <x:v>0</x:v>
      </x:c>
    </x:row>
    <x:row r="1338">
      <x:c r="A1338" s="1" t="str">
        <x:v>T01333</x:v>
      </x:c>
      <x:c r="B1338" s="9" t="n">
        <x:v>45765.17638888889</x:v>
      </x:c>
      <x:c r="C1338" s="9" t="n">
        <x:v>45765.74013888889</x:v>
      </x:c>
      <x:c r="D1338" s="9" t="n">
        <x:v>45768.78013888889</x:v>
      </x:c>
      <x:c r="E1338" s="1" t="str">
        <x:v>Normal</x:v>
      </x:c>
      <x:c r="F1338" s="1" t="str">
        <x:v>Email</x:v>
      </x:c>
      <x:c r="G1338" s="1" t="str">
        <x:v>Product information</x:v>
      </x:c>
      <x:c r="H1338" s="1" t="n">
        <x:v>0</x:v>
      </x:c>
      <x:c r="I1338" s="1" t="n">
        <x:v>1</x:v>
      </x:c>
      <x:c r="J1338" s="1" t="n">
        <x:f>IF(E1338="","",VLOOKUP(E1338,'Guide'!$A$7:$C$10,2,FALSE))</x:f>
        <x:v>12</x:v>
      </x:c>
      <x:c r="K1338" s="1" t="n">
        <x:f>IF(E1338="","",VLOOKUP(E1338,'Guide'!$A$7:$C$10,3,FALSE))</x:f>
        <x:v>72</x:v>
      </x:c>
      <x:c r="L1338" s="10" t="n">
        <x:f>('Guide'!$B$4-B1338)*24</x:f>
        <x:v>1771.7666666666628</x:v>
      </x:c>
      <x:c r="M1338" s="10" t="n">
        <x:f>IF(C1338="","",ROUND((C1338-B1338)*24,6))</x:f>
        <x:v>13.53</x:v>
      </x:c>
      <x:c r="N1338" s="10" t="n">
        <x:f>IF(D1338="","",ROUND((D1338-B1338)*24,6))</x:f>
        <x:v>86.49</x:v>
      </x:c>
      <x:c r="O1338" s="1" t="n">
        <x:f>IF(D1338="",1,0)</x:f>
        <x:v>0</x:v>
      </x:c>
      <x:c r="P1338" s="1" t="n">
        <x:f>IF(E1338="",0,IF(OR(C1338&lt;&gt;"",L1338&gt;=J1338),1,0))</x:f>
        <x:v>1</x:v>
      </x:c>
      <x:c r="Q1338" s="1" t="n">
        <x:f>IF(AND(E1338&lt;&gt;"",C1338&lt;&gt;"",M1338&lt;=J1338),1,0)</x:f>
        <x:v>0</x:v>
      </x:c>
      <x:c r="R1338" s="1" t="n">
        <x:f>P1338-Q1338</x:f>
        <x:v>1</x:v>
      </x:c>
      <x:c r="S1338" s="1" t="n">
        <x:f>IF(E1338="",0,IF(OR(D1338&lt;&gt;"",L1338&gt;=K1338),1,0))</x:f>
        <x:v>1</x:v>
      </x:c>
      <x:c r="T1338" s="1" t="n">
        <x:f>IF(AND(E1338&lt;&gt;"",D1338&lt;&gt;"",N1338&lt;=K1338),1,0)</x:f>
        <x:v>0</x:v>
      </x:c>
      <x:c r="U1338" s="1" t="n">
        <x:f>S1338-T1338</x:f>
        <x:v>1</x:v>
      </x:c>
      <x:c r="V1338" s="1" t="n">
        <x:f>IF(I1338="",0,1)</x:f>
        <x:v>1</x:v>
      </x:c>
      <x:c r="W1338" s="1" t="n">
        <x:f>IF(I1338&gt;=4,1,0)</x:f>
        <x:v>0</x:v>
      </x:c>
      <x:c r="X1338" s="1" t="n">
        <x:f>1-O1338</x:f>
        <x:v>1</x:v>
      </x:c>
      <x:c r="Y1338" s="1" t="n">
        <x:f>IF(AND(O1338=1,L1338&gt;168),1,0)</x:f>
        <x:v>0</x:v>
      </x:c>
    </x:row>
    <x:row r="1339">
      <x:c r="A1339" s="1" t="str">
        <x:v>T01334</x:v>
      </x:c>
      <x:c r="B1339" s="9" t="n">
        <x:v>45719.038194444445</x:v>
      </x:c>
      <x:c r="C1339" s="9" t="n">
        <x:v>45719.811944444446</x:v>
      </x:c>
      <x:c r="D1339" s="9" t="n">
        <x:v>45720.42652777778</x:v>
      </x:c>
      <x:c r="E1339" s="1" t="str">
        <x:v>Low</x:v>
      </x:c>
      <x:c r="F1339" s="1" t="str">
        <x:v>Web chat</x:v>
      </x:c>
      <x:c r="G1339" s="1" t="str">
        <x:v>Billing</x:v>
      </x:c>
      <x:c r="H1339" s="1" t="n">
        <x:v>0</x:v>
      </x:c>
      <x:c r="I1339" s="1" t="n">
        <x:v>5</x:v>
      </x:c>
      <x:c r="J1339" s="1" t="n">
        <x:f>IF(E1339="","",VLOOKUP(E1339,'Guide'!$A$7:$C$10,2,FALSE))</x:f>
        <x:v>24</x:v>
      </x:c>
      <x:c r="K1339" s="1" t="n">
        <x:f>IF(E1339="","",VLOOKUP(E1339,'Guide'!$A$7:$C$10,3,FALSE))</x:f>
        <x:v>120</x:v>
      </x:c>
      <x:c r="L1339" s="10" t="n">
        <x:f>('Guide'!$B$4-B1339)*24</x:f>
        <x:v>2879.083333333314</x:v>
      </x:c>
      <x:c r="M1339" s="10" t="n">
        <x:f>IF(C1339="","",ROUND((C1339-B1339)*24,6))</x:f>
        <x:v>18.57</x:v>
      </x:c>
      <x:c r="N1339" s="10" t="n">
        <x:f>IF(D1339="","",ROUND((D1339-B1339)*24,6))</x:f>
        <x:v>33.32</x:v>
      </x:c>
      <x:c r="O1339" s="1" t="n">
        <x:f>IF(D1339="",1,0)</x:f>
        <x:v>0</x:v>
      </x:c>
      <x:c r="P1339" s="1" t="n">
        <x:f>IF(E1339="",0,IF(OR(C1339&lt;&gt;"",L1339&gt;=J1339),1,0))</x:f>
        <x:v>1</x:v>
      </x:c>
      <x:c r="Q1339" s="1" t="n">
        <x:f>IF(AND(E1339&lt;&gt;"",C1339&lt;&gt;"",M1339&lt;=J1339),1,0)</x:f>
        <x:v>1</x:v>
      </x:c>
      <x:c r="R1339" s="1" t="n">
        <x:f>P1339-Q1339</x:f>
        <x:v>0</x:v>
      </x:c>
      <x:c r="S1339" s="1" t="n">
        <x:f>IF(E1339="",0,IF(OR(D1339&lt;&gt;"",L1339&gt;=K1339),1,0))</x:f>
        <x:v>1</x:v>
      </x:c>
      <x:c r="T1339" s="1" t="n">
        <x:f>IF(AND(E1339&lt;&gt;"",D1339&lt;&gt;"",N1339&lt;=K1339),1,0)</x:f>
        <x:v>1</x:v>
      </x:c>
      <x:c r="U1339" s="1" t="n">
        <x:f>S1339-T1339</x:f>
        <x:v>0</x:v>
      </x:c>
      <x:c r="V1339" s="1" t="n">
        <x:f>IF(I1339="",0,1)</x:f>
        <x:v>1</x:v>
      </x:c>
      <x:c r="W1339" s="1" t="n">
        <x:f>IF(I1339&gt;=4,1,0)</x:f>
        <x:v>1</x:v>
      </x:c>
      <x:c r="X1339" s="1" t="n">
        <x:f>1-O1339</x:f>
        <x:v>1</x:v>
      </x:c>
      <x:c r="Y1339" s="1" t="n">
        <x:f>IF(AND(O1339=1,L1339&gt;168),1,0)</x:f>
        <x:v>0</x:v>
      </x:c>
    </x:row>
    <x:row r="1340">
      <x:c r="A1340" s="1" t="str">
        <x:v>T01335</x:v>
      </x:c>
      <x:c r="B1340" s="9" t="n">
        <x:v>45836.85486111111</x:v>
      </x:c>
      <x:c r="C1340" s="9" t="n">
        <x:v>45837.77361111111</x:v>
      </x:c>
      <x:c r="D1340" s="9" t="n">
        <x:v>45838.25069444445</x:v>
      </x:c>
      <x:c r="E1340" s="1" t="str">
        <x:v>Normal</x:v>
      </x:c>
      <x:c r="F1340" s="1" t="str">
        <x:v>Email</x:v>
      </x:c>
      <x:c r="G1340" s="1" t="str">
        <x:v>Account access</x:v>
      </x:c>
      <x:c r="H1340" s="1" t="n">
        <x:v>1</x:v>
      </x:c>
      <x:c r="I1340" s="1"/>
      <x:c r="J1340" s="1" t="n">
        <x:f>IF(E1340="","",VLOOKUP(E1340,'Guide'!$A$7:$C$10,2,FALSE))</x:f>
        <x:v>12</x:v>
      </x:c>
      <x:c r="K1340" s="1" t="n">
        <x:f>IF(E1340="","",VLOOKUP(E1340,'Guide'!$A$7:$C$10,3,FALSE))</x:f>
        <x:v>72</x:v>
      </x:c>
      <x:c r="L1340" s="10" t="n">
        <x:f>('Guide'!$B$4-B1340)*24</x:f>
        <x:v>51.483333333337214</x:v>
      </x:c>
      <x:c r="M1340" s="10" t="n">
        <x:f>IF(C1340="","",ROUND((C1340-B1340)*24,6))</x:f>
        <x:v>22.05</x:v>
      </x:c>
      <x:c r="N1340" s="10" t="n">
        <x:f>IF(D1340="","",ROUND((D1340-B1340)*24,6))</x:f>
        <x:v>33.5</x:v>
      </x:c>
      <x:c r="O1340" s="1" t="n">
        <x:f>IF(D1340="",1,0)</x:f>
        <x:v>0</x:v>
      </x:c>
      <x:c r="P1340" s="1" t="n">
        <x:f>IF(E1340="",0,IF(OR(C1340&lt;&gt;"",L1340&gt;=J1340),1,0))</x:f>
        <x:v>1</x:v>
      </x:c>
      <x:c r="Q1340" s="1" t="n">
        <x:f>IF(AND(E1340&lt;&gt;"",C1340&lt;&gt;"",M1340&lt;=J1340),1,0)</x:f>
        <x:v>0</x:v>
      </x:c>
      <x:c r="R1340" s="1" t="n">
        <x:f>P1340-Q1340</x:f>
        <x:v>1</x:v>
      </x:c>
      <x:c r="S1340" s="1" t="n">
        <x:f>IF(E1340="",0,IF(OR(D1340&lt;&gt;"",L1340&gt;=K1340),1,0))</x:f>
        <x:v>1</x:v>
      </x:c>
      <x:c r="T1340" s="1" t="n">
        <x:f>IF(AND(E1340&lt;&gt;"",D1340&lt;&gt;"",N1340&lt;=K1340),1,0)</x:f>
        <x:v>1</x:v>
      </x:c>
      <x:c r="U1340" s="1" t="n">
        <x:f>S1340-T1340</x:f>
        <x:v>0</x:v>
      </x:c>
      <x:c r="V1340" s="1" t="n">
        <x:f>IF(I1340="",0,1)</x:f>
        <x:v>0</x:v>
      </x:c>
      <x:c r="W1340" s="1" t="n">
        <x:f>IF(I1340&gt;=4,1,0)</x:f>
        <x:v>0</x:v>
      </x:c>
      <x:c r="X1340" s="1" t="n">
        <x:f>1-O1340</x:f>
        <x:v>1</x:v>
      </x:c>
      <x:c r="Y1340" s="1" t="n">
        <x:f>IF(AND(O1340=1,L1340&gt;168),1,0)</x:f>
        <x:v>0</x:v>
      </x:c>
    </x:row>
    <x:row r="1341">
      <x:c r="A1341" s="1" t="str">
        <x:v>T01336</x:v>
      </x:c>
      <x:c r="B1341" s="9" t="n">
        <x:v>45822.947222222225</x:v>
      </x:c>
      <x:c r="C1341" s="9" t="n">
        <x:v>45823.243472222224</x:v>
      </x:c>
      <x:c r="D1341" s="9" t="n">
        <x:v>45824.244305555556</x:v>
      </x:c>
      <x:c r="E1341" s="1" t="str">
        <x:v>Normal</x:v>
      </x:c>
      <x:c r="F1341" s="1" t="str">
        <x:v>Email</x:v>
      </x:c>
      <x:c r="G1341" s="1" t="str">
        <x:v>Billing</x:v>
      </x:c>
      <x:c r="H1341" s="1" t="n">
        <x:v>0</x:v>
      </x:c>
      <x:c r="I1341" s="1"/>
      <x:c r="J1341" s="1" t="n">
        <x:f>IF(E1341="","",VLOOKUP(E1341,'Guide'!$A$7:$C$10,2,FALSE))</x:f>
        <x:v>12</x:v>
      </x:c>
      <x:c r="K1341" s="1" t="n">
        <x:f>IF(E1341="","",VLOOKUP(E1341,'Guide'!$A$7:$C$10,3,FALSE))</x:f>
        <x:v>72</x:v>
      </x:c>
      <x:c r="L1341" s="10" t="n">
        <x:f>('Guide'!$B$4-B1341)*24</x:f>
        <x:v>385.2666666666046</x:v>
      </x:c>
      <x:c r="M1341" s="10" t="n">
        <x:f>IF(C1341="","",ROUND((C1341-B1341)*24,6))</x:f>
        <x:v>7.11</x:v>
      </x:c>
      <x:c r="N1341" s="10" t="n">
        <x:f>IF(D1341="","",ROUND((D1341-B1341)*24,6))</x:f>
        <x:v>31.13</x:v>
      </x:c>
      <x:c r="O1341" s="1" t="n">
        <x:f>IF(D1341="",1,0)</x:f>
        <x:v>0</x:v>
      </x:c>
      <x:c r="P1341" s="1" t="n">
        <x:f>IF(E1341="",0,IF(OR(C1341&lt;&gt;"",L1341&gt;=J1341),1,0))</x:f>
        <x:v>1</x:v>
      </x:c>
      <x:c r="Q1341" s="1" t="n">
        <x:f>IF(AND(E1341&lt;&gt;"",C1341&lt;&gt;"",M1341&lt;=J1341),1,0)</x:f>
        <x:v>1</x:v>
      </x:c>
      <x:c r="R1341" s="1" t="n">
        <x:f>P1341-Q1341</x:f>
        <x:v>0</x:v>
      </x:c>
      <x:c r="S1341" s="1" t="n">
        <x:f>IF(E1341="",0,IF(OR(D1341&lt;&gt;"",L1341&gt;=K1341),1,0))</x:f>
        <x:v>1</x:v>
      </x:c>
      <x:c r="T1341" s="1" t="n">
        <x:f>IF(AND(E1341&lt;&gt;"",D1341&lt;&gt;"",N1341&lt;=K1341),1,0)</x:f>
        <x:v>1</x:v>
      </x:c>
      <x:c r="U1341" s="1" t="n">
        <x:f>S1341-T1341</x:f>
        <x:v>0</x:v>
      </x:c>
      <x:c r="V1341" s="1" t="n">
        <x:f>IF(I1341="",0,1)</x:f>
        <x:v>0</x:v>
      </x:c>
      <x:c r="W1341" s="1" t="n">
        <x:f>IF(I1341&gt;=4,1,0)</x:f>
        <x:v>0</x:v>
      </x:c>
      <x:c r="X1341" s="1" t="n">
        <x:f>1-O1341</x:f>
        <x:v>1</x:v>
      </x:c>
      <x:c r="Y1341" s="1" t="n">
        <x:f>IF(AND(O1341=1,L1341&gt;168),1,0)</x:f>
        <x:v>0</x:v>
      </x:c>
    </x:row>
    <x:row r="1342">
      <x:c r="A1342" s="1" t="str">
        <x:v>T01337</x:v>
      </x:c>
      <x:c r="B1342" s="9" t="n">
        <x:v>45685.615277777775</x:v>
      </x:c>
      <x:c r="C1342" s="9" t="n">
        <x:v>45686.459444444445</x:v>
      </x:c>
      <x:c r="D1342" s="9" t="n">
        <x:v>45686.46361111111</x:v>
      </x:c>
      <x:c r="E1342" s="1" t="str">
        <x:v>Normal</x:v>
      </x:c>
      <x:c r="F1342" s="1" t="str">
        <x:v>WhatsApp</x:v>
      </x:c>
      <x:c r="G1342" s="1" t="str">
        <x:v>Product information</x:v>
      </x:c>
      <x:c r="H1342" s="1" t="n">
        <x:v>0</x:v>
      </x:c>
      <x:c r="I1342" s="1"/>
      <x:c r="J1342" s="1" t="n">
        <x:f>IF(E1342="","",VLOOKUP(E1342,'Guide'!$A$7:$C$10,2,FALSE))</x:f>
        <x:v>12</x:v>
      </x:c>
      <x:c r="K1342" s="1" t="n">
        <x:f>IF(E1342="","",VLOOKUP(E1342,'Guide'!$A$7:$C$10,3,FALSE))</x:f>
        <x:v>72</x:v>
      </x:c>
      <x:c r="L1342" s="10" t="n">
        <x:f>('Guide'!$B$4-B1342)*24</x:f>
        <x:v>3681.2333333333954</x:v>
      </x:c>
      <x:c r="M1342" s="10" t="n">
        <x:f>IF(C1342="","",ROUND((C1342-B1342)*24,6))</x:f>
        <x:v>20.26</x:v>
      </x:c>
      <x:c r="N1342" s="10" t="n">
        <x:f>IF(D1342="","",ROUND((D1342-B1342)*24,6))</x:f>
        <x:v>20.36</x:v>
      </x:c>
      <x:c r="O1342" s="1" t="n">
        <x:f>IF(D1342="",1,0)</x:f>
        <x:v>0</x:v>
      </x:c>
      <x:c r="P1342" s="1" t="n">
        <x:f>IF(E1342="",0,IF(OR(C1342&lt;&gt;"",L1342&gt;=J1342),1,0))</x:f>
        <x:v>1</x:v>
      </x:c>
      <x:c r="Q1342" s="1" t="n">
        <x:f>IF(AND(E1342&lt;&gt;"",C1342&lt;&gt;"",M1342&lt;=J1342),1,0)</x:f>
        <x:v>0</x:v>
      </x:c>
      <x:c r="R1342" s="1" t="n">
        <x:f>P1342-Q1342</x:f>
        <x:v>1</x:v>
      </x:c>
      <x:c r="S1342" s="1" t="n">
        <x:f>IF(E1342="",0,IF(OR(D1342&lt;&gt;"",L1342&gt;=K1342),1,0))</x:f>
        <x:v>1</x:v>
      </x:c>
      <x:c r="T1342" s="1" t="n">
        <x:f>IF(AND(E1342&lt;&gt;"",D1342&lt;&gt;"",N1342&lt;=K1342),1,0)</x:f>
        <x:v>1</x:v>
      </x:c>
      <x:c r="U1342" s="1" t="n">
        <x:f>S1342-T1342</x:f>
        <x:v>0</x:v>
      </x:c>
      <x:c r="V1342" s="1" t="n">
        <x:f>IF(I1342="",0,1)</x:f>
        <x:v>0</x:v>
      </x:c>
      <x:c r="W1342" s="1" t="n">
        <x:f>IF(I1342&gt;=4,1,0)</x:f>
        <x:v>0</x:v>
      </x:c>
      <x:c r="X1342" s="1" t="n">
        <x:f>1-O1342</x:f>
        <x:v>1</x:v>
      </x:c>
      <x:c r="Y1342" s="1" t="n">
        <x:f>IF(AND(O1342=1,L1342&gt;168),1,0)</x:f>
        <x:v>0</x:v>
      </x:c>
    </x:row>
    <x:row r="1343">
      <x:c r="A1343" s="1" t="str">
        <x:v>T01338</x:v>
      </x:c>
      <x:c r="B1343" s="9" t="n">
        <x:v>45729.450694444444</x:v>
      </x:c>
      <x:c r="C1343" s="9" t="n">
        <x:v>45729.569444444445</x:v>
      </x:c>
      <x:c r="D1343" s="9" t="n">
        <x:v>45733.21486111111</x:v>
      </x:c>
      <x:c r="E1343" s="1" t="str">
        <x:v>Normal</x:v>
      </x:c>
      <x:c r="F1343" s="1" t="str">
        <x:v>Email</x:v>
      </x:c>
      <x:c r="G1343" s="1" t="str">
        <x:v>Delivery</x:v>
      </x:c>
      <x:c r="H1343" s="1" t="n">
        <x:v>0</x:v>
      </x:c>
      <x:c r="I1343" s="1"/>
      <x:c r="J1343" s="1" t="n">
        <x:f>IF(E1343="","",VLOOKUP(E1343,'Guide'!$A$7:$C$10,2,FALSE))</x:f>
        <x:v>12</x:v>
      </x:c>
      <x:c r="K1343" s="1" t="n">
        <x:f>IF(E1343="","",VLOOKUP(E1343,'Guide'!$A$7:$C$10,3,FALSE))</x:f>
        <x:v>72</x:v>
      </x:c>
      <x:c r="L1343" s="10" t="n">
        <x:f>('Guide'!$B$4-B1343)*24</x:f>
        <x:v>2629.183333333349</x:v>
      </x:c>
      <x:c r="M1343" s="10" t="n">
        <x:f>IF(C1343="","",ROUND((C1343-B1343)*24,6))</x:f>
        <x:v>2.85</x:v>
      </x:c>
      <x:c r="N1343" s="10" t="n">
        <x:f>IF(D1343="","",ROUND((D1343-B1343)*24,6))</x:f>
        <x:v>90.34</x:v>
      </x:c>
      <x:c r="O1343" s="1" t="n">
        <x:f>IF(D1343="",1,0)</x:f>
        <x:v>0</x:v>
      </x:c>
      <x:c r="P1343" s="1" t="n">
        <x:f>IF(E1343="",0,IF(OR(C1343&lt;&gt;"",L1343&gt;=J1343),1,0))</x:f>
        <x:v>1</x:v>
      </x:c>
      <x:c r="Q1343" s="1" t="n">
        <x:f>IF(AND(E1343&lt;&gt;"",C1343&lt;&gt;"",M1343&lt;=J1343),1,0)</x:f>
        <x:v>1</x:v>
      </x:c>
      <x:c r="R1343" s="1" t="n">
        <x:f>P1343-Q1343</x:f>
        <x:v>0</x:v>
      </x:c>
      <x:c r="S1343" s="1" t="n">
        <x:f>IF(E1343="",0,IF(OR(D1343&lt;&gt;"",L1343&gt;=K1343),1,0))</x:f>
        <x:v>1</x:v>
      </x:c>
      <x:c r="T1343" s="1" t="n">
        <x:f>IF(AND(E1343&lt;&gt;"",D1343&lt;&gt;"",N1343&lt;=K1343),1,0)</x:f>
        <x:v>0</x:v>
      </x:c>
      <x:c r="U1343" s="1" t="n">
        <x:f>S1343-T1343</x:f>
        <x:v>1</x:v>
      </x:c>
      <x:c r="V1343" s="1" t="n">
        <x:f>IF(I1343="",0,1)</x:f>
        <x:v>0</x:v>
      </x:c>
      <x:c r="W1343" s="1" t="n">
        <x:f>IF(I1343&gt;=4,1,0)</x:f>
        <x:v>0</x:v>
      </x:c>
      <x:c r="X1343" s="1" t="n">
        <x:f>1-O1343</x:f>
        <x:v>1</x:v>
      </x:c>
      <x:c r="Y1343" s="1" t="n">
        <x:f>IF(AND(O1343=1,L1343&gt;168),1,0)</x:f>
        <x:v>0</x:v>
      </x:c>
    </x:row>
    <x:row r="1344">
      <x:c r="A1344" s="1" t="str">
        <x:v>T01339</x:v>
      </x:c>
      <x:c r="B1344" s="9" t="n">
        <x:v>45731.42916666667</x:v>
      </x:c>
      <x:c r="C1344" s="9" t="n">
        <x:v>45731.8225</x:v>
      </x:c>
      <x:c r="D1344" s="9"/>
      <x:c r="E1344" s="1" t="str">
        <x:v>Normal</x:v>
      </x:c>
      <x:c r="F1344" s="1" t="str">
        <x:v>WhatsApp</x:v>
      </x:c>
      <x:c r="G1344" s="1" t="str">
        <x:v>Account access</x:v>
      </x:c>
      <x:c r="H1344" s="1" t="n">
        <x:v>0</x:v>
      </x:c>
      <x:c r="I1344" s="1"/>
      <x:c r="J1344" s="1" t="n">
        <x:f>IF(E1344="","",VLOOKUP(E1344,'Guide'!$A$7:$C$10,2,FALSE))</x:f>
        <x:v>12</x:v>
      </x:c>
      <x:c r="K1344" s="1" t="n">
        <x:f>IF(E1344="","",VLOOKUP(E1344,'Guide'!$A$7:$C$10,3,FALSE))</x:f>
        <x:v>72</x:v>
      </x:c>
      <x:c r="L1344" s="10" t="n">
        <x:f>('Guide'!$B$4-B1344)*24</x:f>
        <x:v>2581.6999999999534</x:v>
      </x:c>
      <x:c r="M1344" s="10" t="n">
        <x:f>IF(C1344="","",ROUND((C1344-B1344)*24,6))</x:f>
        <x:v>9.44</x:v>
      </x:c>
      <x:c r="N1344" s="10" t="str">
        <x:f>IF(D1344="","",ROUND((D1344-B1344)*24,6))</x:f>
      </x:c>
      <x:c r="O1344" s="1" t="n">
        <x:f>IF(D1344="",1,0)</x:f>
        <x:v>1</x:v>
      </x:c>
      <x:c r="P1344" s="1" t="n">
        <x:f>IF(E1344="",0,IF(OR(C1344&lt;&gt;"",L1344&gt;=J1344),1,0))</x:f>
        <x:v>1</x:v>
      </x:c>
      <x:c r="Q1344" s="1" t="n">
        <x:f>IF(AND(E1344&lt;&gt;"",C1344&lt;&gt;"",M1344&lt;=J1344),1,0)</x:f>
        <x:v>1</x:v>
      </x:c>
      <x:c r="R1344" s="1" t="n">
        <x:f>P1344-Q1344</x:f>
        <x:v>0</x:v>
      </x:c>
      <x:c r="S1344" s="1" t="n">
        <x:f>IF(E1344="",0,IF(OR(D1344&lt;&gt;"",L1344&gt;=K1344),1,0))</x:f>
        <x:v>1</x:v>
      </x:c>
      <x:c r="T1344" s="1" t="n">
        <x:f>IF(AND(E1344&lt;&gt;"",D1344&lt;&gt;"",N1344&lt;=K1344),1,0)</x:f>
        <x:v>0</x:v>
      </x:c>
      <x:c r="U1344" s="1" t="n">
        <x:f>S1344-T1344</x:f>
        <x:v>1</x:v>
      </x:c>
      <x:c r="V1344" s="1" t="n">
        <x:f>IF(I1344="",0,1)</x:f>
        <x:v>0</x:v>
      </x:c>
      <x:c r="W1344" s="1" t="n">
        <x:f>IF(I1344&gt;=4,1,0)</x:f>
        <x:v>0</x:v>
      </x:c>
      <x:c r="X1344" s="1" t="n">
        <x:f>1-O1344</x:f>
        <x:v>0</x:v>
      </x:c>
      <x:c r="Y1344" s="1" t="n">
        <x:f>IF(AND(O1344=1,L1344&gt;168),1,0)</x:f>
        <x:v>1</x:v>
      </x:c>
    </x:row>
    <x:row r="1345">
      <x:c r="A1345" s="1" t="str">
        <x:v>T01340</x:v>
      </x:c>
      <x:c r="B1345" s="9" t="n">
        <x:v>45810.135416666664</x:v>
      </x:c>
      <x:c r="C1345" s="9" t="n">
        <x:v>45810.45375</x:v>
      </x:c>
      <x:c r="D1345" s="9" t="n">
        <x:v>45814.03833333333</x:v>
      </x:c>
      <x:c r="E1345" s="1" t="str">
        <x:v>Normal</x:v>
      </x:c>
      <x:c r="F1345" s="1" t="str">
        <x:v>Web chat</x:v>
      </x:c>
      <x:c r="G1345" s="1" t="str">
        <x:v>Product information</x:v>
      </x:c>
      <x:c r="H1345" s="1" t="n">
        <x:v>0</x:v>
      </x:c>
      <x:c r="I1345" s="1" t="n">
        <x:v>3</x:v>
      </x:c>
      <x:c r="J1345" s="1" t="n">
        <x:f>IF(E1345="","",VLOOKUP(E1345,'Guide'!$A$7:$C$10,2,FALSE))</x:f>
        <x:v>12</x:v>
      </x:c>
      <x:c r="K1345" s="1" t="n">
        <x:f>IF(E1345="","",VLOOKUP(E1345,'Guide'!$A$7:$C$10,3,FALSE))</x:f>
        <x:v>72</x:v>
      </x:c>
      <x:c r="L1345" s="10" t="n">
        <x:f>('Guide'!$B$4-B1345)*24</x:f>
        <x:v>692.7500000000582</x:v>
      </x:c>
      <x:c r="M1345" s="10" t="n">
        <x:f>IF(C1345="","",ROUND((C1345-B1345)*24,6))</x:f>
        <x:v>7.64</x:v>
      </x:c>
      <x:c r="N1345" s="10" t="n">
        <x:f>IF(D1345="","",ROUND((D1345-B1345)*24,6))</x:f>
        <x:v>93.67</x:v>
      </x:c>
      <x:c r="O1345" s="1" t="n">
        <x:f>IF(D1345="",1,0)</x:f>
        <x:v>0</x:v>
      </x:c>
      <x:c r="P1345" s="1" t="n">
        <x:f>IF(E1345="",0,IF(OR(C1345&lt;&gt;"",L1345&gt;=J1345),1,0))</x:f>
        <x:v>1</x:v>
      </x:c>
      <x:c r="Q1345" s="1" t="n">
        <x:f>IF(AND(E1345&lt;&gt;"",C1345&lt;&gt;"",M1345&lt;=J1345),1,0)</x:f>
        <x:v>1</x:v>
      </x:c>
      <x:c r="R1345" s="1" t="n">
        <x:f>P1345-Q1345</x:f>
        <x:v>0</x:v>
      </x:c>
      <x:c r="S1345" s="1" t="n">
        <x:f>IF(E1345="",0,IF(OR(D1345&lt;&gt;"",L1345&gt;=K1345),1,0))</x:f>
        <x:v>1</x:v>
      </x:c>
      <x:c r="T1345" s="1" t="n">
        <x:f>IF(AND(E1345&lt;&gt;"",D1345&lt;&gt;"",N1345&lt;=K1345),1,0)</x:f>
        <x:v>0</x:v>
      </x:c>
      <x:c r="U1345" s="1" t="n">
        <x:f>S1345-T1345</x:f>
        <x:v>1</x:v>
      </x:c>
      <x:c r="V1345" s="1" t="n">
        <x:f>IF(I1345="",0,1)</x:f>
        <x:v>1</x:v>
      </x:c>
      <x:c r="W1345" s="1" t="n">
        <x:f>IF(I1345&gt;=4,1,0)</x:f>
        <x:v>0</x:v>
      </x:c>
      <x:c r="X1345" s="1" t="n">
        <x:f>1-O1345</x:f>
        <x:v>1</x:v>
      </x:c>
      <x:c r="Y1345" s="1" t="n">
        <x:f>IF(AND(O1345=1,L1345&gt;168),1,0)</x:f>
        <x:v>0</x:v>
      </x:c>
    </x:row>
    <x:row r="1346">
      <x:c r="A1346" s="1" t="str">
        <x:v>T01341</x:v>
      </x:c>
      <x:c r="B1346" s="9" t="n">
        <x:v>45694.00069444445</x:v>
      </x:c>
      <x:c r="C1346" s="9" t="n">
        <x:v>45694.39611111111</x:v>
      </x:c>
      <x:c r="D1346" s="9" t="n">
        <x:v>45694.62611111111</x:v>
      </x:c>
      <x:c r="E1346" s="1" t="str">
        <x:v>High</x:v>
      </x:c>
      <x:c r="F1346" s="1" t="str">
        <x:v>WhatsApp</x:v>
      </x:c>
      <x:c r="G1346" s="1" t="str">
        <x:v>Delivery</x:v>
      </x:c>
      <x:c r="H1346" s="1" t="n">
        <x:v>0</x:v>
      </x:c>
      <x:c r="I1346" s="1"/>
      <x:c r="J1346" s="1" t="n">
        <x:f>IF(E1346="","",VLOOKUP(E1346,'Guide'!$A$7:$C$10,2,FALSE))</x:f>
        <x:v>4</x:v>
      </x:c>
      <x:c r="K1346" s="1" t="n">
        <x:f>IF(E1346="","",VLOOKUP(E1346,'Guide'!$A$7:$C$10,3,FALSE))</x:f>
        <x:v>24</x:v>
      </x:c>
      <x:c r="L1346" s="10" t="n">
        <x:f>('Guide'!$B$4-B1346)*24</x:f>
        <x:v>3479.983333333279</x:v>
      </x:c>
      <x:c r="M1346" s="10" t="n">
        <x:f>IF(C1346="","",ROUND((C1346-B1346)*24,6))</x:f>
        <x:v>9.49</x:v>
      </x:c>
      <x:c r="N1346" s="10" t="n">
        <x:f>IF(D1346="","",ROUND((D1346-B1346)*24,6))</x:f>
        <x:v>15.01</x:v>
      </x:c>
      <x:c r="O1346" s="1" t="n">
        <x:f>IF(D1346="",1,0)</x:f>
        <x:v>0</x:v>
      </x:c>
      <x:c r="P1346" s="1" t="n">
        <x:f>IF(E1346="",0,IF(OR(C1346&lt;&gt;"",L1346&gt;=J1346),1,0))</x:f>
        <x:v>1</x:v>
      </x:c>
      <x:c r="Q1346" s="1" t="n">
        <x:f>IF(AND(E1346&lt;&gt;"",C1346&lt;&gt;"",M1346&lt;=J1346),1,0)</x:f>
        <x:v>0</x:v>
      </x:c>
      <x:c r="R1346" s="1" t="n">
        <x:f>P1346-Q1346</x:f>
        <x:v>1</x:v>
      </x:c>
      <x:c r="S1346" s="1" t="n">
        <x:f>IF(E1346="",0,IF(OR(D1346&lt;&gt;"",L1346&gt;=K1346),1,0))</x:f>
        <x:v>1</x:v>
      </x:c>
      <x:c r="T1346" s="1" t="n">
        <x:f>IF(AND(E1346&lt;&gt;"",D1346&lt;&gt;"",N1346&lt;=K1346),1,0)</x:f>
        <x:v>1</x:v>
      </x:c>
      <x:c r="U1346" s="1" t="n">
        <x:f>S1346-T1346</x:f>
        <x:v>0</x:v>
      </x:c>
      <x:c r="V1346" s="1" t="n">
        <x:f>IF(I1346="",0,1)</x:f>
        <x:v>0</x:v>
      </x:c>
      <x:c r="W1346" s="1" t="n">
        <x:f>IF(I1346&gt;=4,1,0)</x:f>
        <x:v>0</x:v>
      </x:c>
      <x:c r="X1346" s="1" t="n">
        <x:f>1-O1346</x:f>
        <x:v>1</x:v>
      </x:c>
      <x:c r="Y1346" s="1" t="n">
        <x:f>IF(AND(O1346=1,L1346&gt;168),1,0)</x:f>
        <x:v>0</x:v>
      </x:c>
    </x:row>
    <x:row r="1347">
      <x:c r="A1347" s="1" t="str">
        <x:v>T01342</x:v>
      </x:c>
      <x:c r="B1347" s="9" t="n">
        <x:v>45704.64861111111</x:v>
      </x:c>
      <x:c r="C1347" s="9" t="n">
        <x:v>45704.91527777778</x:v>
      </x:c>
      <x:c r="D1347" s="9" t="n">
        <x:v>45708.162777777776</x:v>
      </x:c>
      <x:c r="E1347" s="1" t="str">
        <x:v>Normal</x:v>
      </x:c>
      <x:c r="F1347" s="1" t="str">
        <x:v>Email</x:v>
      </x:c>
      <x:c r="G1347" s="1" t="str">
        <x:v>Refund</x:v>
      </x:c>
      <x:c r="H1347" s="1" t="n">
        <x:v>0</x:v>
      </x:c>
      <x:c r="I1347" s="1"/>
      <x:c r="J1347" s="1" t="n">
        <x:f>IF(E1347="","",VLOOKUP(E1347,'Guide'!$A$7:$C$10,2,FALSE))</x:f>
        <x:v>12</x:v>
      </x:c>
      <x:c r="K1347" s="1" t="n">
        <x:f>IF(E1347="","",VLOOKUP(E1347,'Guide'!$A$7:$C$10,3,FALSE))</x:f>
        <x:v>72</x:v>
      </x:c>
      <x:c r="L1347" s="10" t="n">
        <x:f>('Guide'!$B$4-B1347)*24</x:f>
        <x:v>3224.433333333407</x:v>
      </x:c>
      <x:c r="M1347" s="10" t="n">
        <x:f>IF(C1347="","",ROUND((C1347-B1347)*24,6))</x:f>
        <x:v>6.4</x:v>
      </x:c>
      <x:c r="N1347" s="10" t="n">
        <x:f>IF(D1347="","",ROUND((D1347-B1347)*24,6))</x:f>
        <x:v>84.34</x:v>
      </x:c>
      <x:c r="O1347" s="1" t="n">
        <x:f>IF(D1347="",1,0)</x:f>
        <x:v>0</x:v>
      </x:c>
      <x:c r="P1347" s="1" t="n">
        <x:f>IF(E1347="",0,IF(OR(C1347&lt;&gt;"",L1347&gt;=J1347),1,0))</x:f>
        <x:v>1</x:v>
      </x:c>
      <x:c r="Q1347" s="1" t="n">
        <x:f>IF(AND(E1347&lt;&gt;"",C1347&lt;&gt;"",M1347&lt;=J1347),1,0)</x:f>
        <x:v>1</x:v>
      </x:c>
      <x:c r="R1347" s="1" t="n">
        <x:f>P1347-Q1347</x:f>
        <x:v>0</x:v>
      </x:c>
      <x:c r="S1347" s="1" t="n">
        <x:f>IF(E1347="",0,IF(OR(D1347&lt;&gt;"",L1347&gt;=K1347),1,0))</x:f>
        <x:v>1</x:v>
      </x:c>
      <x:c r="T1347" s="1" t="n">
        <x:f>IF(AND(E1347&lt;&gt;"",D1347&lt;&gt;"",N1347&lt;=K1347),1,0)</x:f>
        <x:v>0</x:v>
      </x:c>
      <x:c r="U1347" s="1" t="n">
        <x:f>S1347-T1347</x:f>
        <x:v>1</x:v>
      </x:c>
      <x:c r="V1347" s="1" t="n">
        <x:f>IF(I1347="",0,1)</x:f>
        <x:v>0</x:v>
      </x:c>
      <x:c r="W1347" s="1" t="n">
        <x:f>IF(I1347&gt;=4,1,0)</x:f>
        <x:v>0</x:v>
      </x:c>
      <x:c r="X1347" s="1" t="n">
        <x:f>1-O1347</x:f>
        <x:v>1</x:v>
      </x:c>
      <x:c r="Y1347" s="1" t="n">
        <x:f>IF(AND(O1347=1,L1347&gt;168),1,0)</x:f>
        <x:v>0</x:v>
      </x:c>
    </x:row>
    <x:row r="1348">
      <x:c r="A1348" s="1" t="str">
        <x:v>T01343</x:v>
      </x:c>
      <x:c r="B1348" s="9" t="n">
        <x:v>45669.373611111114</x:v>
      </x:c>
      <x:c r="C1348" s="9" t="n">
        <x:v>45669.58736111111</x:v>
      </x:c>
      <x:c r="D1348" s="9" t="n">
        <x:v>45670.029444444444</x:v>
      </x:c>
      <x:c r="E1348" s="1" t="str">
        <x:v>High</x:v>
      </x:c>
      <x:c r="F1348" s="1" t="str">
        <x:v>WhatsApp</x:v>
      </x:c>
      <x:c r="G1348" s="1" t="str">
        <x:v>Account access</x:v>
      </x:c>
      <x:c r="H1348" s="1" t="n">
        <x:v>0</x:v>
      </x:c>
      <x:c r="I1348" s="1"/>
      <x:c r="J1348" s="1" t="n">
        <x:f>IF(E1348="","",VLOOKUP(E1348,'Guide'!$A$7:$C$10,2,FALSE))</x:f>
        <x:v>4</x:v>
      </x:c>
      <x:c r="K1348" s="1" t="n">
        <x:f>IF(E1348="","",VLOOKUP(E1348,'Guide'!$A$7:$C$10,3,FALSE))</x:f>
        <x:v>24</x:v>
      </x:c>
      <x:c r="L1348" s="10" t="n">
        <x:f>('Guide'!$B$4-B1348)*24</x:f>
        <x:v>4071.0333333332674</x:v>
      </x:c>
      <x:c r="M1348" s="10" t="n">
        <x:f>IF(C1348="","",ROUND((C1348-B1348)*24,6))</x:f>
        <x:v>5.13</x:v>
      </x:c>
      <x:c r="N1348" s="10" t="n">
        <x:f>IF(D1348="","",ROUND((D1348-B1348)*24,6))</x:f>
        <x:v>15.74</x:v>
      </x:c>
      <x:c r="O1348" s="1" t="n">
        <x:f>IF(D1348="",1,0)</x:f>
        <x:v>0</x:v>
      </x:c>
      <x:c r="P1348" s="1" t="n">
        <x:f>IF(E1348="",0,IF(OR(C1348&lt;&gt;"",L1348&gt;=J1348),1,0))</x:f>
        <x:v>1</x:v>
      </x:c>
      <x:c r="Q1348" s="1" t="n">
        <x:f>IF(AND(E1348&lt;&gt;"",C1348&lt;&gt;"",M1348&lt;=J1348),1,0)</x:f>
        <x:v>0</x:v>
      </x:c>
      <x:c r="R1348" s="1" t="n">
        <x:f>P1348-Q1348</x:f>
        <x:v>1</x:v>
      </x:c>
      <x:c r="S1348" s="1" t="n">
        <x:f>IF(E1348="",0,IF(OR(D1348&lt;&gt;"",L1348&gt;=K1348),1,0))</x:f>
        <x:v>1</x:v>
      </x:c>
      <x:c r="T1348" s="1" t="n">
        <x:f>IF(AND(E1348&lt;&gt;"",D1348&lt;&gt;"",N1348&lt;=K1348),1,0)</x:f>
        <x:v>1</x:v>
      </x:c>
      <x:c r="U1348" s="1" t="n">
        <x:f>S1348-T1348</x:f>
        <x:v>0</x:v>
      </x:c>
      <x:c r="V1348" s="1" t="n">
        <x:f>IF(I1348="",0,1)</x:f>
        <x:v>0</x:v>
      </x:c>
      <x:c r="W1348" s="1" t="n">
        <x:f>IF(I1348&gt;=4,1,0)</x:f>
        <x:v>0</x:v>
      </x:c>
      <x:c r="X1348" s="1" t="n">
        <x:f>1-O1348</x:f>
        <x:v>1</x:v>
      </x:c>
      <x:c r="Y1348" s="1" t="n">
        <x:f>IF(AND(O1348=1,L1348&gt;168),1,0)</x:f>
        <x:v>0</x:v>
      </x:c>
    </x:row>
    <x:row r="1349">
      <x:c r="A1349" s="1" t="str">
        <x:v>T01344</x:v>
      </x:c>
      <x:c r="B1349" s="9" t="n">
        <x:v>45762.12291666667</x:v>
      </x:c>
      <x:c r="C1349" s="9" t="n">
        <x:v>45762.28916666667</x:v>
      </x:c>
      <x:c r="D1349" s="9" t="n">
        <x:v>45764.75541666667</x:v>
      </x:c>
      <x:c r="E1349" s="1" t="str">
        <x:v>Normal</x:v>
      </x:c>
      <x:c r="F1349" s="1" t="str">
        <x:v>Web chat</x:v>
      </x:c>
      <x:c r="G1349" s="1" t="str">
        <x:v>Delivery</x:v>
      </x:c>
      <x:c r="H1349" s="1" t="n">
        <x:v>0</x:v>
      </x:c>
      <x:c r="I1349" s="1" t="n">
        <x:v>4</x:v>
      </x:c>
      <x:c r="J1349" s="1" t="n">
        <x:f>IF(E1349="","",VLOOKUP(E1349,'Guide'!$A$7:$C$10,2,FALSE))</x:f>
        <x:v>12</x:v>
      </x:c>
      <x:c r="K1349" s="1" t="n">
        <x:f>IF(E1349="","",VLOOKUP(E1349,'Guide'!$A$7:$C$10,3,FALSE))</x:f>
        <x:v>72</x:v>
      </x:c>
      <x:c r="L1349" s="10" t="n">
        <x:f>('Guide'!$B$4-B1349)*24</x:f>
        <x:v>1845.0499999999884</x:v>
      </x:c>
      <x:c r="M1349" s="10" t="n">
        <x:f>IF(C1349="","",ROUND((C1349-B1349)*24,6))</x:f>
        <x:v>3.99</x:v>
      </x:c>
      <x:c r="N1349" s="10" t="n">
        <x:f>IF(D1349="","",ROUND((D1349-B1349)*24,6))</x:f>
        <x:v>63.18</x:v>
      </x:c>
      <x:c r="O1349" s="1" t="n">
        <x:f>IF(D1349="",1,0)</x:f>
        <x:v>0</x:v>
      </x:c>
      <x:c r="P1349" s="1" t="n">
        <x:f>IF(E1349="",0,IF(OR(C1349&lt;&gt;"",L1349&gt;=J1349),1,0))</x:f>
        <x:v>1</x:v>
      </x:c>
      <x:c r="Q1349" s="1" t="n">
        <x:f>IF(AND(E1349&lt;&gt;"",C1349&lt;&gt;"",M1349&lt;=J1349),1,0)</x:f>
        <x:v>1</x:v>
      </x:c>
      <x:c r="R1349" s="1" t="n">
        <x:f>P1349-Q1349</x:f>
        <x:v>0</x:v>
      </x:c>
      <x:c r="S1349" s="1" t="n">
        <x:f>IF(E1349="",0,IF(OR(D1349&lt;&gt;"",L1349&gt;=K1349),1,0))</x:f>
        <x:v>1</x:v>
      </x:c>
      <x:c r="T1349" s="1" t="n">
        <x:f>IF(AND(E1349&lt;&gt;"",D1349&lt;&gt;"",N1349&lt;=K1349),1,0)</x:f>
        <x:v>1</x:v>
      </x:c>
      <x:c r="U1349" s="1" t="n">
        <x:f>S1349-T1349</x:f>
        <x:v>0</x:v>
      </x:c>
      <x:c r="V1349" s="1" t="n">
        <x:f>IF(I1349="",0,1)</x:f>
        <x:v>1</x:v>
      </x:c>
      <x:c r="W1349" s="1" t="n">
        <x:f>IF(I1349&gt;=4,1,0)</x:f>
        <x:v>1</x:v>
      </x:c>
      <x:c r="X1349" s="1" t="n">
        <x:f>1-O1349</x:f>
        <x:v>1</x:v>
      </x:c>
      <x:c r="Y1349" s="1" t="n">
        <x:f>IF(AND(O1349=1,L1349&gt;168),1,0)</x:f>
        <x:v>0</x:v>
      </x:c>
    </x:row>
    <x:row r="1350">
      <x:c r="A1350" s="1" t="str">
        <x:v>T01345</x:v>
      </x:c>
      <x:c r="B1350" s="9" t="n">
        <x:v>45725.21527777778</x:v>
      </x:c>
      <x:c r="C1350" s="9" t="n">
        <x:v>45725.31277777778</x:v>
      </x:c>
      <x:c r="D1350" s="9" t="n">
        <x:v>45726.381944444445</x:v>
      </x:c>
      <x:c r="E1350" s="1" t="str">
        <x:v>High</x:v>
      </x:c>
      <x:c r="F1350" s="1" t="str">
        <x:v>Web chat</x:v>
      </x:c>
      <x:c r="G1350" s="1" t="str">
        <x:v>Billing</x:v>
      </x:c>
      <x:c r="H1350" s="1" t="n">
        <x:v>0</x:v>
      </x:c>
      <x:c r="I1350" s="1" t="n">
        <x:v>4</x:v>
      </x:c>
      <x:c r="J1350" s="1" t="n">
        <x:f>IF(E1350="","",VLOOKUP(E1350,'Guide'!$A$7:$C$10,2,FALSE))</x:f>
        <x:v>4</x:v>
      </x:c>
      <x:c r="K1350" s="1" t="n">
        <x:f>IF(E1350="","",VLOOKUP(E1350,'Guide'!$A$7:$C$10,3,FALSE))</x:f>
        <x:v>24</x:v>
      </x:c>
      <x:c r="L1350" s="10" t="n">
        <x:f>('Guide'!$B$4-B1350)*24</x:f>
        <x:v>2730.8333333332557</x:v>
      </x:c>
      <x:c r="M1350" s="10" t="n">
        <x:f>IF(C1350="","",ROUND((C1350-B1350)*24,6))</x:f>
        <x:v>2.34</x:v>
      </x:c>
      <x:c r="N1350" s="10" t="n">
        <x:f>IF(D1350="","",ROUND((D1350-B1350)*24,6))</x:f>
        <x:v>28</x:v>
      </x:c>
      <x:c r="O1350" s="1" t="n">
        <x:f>IF(D1350="",1,0)</x:f>
        <x:v>0</x:v>
      </x:c>
      <x:c r="P1350" s="1" t="n">
        <x:f>IF(E1350="",0,IF(OR(C1350&lt;&gt;"",L1350&gt;=J1350),1,0))</x:f>
        <x:v>1</x:v>
      </x:c>
      <x:c r="Q1350" s="1" t="n">
        <x:f>IF(AND(E1350&lt;&gt;"",C1350&lt;&gt;"",M1350&lt;=J1350),1,0)</x:f>
        <x:v>1</x:v>
      </x:c>
      <x:c r="R1350" s="1" t="n">
        <x:f>P1350-Q1350</x:f>
        <x:v>0</x:v>
      </x:c>
      <x:c r="S1350" s="1" t="n">
        <x:f>IF(E1350="",0,IF(OR(D1350&lt;&gt;"",L1350&gt;=K1350),1,0))</x:f>
        <x:v>1</x:v>
      </x:c>
      <x:c r="T1350" s="1" t="n">
        <x:f>IF(AND(E1350&lt;&gt;"",D1350&lt;&gt;"",N1350&lt;=K1350),1,0)</x:f>
        <x:v>0</x:v>
      </x:c>
      <x:c r="U1350" s="1" t="n">
        <x:f>S1350-T1350</x:f>
        <x:v>1</x:v>
      </x:c>
      <x:c r="V1350" s="1" t="n">
        <x:f>IF(I1350="",0,1)</x:f>
        <x:v>1</x:v>
      </x:c>
      <x:c r="W1350" s="1" t="n">
        <x:f>IF(I1350&gt;=4,1,0)</x:f>
        <x:v>1</x:v>
      </x:c>
      <x:c r="X1350" s="1" t="n">
        <x:f>1-O1350</x:f>
        <x:v>1</x:v>
      </x:c>
      <x:c r="Y1350" s="1" t="n">
        <x:f>IF(AND(O1350=1,L1350&gt;168),1,0)</x:f>
        <x:v>0</x:v>
      </x:c>
    </x:row>
    <x:row r="1351">
      <x:c r="A1351" s="1" t="str">
        <x:v>T01346</x:v>
      </x:c>
      <x:c r="B1351" s="9" t="n">
        <x:v>45692.93125</x:v>
      </x:c>
      <x:c r="C1351" s="9" t="n">
        <x:v>45694.32166666666</x:v>
      </x:c>
      <x:c r="D1351" s="9" t="n">
        <x:v>45694.325833333336</x:v>
      </x:c>
      <x:c r="E1351" s="1" t="str">
        <x:v>Normal</x:v>
      </x:c>
      <x:c r="F1351" s="1" t="str">
        <x:v>WhatsApp</x:v>
      </x:c>
      <x:c r="G1351" s="1" t="str">
        <x:v>Account access</x:v>
      </x:c>
      <x:c r="H1351" s="1" t="n">
        <x:v>0</x:v>
      </x:c>
      <x:c r="I1351" s="1" t="n">
        <x:v>3</x:v>
      </x:c>
      <x:c r="J1351" s="1" t="n">
        <x:f>IF(E1351="","",VLOOKUP(E1351,'Guide'!$A$7:$C$10,2,FALSE))</x:f>
        <x:v>12</x:v>
      </x:c>
      <x:c r="K1351" s="1" t="n">
        <x:f>IF(E1351="","",VLOOKUP(E1351,'Guide'!$A$7:$C$10,3,FALSE))</x:f>
        <x:v>72</x:v>
      </x:c>
      <x:c r="L1351" s="10" t="n">
        <x:f>('Guide'!$B$4-B1351)*24</x:f>
        <x:v>3505.649999999965</x:v>
      </x:c>
      <x:c r="M1351" s="10" t="n">
        <x:f>IF(C1351="","",ROUND((C1351-B1351)*24,6))</x:f>
        <x:v>33.37</x:v>
      </x:c>
      <x:c r="N1351" s="10" t="n">
        <x:f>IF(D1351="","",ROUND((D1351-B1351)*24,6))</x:f>
        <x:v>33.47</x:v>
      </x:c>
      <x:c r="O1351" s="1" t="n">
        <x:f>IF(D1351="",1,0)</x:f>
        <x:v>0</x:v>
      </x:c>
      <x:c r="P1351" s="1" t="n">
        <x:f>IF(E1351="",0,IF(OR(C1351&lt;&gt;"",L1351&gt;=J1351),1,0))</x:f>
        <x:v>1</x:v>
      </x:c>
      <x:c r="Q1351" s="1" t="n">
        <x:f>IF(AND(E1351&lt;&gt;"",C1351&lt;&gt;"",M1351&lt;=J1351),1,0)</x:f>
        <x:v>0</x:v>
      </x:c>
      <x:c r="R1351" s="1" t="n">
        <x:f>P1351-Q1351</x:f>
        <x:v>1</x:v>
      </x:c>
      <x:c r="S1351" s="1" t="n">
        <x:f>IF(E1351="",0,IF(OR(D1351&lt;&gt;"",L1351&gt;=K1351),1,0))</x:f>
        <x:v>1</x:v>
      </x:c>
      <x:c r="T1351" s="1" t="n">
        <x:f>IF(AND(E1351&lt;&gt;"",D1351&lt;&gt;"",N1351&lt;=K1351),1,0)</x:f>
        <x:v>1</x:v>
      </x:c>
      <x:c r="U1351" s="1" t="n">
        <x:f>S1351-T1351</x:f>
        <x:v>0</x:v>
      </x:c>
      <x:c r="V1351" s="1" t="n">
        <x:f>IF(I1351="",0,1)</x:f>
        <x:v>1</x:v>
      </x:c>
      <x:c r="W1351" s="1" t="n">
        <x:f>IF(I1351&gt;=4,1,0)</x:f>
        <x:v>0</x:v>
      </x:c>
      <x:c r="X1351" s="1" t="n">
        <x:f>1-O1351</x:f>
        <x:v>1</x:v>
      </x:c>
      <x:c r="Y1351" s="1" t="n">
        <x:f>IF(AND(O1351=1,L1351&gt;168),1,0)</x:f>
        <x:v>0</x:v>
      </x:c>
    </x:row>
    <x:row r="1352">
      <x:c r="A1352" s="1" t="str">
        <x:v>T01347</x:v>
      </x:c>
      <x:c r="B1352" s="9" t="n">
        <x:v>45837.36666666667</x:v>
      </x:c>
      <x:c r="C1352" s="9" t="n">
        <x:v>45838.29625</x:v>
      </x:c>
      <x:c r="D1352" s="9" t="n">
        <x:v>45838.809583333335</x:v>
      </x:c>
      <x:c r="E1352" s="1" t="str">
        <x:v>Normal</x:v>
      </x:c>
      <x:c r="F1352" s="1" t="str">
        <x:v>Email</x:v>
      </x:c>
      <x:c r="G1352" s="1" t="str">
        <x:v>Account access</x:v>
      </x:c>
      <x:c r="H1352" s="1" t="n">
        <x:v>0</x:v>
      </x:c>
      <x:c r="I1352" s="1"/>
      <x:c r="J1352" s="1" t="n">
        <x:f>IF(E1352="","",VLOOKUP(E1352,'Guide'!$A$7:$C$10,2,FALSE))</x:f>
        <x:v>12</x:v>
      </x:c>
      <x:c r="K1352" s="1" t="n">
        <x:f>IF(E1352="","",VLOOKUP(E1352,'Guide'!$A$7:$C$10,3,FALSE))</x:f>
        <x:v>72</x:v>
      </x:c>
      <x:c r="L1352" s="10" t="n">
        <x:f>('Guide'!$B$4-B1352)*24</x:f>
        <x:v>39.199999999953434</x:v>
      </x:c>
      <x:c r="M1352" s="10" t="n">
        <x:f>IF(C1352="","",ROUND((C1352-B1352)*24,6))</x:f>
        <x:v>22.31</x:v>
      </x:c>
      <x:c r="N1352" s="10" t="n">
        <x:f>IF(D1352="","",ROUND((D1352-B1352)*24,6))</x:f>
        <x:v>34.63</x:v>
      </x:c>
      <x:c r="O1352" s="1" t="n">
        <x:f>IF(D1352="",1,0)</x:f>
        <x:v>0</x:v>
      </x:c>
      <x:c r="P1352" s="1" t="n">
        <x:f>IF(E1352="",0,IF(OR(C1352&lt;&gt;"",L1352&gt;=J1352),1,0))</x:f>
        <x:v>1</x:v>
      </x:c>
      <x:c r="Q1352" s="1" t="n">
        <x:f>IF(AND(E1352&lt;&gt;"",C1352&lt;&gt;"",M1352&lt;=J1352),1,0)</x:f>
        <x:v>0</x:v>
      </x:c>
      <x:c r="R1352" s="1" t="n">
        <x:f>P1352-Q1352</x:f>
        <x:v>1</x:v>
      </x:c>
      <x:c r="S1352" s="1" t="n">
        <x:f>IF(E1352="",0,IF(OR(D1352&lt;&gt;"",L1352&gt;=K1352),1,0))</x:f>
        <x:v>1</x:v>
      </x:c>
      <x:c r="T1352" s="1" t="n">
        <x:f>IF(AND(E1352&lt;&gt;"",D1352&lt;&gt;"",N1352&lt;=K1352),1,0)</x:f>
        <x:v>1</x:v>
      </x:c>
      <x:c r="U1352" s="1" t="n">
        <x:f>S1352-T1352</x:f>
        <x:v>0</x:v>
      </x:c>
      <x:c r="V1352" s="1" t="n">
        <x:f>IF(I1352="",0,1)</x:f>
        <x:v>0</x:v>
      </x:c>
      <x:c r="W1352" s="1" t="n">
        <x:f>IF(I1352&gt;=4,1,0)</x:f>
        <x:v>0</x:v>
      </x:c>
      <x:c r="X1352" s="1" t="n">
        <x:f>1-O1352</x:f>
        <x:v>1</x:v>
      </x:c>
      <x:c r="Y1352" s="1" t="n">
        <x:f>IF(AND(O1352=1,L1352&gt;168),1,0)</x:f>
        <x:v>0</x:v>
      </x:c>
    </x:row>
    <x:row r="1353">
      <x:c r="A1353" s="1" t="str">
        <x:v>T01348</x:v>
      </x:c>
      <x:c r="B1353" s="9" t="n">
        <x:v>45658.29583333333</x:v>
      </x:c>
      <x:c r="C1353" s="9" t="n">
        <x:v>45658.65416666667</x:v>
      </x:c>
      <x:c r="D1353" s="9" t="n">
        <x:v>45660.80291666667</x:v>
      </x:c>
      <x:c r="E1353" s="1" t="str">
        <x:v>Normal</x:v>
      </x:c>
      <x:c r="F1353" s="1" t="str">
        <x:v>Email</x:v>
      </x:c>
      <x:c r="G1353" s="1" t="str">
        <x:v>Refund</x:v>
      </x:c>
      <x:c r="H1353" s="1" t="n">
        <x:v>0</x:v>
      </x:c>
      <x:c r="I1353" s="1" t="n">
        <x:v>4</x:v>
      </x:c>
      <x:c r="J1353" s="1" t="n">
        <x:f>IF(E1353="","",VLOOKUP(E1353,'Guide'!$A$7:$C$10,2,FALSE))</x:f>
        <x:v>12</x:v>
      </x:c>
      <x:c r="K1353" s="1" t="n">
        <x:f>IF(E1353="","",VLOOKUP(E1353,'Guide'!$A$7:$C$10,3,FALSE))</x:f>
        <x:v>72</x:v>
      </x:c>
      <x:c r="L1353" s="10" t="n">
        <x:f>('Guide'!$B$4-B1353)*24</x:f>
        <x:v>4336.9000000000815</x:v>
      </x:c>
      <x:c r="M1353" s="10" t="n">
        <x:f>IF(C1353="","",ROUND((C1353-B1353)*24,6))</x:f>
        <x:v>8.6</x:v>
      </x:c>
      <x:c r="N1353" s="10" t="n">
        <x:f>IF(D1353="","",ROUND((D1353-B1353)*24,6))</x:f>
        <x:v>60.17</x:v>
      </x:c>
      <x:c r="O1353" s="1" t="n">
        <x:f>IF(D1353="",1,0)</x:f>
        <x:v>0</x:v>
      </x:c>
      <x:c r="P1353" s="1" t="n">
        <x:f>IF(E1353="",0,IF(OR(C1353&lt;&gt;"",L1353&gt;=J1353),1,0))</x:f>
        <x:v>1</x:v>
      </x:c>
      <x:c r="Q1353" s="1" t="n">
        <x:f>IF(AND(E1353&lt;&gt;"",C1353&lt;&gt;"",M1353&lt;=J1353),1,0)</x:f>
        <x:v>1</x:v>
      </x:c>
      <x:c r="R1353" s="1" t="n">
        <x:f>P1353-Q1353</x:f>
        <x:v>0</x:v>
      </x:c>
      <x:c r="S1353" s="1" t="n">
        <x:f>IF(E1353="",0,IF(OR(D1353&lt;&gt;"",L1353&gt;=K1353),1,0))</x:f>
        <x:v>1</x:v>
      </x:c>
      <x:c r="T1353" s="1" t="n">
        <x:f>IF(AND(E1353&lt;&gt;"",D1353&lt;&gt;"",N1353&lt;=K1353),1,0)</x:f>
        <x:v>1</x:v>
      </x:c>
      <x:c r="U1353" s="1" t="n">
        <x:f>S1353-T1353</x:f>
        <x:v>0</x:v>
      </x:c>
      <x:c r="V1353" s="1" t="n">
        <x:f>IF(I1353="",0,1)</x:f>
        <x:v>1</x:v>
      </x:c>
      <x:c r="W1353" s="1" t="n">
        <x:f>IF(I1353&gt;=4,1,0)</x:f>
        <x:v>1</x:v>
      </x:c>
      <x:c r="X1353" s="1" t="n">
        <x:f>1-O1353</x:f>
        <x:v>1</x:v>
      </x:c>
      <x:c r="Y1353" s="1" t="n">
        <x:f>IF(AND(O1353=1,L1353&gt;168),1,0)</x:f>
        <x:v>0</x:v>
      </x:c>
    </x:row>
    <x:row r="1354">
      <x:c r="A1354" s="1" t="str">
        <x:v>T01349</x:v>
      </x:c>
      <x:c r="B1354" s="9" t="n">
        <x:v>45781.794444444444</x:v>
      </x:c>
      <x:c r="C1354" s="9" t="n">
        <x:v>45784.733194444445</x:v>
      </x:c>
      <x:c r="D1354" s="9" t="n">
        <x:v>45784.73736111111</x:v>
      </x:c>
      <x:c r="E1354" s="1" t="str">
        <x:v>Low</x:v>
      </x:c>
      <x:c r="F1354" s="1" t="str">
        <x:v>Web chat</x:v>
      </x:c>
      <x:c r="G1354" s="1" t="str">
        <x:v>Product information</x:v>
      </x:c>
      <x:c r="H1354" s="1" t="n">
        <x:v>0</x:v>
      </x:c>
      <x:c r="I1354" s="1" t="n">
        <x:v>5</x:v>
      </x:c>
      <x:c r="J1354" s="1" t="n">
        <x:f>IF(E1354="","",VLOOKUP(E1354,'Guide'!$A$7:$C$10,2,FALSE))</x:f>
        <x:v>24</x:v>
      </x:c>
      <x:c r="K1354" s="1" t="n">
        <x:f>IF(E1354="","",VLOOKUP(E1354,'Guide'!$A$7:$C$10,3,FALSE))</x:f>
        <x:v>120</x:v>
      </x:c>
      <x:c r="L1354" s="10" t="n">
        <x:f>('Guide'!$B$4-B1354)*24</x:f>
        <x:v>1372.9333333333489</x:v>
      </x:c>
      <x:c r="M1354" s="10" t="n">
        <x:f>IF(C1354="","",ROUND((C1354-B1354)*24,6))</x:f>
        <x:v>70.53</x:v>
      </x:c>
      <x:c r="N1354" s="10" t="n">
        <x:f>IF(D1354="","",ROUND((D1354-B1354)*24,6))</x:f>
        <x:v>70.63</x:v>
      </x:c>
      <x:c r="O1354" s="1" t="n">
        <x:f>IF(D1354="",1,0)</x:f>
        <x:v>0</x:v>
      </x:c>
      <x:c r="P1354" s="1" t="n">
        <x:f>IF(E1354="",0,IF(OR(C1354&lt;&gt;"",L1354&gt;=J1354),1,0))</x:f>
        <x:v>1</x:v>
      </x:c>
      <x:c r="Q1354" s="1" t="n">
        <x:f>IF(AND(E1354&lt;&gt;"",C1354&lt;&gt;"",M1354&lt;=J1354),1,0)</x:f>
        <x:v>0</x:v>
      </x:c>
      <x:c r="R1354" s="1" t="n">
        <x:f>P1354-Q1354</x:f>
        <x:v>1</x:v>
      </x:c>
      <x:c r="S1354" s="1" t="n">
        <x:f>IF(E1354="",0,IF(OR(D1354&lt;&gt;"",L1354&gt;=K1354),1,0))</x:f>
        <x:v>1</x:v>
      </x:c>
      <x:c r="T1354" s="1" t="n">
        <x:f>IF(AND(E1354&lt;&gt;"",D1354&lt;&gt;"",N1354&lt;=K1354),1,0)</x:f>
        <x:v>1</x:v>
      </x:c>
      <x:c r="U1354" s="1" t="n">
        <x:f>S1354-T1354</x:f>
        <x:v>0</x:v>
      </x:c>
      <x:c r="V1354" s="1" t="n">
        <x:f>IF(I1354="",0,1)</x:f>
        <x:v>1</x:v>
      </x:c>
      <x:c r="W1354" s="1" t="n">
        <x:f>IF(I1354&gt;=4,1,0)</x:f>
        <x:v>1</x:v>
      </x:c>
      <x:c r="X1354" s="1" t="n">
        <x:f>1-O1354</x:f>
        <x:v>1</x:v>
      </x:c>
      <x:c r="Y1354" s="1" t="n">
        <x:f>IF(AND(O1354=1,L1354&gt;168),1,0)</x:f>
        <x:v>0</x:v>
      </x:c>
    </x:row>
    <x:row r="1355">
      <x:c r="A1355" s="1" t="str">
        <x:v>T01350</x:v>
      </x:c>
      <x:c r="B1355" s="9" t="n">
        <x:v>45669.854166666664</x:v>
      </x:c>
      <x:c r="C1355" s="9" t="n">
        <x:v>45669.9725</x:v>
      </x:c>
      <x:c r="D1355" s="9" t="n">
        <x:v>45669.97666666667</x:v>
      </x:c>
      <x:c r="E1355" s="1" t="str">
        <x:v>Urgent</x:v>
      </x:c>
      <x:c r="F1355" s="1" t="str">
        <x:v>WhatsApp</x:v>
      </x:c>
      <x:c r="G1355" s="1" t="str">
        <x:v>Refund</x:v>
      </x:c>
      <x:c r="H1355" s="1" t="n">
        <x:v>0</x:v>
      </x:c>
      <x:c r="I1355" s="1"/>
      <x:c r="J1355" s="1" t="n">
        <x:f>IF(E1355="","",VLOOKUP(E1355,'Guide'!$A$7:$C$10,2,FALSE))</x:f>
        <x:v>1</x:v>
      </x:c>
      <x:c r="K1355" s="1" t="n">
        <x:f>IF(E1355="","",VLOOKUP(E1355,'Guide'!$A$7:$C$10,3,FALSE))</x:f>
        <x:v>8</x:v>
      </x:c>
      <x:c r="L1355" s="10" t="n">
        <x:f>('Guide'!$B$4-B1355)*24</x:f>
        <x:v>4059.500000000058</x:v>
      </x:c>
      <x:c r="M1355" s="10" t="n">
        <x:f>IF(C1355="","",ROUND((C1355-B1355)*24,6))</x:f>
        <x:v>2.84</x:v>
      </x:c>
      <x:c r="N1355" s="10" t="n">
        <x:f>IF(D1355="","",ROUND((D1355-B1355)*24,6))</x:f>
        <x:v>2.94</x:v>
      </x:c>
      <x:c r="O1355" s="1" t="n">
        <x:f>IF(D1355="",1,0)</x:f>
        <x:v>0</x:v>
      </x:c>
      <x:c r="P1355" s="1" t="n">
        <x:f>IF(E1355="",0,IF(OR(C1355&lt;&gt;"",L1355&gt;=J1355),1,0))</x:f>
        <x:v>1</x:v>
      </x:c>
      <x:c r="Q1355" s="1" t="n">
        <x:f>IF(AND(E1355&lt;&gt;"",C1355&lt;&gt;"",M1355&lt;=J1355),1,0)</x:f>
        <x:v>0</x:v>
      </x:c>
      <x:c r="R1355" s="1" t="n">
        <x:f>P1355-Q1355</x:f>
        <x:v>1</x:v>
      </x:c>
      <x:c r="S1355" s="1" t="n">
        <x:f>IF(E1355="",0,IF(OR(D1355&lt;&gt;"",L1355&gt;=K1355),1,0))</x:f>
        <x:v>1</x:v>
      </x:c>
      <x:c r="T1355" s="1" t="n">
        <x:f>IF(AND(E1355&lt;&gt;"",D1355&lt;&gt;"",N1355&lt;=K1355),1,0)</x:f>
        <x:v>1</x:v>
      </x:c>
      <x:c r="U1355" s="1" t="n">
        <x:f>S1355-T1355</x:f>
        <x:v>0</x:v>
      </x:c>
      <x:c r="V1355" s="1" t="n">
        <x:f>IF(I1355="",0,1)</x:f>
        <x:v>0</x:v>
      </x:c>
      <x:c r="W1355" s="1" t="n">
        <x:f>IF(I1355&gt;=4,1,0)</x:f>
        <x:v>0</x:v>
      </x:c>
      <x:c r="X1355" s="1" t="n">
        <x:f>1-O1355</x:f>
        <x:v>1</x:v>
      </x:c>
      <x:c r="Y1355" s="1" t="n">
        <x:f>IF(AND(O1355=1,L1355&gt;168),1,0)</x:f>
        <x:v>0</x:v>
      </x:c>
    </x:row>
    <x:row r="1356">
      <x:c r="A1356" s="1" t="str">
        <x:v>T01351</x:v>
      </x:c>
      <x:c r="B1356" s="9" t="n">
        <x:v>45782.861805555556</x:v>
      </x:c>
      <x:c r="C1356" s="9" t="n">
        <x:v>45783.119305555556</x:v>
      </x:c>
      <x:c r="D1356" s="9" t="n">
        <x:v>45784.59138888889</x:v>
      </x:c>
      <x:c r="E1356" s="1" t="str">
        <x:v>Normal</x:v>
      </x:c>
      <x:c r="F1356" s="1" t="str">
        <x:v>Email</x:v>
      </x:c>
      <x:c r="G1356" s="1" t="str">
        <x:v>Refund</x:v>
      </x:c>
      <x:c r="H1356" s="1" t="n">
        <x:v>0</x:v>
      </x:c>
      <x:c r="I1356" s="1" t="n">
        <x:v>3</x:v>
      </x:c>
      <x:c r="J1356" s="1" t="n">
        <x:f>IF(E1356="","",VLOOKUP(E1356,'Guide'!$A$7:$C$10,2,FALSE))</x:f>
        <x:v>12</x:v>
      </x:c>
      <x:c r="K1356" s="1" t="n">
        <x:f>IF(E1356="","",VLOOKUP(E1356,'Guide'!$A$7:$C$10,3,FALSE))</x:f>
        <x:v>72</x:v>
      </x:c>
      <x:c r="L1356" s="10" t="n">
        <x:f>('Guide'!$B$4-B1356)*24</x:f>
        <x:v>1347.3166666666511</x:v>
      </x:c>
      <x:c r="M1356" s="10" t="n">
        <x:f>IF(C1356="","",ROUND((C1356-B1356)*24,6))</x:f>
        <x:v>6.18</x:v>
      </x:c>
      <x:c r="N1356" s="10" t="n">
        <x:f>IF(D1356="","",ROUND((D1356-B1356)*24,6))</x:f>
        <x:v>41.51</x:v>
      </x:c>
      <x:c r="O1356" s="1" t="n">
        <x:f>IF(D1356="",1,0)</x:f>
        <x:v>0</x:v>
      </x:c>
      <x:c r="P1356" s="1" t="n">
        <x:f>IF(E1356="",0,IF(OR(C1356&lt;&gt;"",L1356&gt;=J1356),1,0))</x:f>
        <x:v>1</x:v>
      </x:c>
      <x:c r="Q1356" s="1" t="n">
        <x:f>IF(AND(E1356&lt;&gt;"",C1356&lt;&gt;"",M1356&lt;=J1356),1,0)</x:f>
        <x:v>1</x:v>
      </x:c>
      <x:c r="R1356" s="1" t="n">
        <x:f>P1356-Q1356</x:f>
        <x:v>0</x:v>
      </x:c>
      <x:c r="S1356" s="1" t="n">
        <x:f>IF(E1356="",0,IF(OR(D1356&lt;&gt;"",L1356&gt;=K1356),1,0))</x:f>
        <x:v>1</x:v>
      </x:c>
      <x:c r="T1356" s="1" t="n">
        <x:f>IF(AND(E1356&lt;&gt;"",D1356&lt;&gt;"",N1356&lt;=K1356),1,0)</x:f>
        <x:v>1</x:v>
      </x:c>
      <x:c r="U1356" s="1" t="n">
        <x:f>S1356-T1356</x:f>
        <x:v>0</x:v>
      </x:c>
      <x:c r="V1356" s="1" t="n">
        <x:f>IF(I1356="",0,1)</x:f>
        <x:v>1</x:v>
      </x:c>
      <x:c r="W1356" s="1" t="n">
        <x:f>IF(I1356&gt;=4,1,0)</x:f>
        <x:v>0</x:v>
      </x:c>
      <x:c r="X1356" s="1" t="n">
        <x:f>1-O1356</x:f>
        <x:v>1</x:v>
      </x:c>
      <x:c r="Y1356" s="1" t="n">
        <x:f>IF(AND(O1356=1,L1356&gt;168),1,0)</x:f>
        <x:v>0</x:v>
      </x:c>
    </x:row>
    <x:row r="1357">
      <x:c r="A1357" s="1" t="str">
        <x:v>T01352</x:v>
      </x:c>
      <x:c r="B1357" s="9" t="n">
        <x:v>45801.066666666666</x:v>
      </x:c>
      <x:c r="C1357" s="9" t="n">
        <x:v>45801.17958333333</x:v>
      </x:c>
      <x:c r="D1357" s="9" t="n">
        <x:v>45803.152083333334</x:v>
      </x:c>
      <x:c r="E1357" s="1" t="str">
        <x:v>Normal</x:v>
      </x:c>
      <x:c r="F1357" s="1" t="str">
        <x:v>Web chat</x:v>
      </x:c>
      <x:c r="G1357" s="1" t="str">
        <x:v>Refund</x:v>
      </x:c>
      <x:c r="H1357" s="1" t="n">
        <x:v>0</x:v>
      </x:c>
      <x:c r="I1357" s="1" t="n">
        <x:v>5</x:v>
      </x:c>
      <x:c r="J1357" s="1" t="n">
        <x:f>IF(E1357="","",VLOOKUP(E1357,'Guide'!$A$7:$C$10,2,FALSE))</x:f>
        <x:v>12</x:v>
      </x:c>
      <x:c r="K1357" s="1" t="n">
        <x:f>IF(E1357="","",VLOOKUP(E1357,'Guide'!$A$7:$C$10,3,FALSE))</x:f>
        <x:v>72</x:v>
      </x:c>
      <x:c r="L1357" s="10" t="n">
        <x:f>('Guide'!$B$4-B1357)*24</x:f>
        <x:v>910.4000000000233</x:v>
      </x:c>
      <x:c r="M1357" s="10" t="n">
        <x:f>IF(C1357="","",ROUND((C1357-B1357)*24,6))</x:f>
        <x:v>2.71</x:v>
      </x:c>
      <x:c r="N1357" s="10" t="n">
        <x:f>IF(D1357="","",ROUND((D1357-B1357)*24,6))</x:f>
        <x:v>50.05</x:v>
      </x:c>
      <x:c r="O1357" s="1" t="n">
        <x:f>IF(D1357="",1,0)</x:f>
        <x:v>0</x:v>
      </x:c>
      <x:c r="P1357" s="1" t="n">
        <x:f>IF(E1357="",0,IF(OR(C1357&lt;&gt;"",L1357&gt;=J1357),1,0))</x:f>
        <x:v>1</x:v>
      </x:c>
      <x:c r="Q1357" s="1" t="n">
        <x:f>IF(AND(E1357&lt;&gt;"",C1357&lt;&gt;"",M1357&lt;=J1357),1,0)</x:f>
        <x:v>1</x:v>
      </x:c>
      <x:c r="R1357" s="1" t="n">
        <x:f>P1357-Q1357</x:f>
        <x:v>0</x:v>
      </x:c>
      <x:c r="S1357" s="1" t="n">
        <x:f>IF(E1357="",0,IF(OR(D1357&lt;&gt;"",L1357&gt;=K1357),1,0))</x:f>
        <x:v>1</x:v>
      </x:c>
      <x:c r="T1357" s="1" t="n">
        <x:f>IF(AND(E1357&lt;&gt;"",D1357&lt;&gt;"",N1357&lt;=K1357),1,0)</x:f>
        <x:v>1</x:v>
      </x:c>
      <x:c r="U1357" s="1" t="n">
        <x:f>S1357-T1357</x:f>
        <x:v>0</x:v>
      </x:c>
      <x:c r="V1357" s="1" t="n">
        <x:f>IF(I1357="",0,1)</x:f>
        <x:v>1</x:v>
      </x:c>
      <x:c r="W1357" s="1" t="n">
        <x:f>IF(I1357&gt;=4,1,0)</x:f>
        <x:v>1</x:v>
      </x:c>
      <x:c r="X1357" s="1" t="n">
        <x:f>1-O1357</x:f>
        <x:v>1</x:v>
      </x:c>
      <x:c r="Y1357" s="1" t="n">
        <x:f>IF(AND(O1357=1,L1357&gt;168),1,0)</x:f>
        <x:v>0</x:v>
      </x:c>
    </x:row>
    <x:row r="1358">
      <x:c r="A1358" s="1" t="str">
        <x:v>T01353</x:v>
      </x:c>
      <x:c r="B1358" s="9" t="n">
        <x:v>45747.79375</x:v>
      </x:c>
      <x:c r="C1358" s="9" t="n">
        <x:v>45747.89833333333</x:v>
      </x:c>
      <x:c r="D1358" s="9" t="n">
        <x:v>45748.685</x:v>
      </x:c>
      <x:c r="E1358" s="1" t="str">
        <x:v>Normal</x:v>
      </x:c>
      <x:c r="F1358" s="1" t="str">
        <x:v>Email</x:v>
      </x:c>
      <x:c r="G1358" s="1" t="str">
        <x:v>Account access</x:v>
      </x:c>
      <x:c r="H1358" s="1" t="n">
        <x:v>1</x:v>
      </x:c>
      <x:c r="I1358" s="1"/>
      <x:c r="J1358" s="1" t="n">
        <x:f>IF(E1358="","",VLOOKUP(E1358,'Guide'!$A$7:$C$10,2,FALSE))</x:f>
        <x:v>12</x:v>
      </x:c>
      <x:c r="K1358" s="1" t="n">
        <x:f>IF(E1358="","",VLOOKUP(E1358,'Guide'!$A$7:$C$10,3,FALSE))</x:f>
        <x:v>72</x:v>
      </x:c>
      <x:c r="L1358" s="10" t="n">
        <x:f>('Guide'!$B$4-B1358)*24</x:f>
        <x:v>2188.95000000007</x:v>
      </x:c>
      <x:c r="M1358" s="10" t="n">
        <x:f>IF(C1358="","",ROUND((C1358-B1358)*24,6))</x:f>
        <x:v>2.51</x:v>
      </x:c>
      <x:c r="N1358" s="10" t="n">
        <x:f>IF(D1358="","",ROUND((D1358-B1358)*24,6))</x:f>
        <x:v>21.39</x:v>
      </x:c>
      <x:c r="O1358" s="1" t="n">
        <x:f>IF(D1358="",1,0)</x:f>
        <x:v>0</x:v>
      </x:c>
      <x:c r="P1358" s="1" t="n">
        <x:f>IF(E1358="",0,IF(OR(C1358&lt;&gt;"",L1358&gt;=J1358),1,0))</x:f>
        <x:v>1</x:v>
      </x:c>
      <x:c r="Q1358" s="1" t="n">
        <x:f>IF(AND(E1358&lt;&gt;"",C1358&lt;&gt;"",M1358&lt;=J1358),1,0)</x:f>
        <x:v>1</x:v>
      </x:c>
      <x:c r="R1358" s="1" t="n">
        <x:f>P1358-Q1358</x:f>
        <x:v>0</x:v>
      </x:c>
      <x:c r="S1358" s="1" t="n">
        <x:f>IF(E1358="",0,IF(OR(D1358&lt;&gt;"",L1358&gt;=K1358),1,0))</x:f>
        <x:v>1</x:v>
      </x:c>
      <x:c r="T1358" s="1" t="n">
        <x:f>IF(AND(E1358&lt;&gt;"",D1358&lt;&gt;"",N1358&lt;=K1358),1,0)</x:f>
        <x:v>1</x:v>
      </x:c>
      <x:c r="U1358" s="1" t="n">
        <x:f>S1358-T1358</x:f>
        <x:v>0</x:v>
      </x:c>
      <x:c r="V1358" s="1" t="n">
        <x:f>IF(I1358="",0,1)</x:f>
        <x:v>0</x:v>
      </x:c>
      <x:c r="W1358" s="1" t="n">
        <x:f>IF(I1358&gt;=4,1,0)</x:f>
        <x:v>0</x:v>
      </x:c>
      <x:c r="X1358" s="1" t="n">
        <x:f>1-O1358</x:f>
        <x:v>1</x:v>
      </x:c>
      <x:c r="Y1358" s="1" t="n">
        <x:f>IF(AND(O1358=1,L1358&gt;168),1,0)</x:f>
        <x:v>0</x:v>
      </x:c>
    </x:row>
    <x:row r="1359">
      <x:c r="A1359" s="1" t="str">
        <x:v>T01354</x:v>
      </x:c>
      <x:c r="B1359" s="9" t="n">
        <x:v>45693.86944444444</x:v>
      </x:c>
      <x:c r="C1359" s="9" t="n">
        <x:v>45694.40069444444</x:v>
      </x:c>
      <x:c r="D1359" s="9" t="n">
        <x:v>45697.92986111111</x:v>
      </x:c>
      <x:c r="E1359" s="1" t="str">
        <x:v>Low</x:v>
      </x:c>
      <x:c r="F1359" s="1" t="str">
        <x:v>Email</x:v>
      </x:c>
      <x:c r="G1359" s="1" t="str">
        <x:v>Billing</x:v>
      </x:c>
      <x:c r="H1359" s="1" t="n">
        <x:v>0</x:v>
      </x:c>
      <x:c r="I1359" s="1"/>
      <x:c r="J1359" s="1" t="n">
        <x:f>IF(E1359="","",VLOOKUP(E1359,'Guide'!$A$7:$C$10,2,FALSE))</x:f>
        <x:v>24</x:v>
      </x:c>
      <x:c r="K1359" s="1" t="n">
        <x:f>IF(E1359="","",VLOOKUP(E1359,'Guide'!$A$7:$C$10,3,FALSE))</x:f>
        <x:v>120</x:v>
      </x:c>
      <x:c r="L1359" s="10" t="n">
        <x:f>('Guide'!$B$4-B1359)*24</x:f>
        <x:v>3483.1333333334187</x:v>
      </x:c>
      <x:c r="M1359" s="10" t="n">
        <x:f>IF(C1359="","",ROUND((C1359-B1359)*24,6))</x:f>
        <x:v>12.75</x:v>
      </x:c>
      <x:c r="N1359" s="10" t="n">
        <x:f>IF(D1359="","",ROUND((D1359-B1359)*24,6))</x:f>
        <x:v>97.45</x:v>
      </x:c>
      <x:c r="O1359" s="1" t="n">
        <x:f>IF(D1359="",1,0)</x:f>
        <x:v>0</x:v>
      </x:c>
      <x:c r="P1359" s="1" t="n">
        <x:f>IF(E1359="",0,IF(OR(C1359&lt;&gt;"",L1359&gt;=J1359),1,0))</x:f>
        <x:v>1</x:v>
      </x:c>
      <x:c r="Q1359" s="1" t="n">
        <x:f>IF(AND(E1359&lt;&gt;"",C1359&lt;&gt;"",M1359&lt;=J1359),1,0)</x:f>
        <x:v>1</x:v>
      </x:c>
      <x:c r="R1359" s="1" t="n">
        <x:f>P1359-Q1359</x:f>
        <x:v>0</x:v>
      </x:c>
      <x:c r="S1359" s="1" t="n">
        <x:f>IF(E1359="",0,IF(OR(D1359&lt;&gt;"",L1359&gt;=K1359),1,0))</x:f>
        <x:v>1</x:v>
      </x:c>
      <x:c r="T1359" s="1" t="n">
        <x:f>IF(AND(E1359&lt;&gt;"",D1359&lt;&gt;"",N1359&lt;=K1359),1,0)</x:f>
        <x:v>1</x:v>
      </x:c>
      <x:c r="U1359" s="1" t="n">
        <x:f>S1359-T1359</x:f>
        <x:v>0</x:v>
      </x:c>
      <x:c r="V1359" s="1" t="n">
        <x:f>IF(I1359="",0,1)</x:f>
        <x:v>0</x:v>
      </x:c>
      <x:c r="W1359" s="1" t="n">
        <x:f>IF(I1359&gt;=4,1,0)</x:f>
        <x:v>0</x:v>
      </x:c>
      <x:c r="X1359" s="1" t="n">
        <x:f>1-O1359</x:f>
        <x:v>1</x:v>
      </x:c>
      <x:c r="Y1359" s="1" t="n">
        <x:f>IF(AND(O1359=1,L1359&gt;168),1,0)</x:f>
        <x:v>0</x:v>
      </x:c>
    </x:row>
    <x:row r="1360">
      <x:c r="A1360" s="1" t="str">
        <x:v>T01355</x:v>
      </x:c>
      <x:c r="B1360" s="9" t="n">
        <x:v>45701.57777777778</x:v>
      </x:c>
      <x:c r="C1360" s="9" t="n">
        <x:v>45702.48402777778</x:v>
      </x:c>
      <x:c r="D1360" s="9" t="n">
        <x:v>45704.54986111111</x:v>
      </x:c>
      <x:c r="E1360" s="1" t="str">
        <x:v>Normal</x:v>
      </x:c>
      <x:c r="F1360" s="1" t="str">
        <x:v>Email</x:v>
      </x:c>
      <x:c r="G1360" s="1" t="str">
        <x:v>Account access</x:v>
      </x:c>
      <x:c r="H1360" s="1" t="n">
        <x:v>0</x:v>
      </x:c>
      <x:c r="I1360" s="1" t="n">
        <x:v>1</x:v>
      </x:c>
      <x:c r="J1360" s="1" t="n">
        <x:f>IF(E1360="","",VLOOKUP(E1360,'Guide'!$A$7:$C$10,2,FALSE))</x:f>
        <x:v>12</x:v>
      </x:c>
      <x:c r="K1360" s="1" t="n">
        <x:f>IF(E1360="","",VLOOKUP(E1360,'Guide'!$A$7:$C$10,3,FALSE))</x:f>
        <x:v>72</x:v>
      </x:c>
      <x:c r="L1360" s="10" t="n">
        <x:f>('Guide'!$B$4-B1360)*24</x:f>
        <x:v>3298.1333333333605</x:v>
      </x:c>
      <x:c r="M1360" s="10" t="n">
        <x:f>IF(C1360="","",ROUND((C1360-B1360)*24,6))</x:f>
        <x:v>21.75</x:v>
      </x:c>
      <x:c r="N1360" s="10" t="n">
        <x:f>IF(D1360="","",ROUND((D1360-B1360)*24,6))</x:f>
        <x:v>71.33</x:v>
      </x:c>
      <x:c r="O1360" s="1" t="n">
        <x:f>IF(D1360="",1,0)</x:f>
        <x:v>0</x:v>
      </x:c>
      <x:c r="P1360" s="1" t="n">
        <x:f>IF(E1360="",0,IF(OR(C1360&lt;&gt;"",L1360&gt;=J1360),1,0))</x:f>
        <x:v>1</x:v>
      </x:c>
      <x:c r="Q1360" s="1" t="n">
        <x:f>IF(AND(E1360&lt;&gt;"",C1360&lt;&gt;"",M1360&lt;=J1360),1,0)</x:f>
        <x:v>0</x:v>
      </x:c>
      <x:c r="R1360" s="1" t="n">
        <x:f>P1360-Q1360</x:f>
        <x:v>1</x:v>
      </x:c>
      <x:c r="S1360" s="1" t="n">
        <x:f>IF(E1360="",0,IF(OR(D1360&lt;&gt;"",L1360&gt;=K1360),1,0))</x:f>
        <x:v>1</x:v>
      </x:c>
      <x:c r="T1360" s="1" t="n">
        <x:f>IF(AND(E1360&lt;&gt;"",D1360&lt;&gt;"",N1360&lt;=K1360),1,0)</x:f>
        <x:v>1</x:v>
      </x:c>
      <x:c r="U1360" s="1" t="n">
        <x:f>S1360-T1360</x:f>
        <x:v>0</x:v>
      </x:c>
      <x:c r="V1360" s="1" t="n">
        <x:f>IF(I1360="",0,1)</x:f>
        <x:v>1</x:v>
      </x:c>
      <x:c r="W1360" s="1" t="n">
        <x:f>IF(I1360&gt;=4,1,0)</x:f>
        <x:v>0</x:v>
      </x:c>
      <x:c r="X1360" s="1" t="n">
        <x:f>1-O1360</x:f>
        <x:v>1</x:v>
      </x:c>
      <x:c r="Y1360" s="1" t="n">
        <x:f>IF(AND(O1360=1,L1360&gt;168),1,0)</x:f>
        <x:v>0</x:v>
      </x:c>
    </x:row>
    <x:row r="1361">
      <x:c r="A1361" s="1" t="str">
        <x:v>T01356</x:v>
      </x:c>
      <x:c r="B1361" s="9" t="n">
        <x:v>45683.75763888889</x:v>
      </x:c>
      <x:c r="C1361" s="9" t="n">
        <x:v>45683.83513888889</x:v>
      </x:c>
      <x:c r="D1361" s="9" t="n">
        <x:v>45684.80472222222</x:v>
      </x:c>
      <x:c r="E1361" s="1" t="str">
        <x:v>Normal</x:v>
      </x:c>
      <x:c r="F1361" s="1" t="str">
        <x:v>WhatsApp</x:v>
      </x:c>
      <x:c r="G1361" s="1" t="str">
        <x:v>Delivery</x:v>
      </x:c>
      <x:c r="H1361" s="1" t="n">
        <x:v>1</x:v>
      </x:c>
      <x:c r="I1361" s="1"/>
      <x:c r="J1361" s="1" t="n">
        <x:f>IF(E1361="","",VLOOKUP(E1361,'Guide'!$A$7:$C$10,2,FALSE))</x:f>
        <x:v>12</x:v>
      </x:c>
      <x:c r="K1361" s="1" t="n">
        <x:f>IF(E1361="","",VLOOKUP(E1361,'Guide'!$A$7:$C$10,3,FALSE))</x:f>
        <x:v>72</x:v>
      </x:c>
      <x:c r="L1361" s="10" t="n">
        <x:f>('Guide'!$B$4-B1361)*24</x:f>
        <x:v>3725.816666666593</x:v>
      </x:c>
      <x:c r="M1361" s="10" t="n">
        <x:f>IF(C1361="","",ROUND((C1361-B1361)*24,6))</x:f>
        <x:v>1.86</x:v>
      </x:c>
      <x:c r="N1361" s="10" t="n">
        <x:f>IF(D1361="","",ROUND((D1361-B1361)*24,6))</x:f>
        <x:v>25.13</x:v>
      </x:c>
      <x:c r="O1361" s="1" t="n">
        <x:f>IF(D1361="",1,0)</x:f>
        <x:v>0</x:v>
      </x:c>
      <x:c r="P1361" s="1" t="n">
        <x:f>IF(E1361="",0,IF(OR(C1361&lt;&gt;"",L1361&gt;=J1361),1,0))</x:f>
        <x:v>1</x:v>
      </x:c>
      <x:c r="Q1361" s="1" t="n">
        <x:f>IF(AND(E1361&lt;&gt;"",C1361&lt;&gt;"",M1361&lt;=J1361),1,0)</x:f>
        <x:v>1</x:v>
      </x:c>
      <x:c r="R1361" s="1" t="n">
        <x:f>P1361-Q1361</x:f>
        <x:v>0</x:v>
      </x:c>
      <x:c r="S1361" s="1" t="n">
        <x:f>IF(E1361="",0,IF(OR(D1361&lt;&gt;"",L1361&gt;=K1361),1,0))</x:f>
        <x:v>1</x:v>
      </x:c>
      <x:c r="T1361" s="1" t="n">
        <x:f>IF(AND(E1361&lt;&gt;"",D1361&lt;&gt;"",N1361&lt;=K1361),1,0)</x:f>
        <x:v>1</x:v>
      </x:c>
      <x:c r="U1361" s="1" t="n">
        <x:f>S1361-T1361</x:f>
        <x:v>0</x:v>
      </x:c>
      <x:c r="V1361" s="1" t="n">
        <x:f>IF(I1361="",0,1)</x:f>
        <x:v>0</x:v>
      </x:c>
      <x:c r="W1361" s="1" t="n">
        <x:f>IF(I1361&gt;=4,1,0)</x:f>
        <x:v>0</x:v>
      </x:c>
      <x:c r="X1361" s="1" t="n">
        <x:f>1-O1361</x:f>
        <x:v>1</x:v>
      </x:c>
      <x:c r="Y1361" s="1" t="n">
        <x:f>IF(AND(O1361=1,L1361&gt;168),1,0)</x:f>
        <x:v>0</x:v>
      </x:c>
    </x:row>
    <x:row r="1362">
      <x:c r="A1362" s="1" t="str">
        <x:v>T01357</x:v>
      </x:c>
      <x:c r="B1362" s="9" t="n">
        <x:v>45825.30902777778</x:v>
      </x:c>
      <x:c r="C1362" s="9" t="n">
        <x:v>45825.36319444444</x:v>
      </x:c>
      <x:c r="D1362" s="9" t="n">
        <x:v>45825.44027777778</x:v>
      </x:c>
      <x:c r="E1362" s="1" t="str">
        <x:v>Urgent</x:v>
      </x:c>
      <x:c r="F1362" s="1" t="str">
        <x:v>WhatsApp</x:v>
      </x:c>
      <x:c r="G1362" s="1" t="str">
        <x:v>Delivery</x:v>
      </x:c>
      <x:c r="H1362" s="1" t="n">
        <x:v>1</x:v>
      </x:c>
      <x:c r="I1362" s="1" t="n">
        <x:v>4</x:v>
      </x:c>
      <x:c r="J1362" s="1" t="n">
        <x:f>IF(E1362="","",VLOOKUP(E1362,'Guide'!$A$7:$C$10,2,FALSE))</x:f>
        <x:v>1</x:v>
      </x:c>
      <x:c r="K1362" s="1" t="n">
        <x:f>IF(E1362="","",VLOOKUP(E1362,'Guide'!$A$7:$C$10,3,FALSE))</x:f>
        <x:v>8</x:v>
      </x:c>
      <x:c r="L1362" s="10" t="n">
        <x:f>('Guide'!$B$4-B1362)*24</x:f>
        <x:v>328.5833333332557</x:v>
      </x:c>
      <x:c r="M1362" s="10" t="n">
        <x:f>IF(C1362="","",ROUND((C1362-B1362)*24,6))</x:f>
        <x:v>1.3</x:v>
      </x:c>
      <x:c r="N1362" s="10" t="n">
        <x:f>IF(D1362="","",ROUND((D1362-B1362)*24,6))</x:f>
        <x:v>3.15</x:v>
      </x:c>
      <x:c r="O1362" s="1" t="n">
        <x:f>IF(D1362="",1,0)</x:f>
        <x:v>0</x:v>
      </x:c>
      <x:c r="P1362" s="1" t="n">
        <x:f>IF(E1362="",0,IF(OR(C1362&lt;&gt;"",L1362&gt;=J1362),1,0))</x:f>
        <x:v>1</x:v>
      </x:c>
      <x:c r="Q1362" s="1" t="n">
        <x:f>IF(AND(E1362&lt;&gt;"",C1362&lt;&gt;"",M1362&lt;=J1362),1,0)</x:f>
        <x:v>0</x:v>
      </x:c>
      <x:c r="R1362" s="1" t="n">
        <x:f>P1362-Q1362</x:f>
        <x:v>1</x:v>
      </x:c>
      <x:c r="S1362" s="1" t="n">
        <x:f>IF(E1362="",0,IF(OR(D1362&lt;&gt;"",L1362&gt;=K1362),1,0))</x:f>
        <x:v>1</x:v>
      </x:c>
      <x:c r="T1362" s="1" t="n">
        <x:f>IF(AND(E1362&lt;&gt;"",D1362&lt;&gt;"",N1362&lt;=K1362),1,0)</x:f>
        <x:v>1</x:v>
      </x:c>
      <x:c r="U1362" s="1" t="n">
        <x:f>S1362-T1362</x:f>
        <x:v>0</x:v>
      </x:c>
      <x:c r="V1362" s="1" t="n">
        <x:f>IF(I1362="",0,1)</x:f>
        <x:v>1</x:v>
      </x:c>
      <x:c r="W1362" s="1" t="n">
        <x:f>IF(I1362&gt;=4,1,0)</x:f>
        <x:v>1</x:v>
      </x:c>
      <x:c r="X1362" s="1" t="n">
        <x:f>1-O1362</x:f>
        <x:v>1</x:v>
      </x:c>
      <x:c r="Y1362" s="1" t="n">
        <x:f>IF(AND(O1362=1,L1362&gt;168),1,0)</x:f>
        <x:v>0</x:v>
      </x:c>
    </x:row>
    <x:row r="1363">
      <x:c r="A1363" s="1" t="str">
        <x:v>T01358</x:v>
      </x:c>
      <x:c r="B1363" s="9" t="n">
        <x:v>45699.97083333333</x:v>
      </x:c>
      <x:c r="C1363" s="9" t="n">
        <x:v>45700.06333333333</x:v>
      </x:c>
      <x:c r="D1363" s="9" t="n">
        <x:v>45703.65125</x:v>
      </x:c>
      <x:c r="E1363" s="1" t="str">
        <x:v>Normal</x:v>
      </x:c>
      <x:c r="F1363" s="1" t="str">
        <x:v>Web chat</x:v>
      </x:c>
      <x:c r="G1363" s="1" t="str">
        <x:v>Account access</x:v>
      </x:c>
      <x:c r="H1363" s="1" t="n">
        <x:v>0</x:v>
      </x:c>
      <x:c r="I1363" s="1" t="n">
        <x:v>1</x:v>
      </x:c>
      <x:c r="J1363" s="1" t="n">
        <x:f>IF(E1363="","",VLOOKUP(E1363,'Guide'!$A$7:$C$10,2,FALSE))</x:f>
        <x:v>12</x:v>
      </x:c>
      <x:c r="K1363" s="1" t="n">
        <x:f>IF(E1363="","",VLOOKUP(E1363,'Guide'!$A$7:$C$10,3,FALSE))</x:f>
        <x:v>72</x:v>
      </x:c>
      <x:c r="L1363" s="10" t="n">
        <x:f>('Guide'!$B$4-B1363)*24</x:f>
        <x:v>3336.7000000000116</x:v>
      </x:c>
      <x:c r="M1363" s="10" t="n">
        <x:f>IF(C1363="","",ROUND((C1363-B1363)*24,6))</x:f>
        <x:v>2.22</x:v>
      </x:c>
      <x:c r="N1363" s="10" t="n">
        <x:f>IF(D1363="","",ROUND((D1363-B1363)*24,6))</x:f>
        <x:v>88.33</x:v>
      </x:c>
      <x:c r="O1363" s="1" t="n">
        <x:f>IF(D1363="",1,0)</x:f>
        <x:v>0</x:v>
      </x:c>
      <x:c r="P1363" s="1" t="n">
        <x:f>IF(E1363="",0,IF(OR(C1363&lt;&gt;"",L1363&gt;=J1363),1,0))</x:f>
        <x:v>1</x:v>
      </x:c>
      <x:c r="Q1363" s="1" t="n">
        <x:f>IF(AND(E1363&lt;&gt;"",C1363&lt;&gt;"",M1363&lt;=J1363),1,0)</x:f>
        <x:v>1</x:v>
      </x:c>
      <x:c r="R1363" s="1" t="n">
        <x:f>P1363-Q1363</x:f>
        <x:v>0</x:v>
      </x:c>
      <x:c r="S1363" s="1" t="n">
        <x:f>IF(E1363="",0,IF(OR(D1363&lt;&gt;"",L1363&gt;=K1363),1,0))</x:f>
        <x:v>1</x:v>
      </x:c>
      <x:c r="T1363" s="1" t="n">
        <x:f>IF(AND(E1363&lt;&gt;"",D1363&lt;&gt;"",N1363&lt;=K1363),1,0)</x:f>
        <x:v>0</x:v>
      </x:c>
      <x:c r="U1363" s="1" t="n">
        <x:f>S1363-T1363</x:f>
        <x:v>1</x:v>
      </x:c>
      <x:c r="V1363" s="1" t="n">
        <x:f>IF(I1363="",0,1)</x:f>
        <x:v>1</x:v>
      </x:c>
      <x:c r="W1363" s="1" t="n">
        <x:f>IF(I1363&gt;=4,1,0)</x:f>
        <x:v>0</x:v>
      </x:c>
      <x:c r="X1363" s="1" t="n">
        <x:f>1-O1363</x:f>
        <x:v>1</x:v>
      </x:c>
      <x:c r="Y1363" s="1" t="n">
        <x:f>IF(AND(O1363=1,L1363&gt;168),1,0)</x:f>
        <x:v>0</x:v>
      </x:c>
    </x:row>
    <x:row r="1364">
      <x:c r="A1364" s="1" t="str">
        <x:v>T01359</x:v>
      </x:c>
      <x:c r="B1364" s="9" t="n">
        <x:v>45695.811111111114</x:v>
      </x:c>
      <x:c r="C1364" s="9" t="n">
        <x:v>45696.61861111111</x:v>
      </x:c>
      <x:c r="D1364" s="9" t="n">
        <x:v>45703.87819444444</x:v>
      </x:c>
      <x:c r="E1364" s="1" t="str">
        <x:v>Normal</x:v>
      </x:c>
      <x:c r="F1364" s="1" t="str">
        <x:v>Email</x:v>
      </x:c>
      <x:c r="G1364" s="1" t="str">
        <x:v>Refund</x:v>
      </x:c>
      <x:c r="H1364" s="1" t="n">
        <x:v>0</x:v>
      </x:c>
      <x:c r="I1364" s="1" t="n">
        <x:v>2</x:v>
      </x:c>
      <x:c r="J1364" s="1" t="n">
        <x:f>IF(E1364="","",VLOOKUP(E1364,'Guide'!$A$7:$C$10,2,FALSE))</x:f>
        <x:v>12</x:v>
      </x:c>
      <x:c r="K1364" s="1" t="n">
        <x:f>IF(E1364="","",VLOOKUP(E1364,'Guide'!$A$7:$C$10,3,FALSE))</x:f>
        <x:v>72</x:v>
      </x:c>
      <x:c r="L1364" s="10" t="n">
        <x:f>('Guide'!$B$4-B1364)*24</x:f>
        <x:v>3436.5333333332674</x:v>
      </x:c>
      <x:c r="M1364" s="10" t="n">
        <x:f>IF(C1364="","",ROUND((C1364-B1364)*24,6))</x:f>
        <x:v>19.38</x:v>
      </x:c>
      <x:c r="N1364" s="10" t="n">
        <x:f>IF(D1364="","",ROUND((D1364-B1364)*24,6))</x:f>
        <x:v>193.61</x:v>
      </x:c>
      <x:c r="O1364" s="1" t="n">
        <x:f>IF(D1364="",1,0)</x:f>
        <x:v>0</x:v>
      </x:c>
      <x:c r="P1364" s="1" t="n">
        <x:f>IF(E1364="",0,IF(OR(C1364&lt;&gt;"",L1364&gt;=J1364),1,0))</x:f>
        <x:v>1</x:v>
      </x:c>
      <x:c r="Q1364" s="1" t="n">
        <x:f>IF(AND(E1364&lt;&gt;"",C1364&lt;&gt;"",M1364&lt;=J1364),1,0)</x:f>
        <x:v>0</x:v>
      </x:c>
      <x:c r="R1364" s="1" t="n">
        <x:f>P1364-Q1364</x:f>
        <x:v>1</x:v>
      </x:c>
      <x:c r="S1364" s="1" t="n">
        <x:f>IF(E1364="",0,IF(OR(D1364&lt;&gt;"",L1364&gt;=K1364),1,0))</x:f>
        <x:v>1</x:v>
      </x:c>
      <x:c r="T1364" s="1" t="n">
        <x:f>IF(AND(E1364&lt;&gt;"",D1364&lt;&gt;"",N1364&lt;=K1364),1,0)</x:f>
        <x:v>0</x:v>
      </x:c>
      <x:c r="U1364" s="1" t="n">
        <x:f>S1364-T1364</x:f>
        <x:v>1</x:v>
      </x:c>
      <x:c r="V1364" s="1" t="n">
        <x:f>IF(I1364="",0,1)</x:f>
        <x:v>1</x:v>
      </x:c>
      <x:c r="W1364" s="1" t="n">
        <x:f>IF(I1364&gt;=4,1,0)</x:f>
        <x:v>0</x:v>
      </x:c>
      <x:c r="X1364" s="1" t="n">
        <x:f>1-O1364</x:f>
        <x:v>1</x:v>
      </x:c>
      <x:c r="Y1364" s="1" t="n">
        <x:f>IF(AND(O1364=1,L1364&gt;168),1,0)</x:f>
        <x:v>0</x:v>
      </x:c>
    </x:row>
    <x:row r="1365">
      <x:c r="A1365" s="1" t="str">
        <x:v>T01360</x:v>
      </x:c>
      <x:c r="B1365" s="9" t="n">
        <x:v>45774.72430555556</x:v>
      </x:c>
      <x:c r="C1365" s="9" t="n">
        <x:v>45775.125972222224</x:v>
      </x:c>
      <x:c r="D1365" s="9" t="n">
        <x:v>45776.088472222225</x:v>
      </x:c>
      <x:c r="E1365" s="1" t="str">
        <x:v>High</x:v>
      </x:c>
      <x:c r="F1365" s="1" t="str">
        <x:v>Email</x:v>
      </x:c>
      <x:c r="G1365" s="1" t="str">
        <x:v>Account access</x:v>
      </x:c>
      <x:c r="H1365" s="1" t="n">
        <x:v>1</x:v>
      </x:c>
      <x:c r="I1365" s="1"/>
      <x:c r="J1365" s="1" t="n">
        <x:f>IF(E1365="","",VLOOKUP(E1365,'Guide'!$A$7:$C$10,2,FALSE))</x:f>
        <x:v>4</x:v>
      </x:c>
      <x:c r="K1365" s="1" t="n">
        <x:f>IF(E1365="","",VLOOKUP(E1365,'Guide'!$A$7:$C$10,3,FALSE))</x:f>
        <x:v>24</x:v>
      </x:c>
      <x:c r="L1365" s="10" t="n">
        <x:f>('Guide'!$B$4-B1365)*24</x:f>
        <x:v>1542.6166666665813</x:v>
      </x:c>
      <x:c r="M1365" s="10" t="n">
        <x:f>IF(C1365="","",ROUND((C1365-B1365)*24,6))</x:f>
        <x:v>9.64</x:v>
      </x:c>
      <x:c r="N1365" s="10" t="n">
        <x:f>IF(D1365="","",ROUND((D1365-B1365)*24,6))</x:f>
        <x:v>32.74</x:v>
      </x:c>
      <x:c r="O1365" s="1" t="n">
        <x:f>IF(D1365="",1,0)</x:f>
        <x:v>0</x:v>
      </x:c>
      <x:c r="P1365" s="1" t="n">
        <x:f>IF(E1365="",0,IF(OR(C1365&lt;&gt;"",L1365&gt;=J1365),1,0))</x:f>
        <x:v>1</x:v>
      </x:c>
      <x:c r="Q1365" s="1" t="n">
        <x:f>IF(AND(E1365&lt;&gt;"",C1365&lt;&gt;"",M1365&lt;=J1365),1,0)</x:f>
        <x:v>0</x:v>
      </x:c>
      <x:c r="R1365" s="1" t="n">
        <x:f>P1365-Q1365</x:f>
        <x:v>1</x:v>
      </x:c>
      <x:c r="S1365" s="1" t="n">
        <x:f>IF(E1365="",0,IF(OR(D1365&lt;&gt;"",L1365&gt;=K1365),1,0))</x:f>
        <x:v>1</x:v>
      </x:c>
      <x:c r="T1365" s="1" t="n">
        <x:f>IF(AND(E1365&lt;&gt;"",D1365&lt;&gt;"",N1365&lt;=K1365),1,0)</x:f>
        <x:v>0</x:v>
      </x:c>
      <x:c r="U1365" s="1" t="n">
        <x:f>S1365-T1365</x:f>
        <x:v>1</x:v>
      </x:c>
      <x:c r="V1365" s="1" t="n">
        <x:f>IF(I1365="",0,1)</x:f>
        <x:v>0</x:v>
      </x:c>
      <x:c r="W1365" s="1" t="n">
        <x:f>IF(I1365&gt;=4,1,0)</x:f>
        <x:v>0</x:v>
      </x:c>
      <x:c r="X1365" s="1" t="n">
        <x:f>1-O1365</x:f>
        <x:v>1</x:v>
      </x:c>
      <x:c r="Y1365" s="1" t="n">
        <x:f>IF(AND(O1365=1,L1365&gt;168),1,0)</x:f>
        <x:v>0</x:v>
      </x:c>
    </x:row>
    <x:row r="1366">
      <x:c r="A1366" s="1" t="str">
        <x:v>T01361</x:v>
      </x:c>
      <x:c r="B1366" s="9" t="n">
        <x:v>45750.149305555555</x:v>
      </x:c>
      <x:c r="C1366" s="9" t="n">
        <x:v>45751.618055555555</x:v>
      </x:c>
      <x:c r="D1366" s="9" t="n">
        <x:v>45754.213472222225</x:v>
      </x:c>
      <x:c r="E1366" s="1" t="str">
        <x:v>Normal</x:v>
      </x:c>
      <x:c r="F1366" s="1" t="str">
        <x:v>Email</x:v>
      </x:c>
      <x:c r="G1366" s="1" t="str">
        <x:v>Billing</x:v>
      </x:c>
      <x:c r="H1366" s="1" t="n">
        <x:v>0</x:v>
      </x:c>
      <x:c r="I1366" s="1"/>
      <x:c r="J1366" s="1" t="n">
        <x:f>IF(E1366="","",VLOOKUP(E1366,'Guide'!$A$7:$C$10,2,FALSE))</x:f>
        <x:v>12</x:v>
      </x:c>
      <x:c r="K1366" s="1" t="n">
        <x:f>IF(E1366="","",VLOOKUP(E1366,'Guide'!$A$7:$C$10,3,FALSE))</x:f>
        <x:v>72</x:v>
      </x:c>
      <x:c r="L1366" s="10" t="n">
        <x:f>('Guide'!$B$4-B1366)*24</x:f>
        <x:v>2132.416666666686</x:v>
      </x:c>
      <x:c r="M1366" s="10" t="n">
        <x:f>IF(C1366="","",ROUND((C1366-B1366)*24,6))</x:f>
        <x:v>35.25</x:v>
      </x:c>
      <x:c r="N1366" s="10" t="n">
        <x:f>IF(D1366="","",ROUND((D1366-B1366)*24,6))</x:f>
        <x:v>97.54</x:v>
      </x:c>
      <x:c r="O1366" s="1" t="n">
        <x:f>IF(D1366="",1,0)</x:f>
        <x:v>0</x:v>
      </x:c>
      <x:c r="P1366" s="1" t="n">
        <x:f>IF(E1366="",0,IF(OR(C1366&lt;&gt;"",L1366&gt;=J1366),1,0))</x:f>
        <x:v>1</x:v>
      </x:c>
      <x:c r="Q1366" s="1" t="n">
        <x:f>IF(AND(E1366&lt;&gt;"",C1366&lt;&gt;"",M1366&lt;=J1366),1,0)</x:f>
        <x:v>0</x:v>
      </x:c>
      <x:c r="R1366" s="1" t="n">
        <x:f>P1366-Q1366</x:f>
        <x:v>1</x:v>
      </x:c>
      <x:c r="S1366" s="1" t="n">
        <x:f>IF(E1366="",0,IF(OR(D1366&lt;&gt;"",L1366&gt;=K1366),1,0))</x:f>
        <x:v>1</x:v>
      </x:c>
      <x:c r="T1366" s="1" t="n">
        <x:f>IF(AND(E1366&lt;&gt;"",D1366&lt;&gt;"",N1366&lt;=K1366),1,0)</x:f>
        <x:v>0</x:v>
      </x:c>
      <x:c r="U1366" s="1" t="n">
        <x:f>S1366-T1366</x:f>
        <x:v>1</x:v>
      </x:c>
      <x:c r="V1366" s="1" t="n">
        <x:f>IF(I1366="",0,1)</x:f>
        <x:v>0</x:v>
      </x:c>
      <x:c r="W1366" s="1" t="n">
        <x:f>IF(I1366&gt;=4,1,0)</x:f>
        <x:v>0</x:v>
      </x:c>
      <x:c r="X1366" s="1" t="n">
        <x:f>1-O1366</x:f>
        <x:v>1</x:v>
      </x:c>
      <x:c r="Y1366" s="1" t="n">
        <x:f>IF(AND(O1366=1,L1366&gt;168),1,0)</x:f>
        <x:v>0</x:v>
      </x:c>
    </x:row>
    <x:row r="1367">
      <x:c r="A1367" s="1" t="str">
        <x:v>T01362</x:v>
      </x:c>
      <x:c r="B1367" s="9" t="n">
        <x:v>45825.85</x:v>
      </x:c>
      <x:c r="C1367" s="9" t="n">
        <x:v>45826.41416666667</x:v>
      </x:c>
      <x:c r="D1367" s="9" t="n">
        <x:v>45827.385416666664</x:v>
      </x:c>
      <x:c r="E1367" s="1" t="str">
        <x:v>Normal</x:v>
      </x:c>
      <x:c r="F1367" s="1" t="str">
        <x:v>Web chat</x:v>
      </x:c>
      <x:c r="G1367" s="1" t="str">
        <x:v>Account access</x:v>
      </x:c>
      <x:c r="H1367" s="1" t="n">
        <x:v>0</x:v>
      </x:c>
      <x:c r="I1367" s="1"/>
      <x:c r="J1367" s="1" t="n">
        <x:f>IF(E1367="","",VLOOKUP(E1367,'Guide'!$A$7:$C$10,2,FALSE))</x:f>
        <x:v>12</x:v>
      </x:c>
      <x:c r="K1367" s="1" t="n">
        <x:f>IF(E1367="","",VLOOKUP(E1367,'Guide'!$A$7:$C$10,3,FALSE))</x:f>
        <x:v>72</x:v>
      </x:c>
      <x:c r="L1367" s="10" t="n">
        <x:f>('Guide'!$B$4-B1367)*24</x:f>
        <x:v>315.6000000000349</x:v>
      </x:c>
      <x:c r="M1367" s="10" t="n">
        <x:f>IF(C1367="","",ROUND((C1367-B1367)*24,6))</x:f>
        <x:v>13.54</x:v>
      </x:c>
      <x:c r="N1367" s="10" t="n">
        <x:f>IF(D1367="","",ROUND((D1367-B1367)*24,6))</x:f>
        <x:v>36.85</x:v>
      </x:c>
      <x:c r="O1367" s="1" t="n">
        <x:f>IF(D1367="",1,0)</x:f>
        <x:v>0</x:v>
      </x:c>
      <x:c r="P1367" s="1" t="n">
        <x:f>IF(E1367="",0,IF(OR(C1367&lt;&gt;"",L1367&gt;=J1367),1,0))</x:f>
        <x:v>1</x:v>
      </x:c>
      <x:c r="Q1367" s="1" t="n">
        <x:f>IF(AND(E1367&lt;&gt;"",C1367&lt;&gt;"",M1367&lt;=J1367),1,0)</x:f>
        <x:v>0</x:v>
      </x:c>
      <x:c r="R1367" s="1" t="n">
        <x:f>P1367-Q1367</x:f>
        <x:v>1</x:v>
      </x:c>
      <x:c r="S1367" s="1" t="n">
        <x:f>IF(E1367="",0,IF(OR(D1367&lt;&gt;"",L1367&gt;=K1367),1,0))</x:f>
        <x:v>1</x:v>
      </x:c>
      <x:c r="T1367" s="1" t="n">
        <x:f>IF(AND(E1367&lt;&gt;"",D1367&lt;&gt;"",N1367&lt;=K1367),1,0)</x:f>
        <x:v>1</x:v>
      </x:c>
      <x:c r="U1367" s="1" t="n">
        <x:f>S1367-T1367</x:f>
        <x:v>0</x:v>
      </x:c>
      <x:c r="V1367" s="1" t="n">
        <x:f>IF(I1367="",0,1)</x:f>
        <x:v>0</x:v>
      </x:c>
      <x:c r="W1367" s="1" t="n">
        <x:f>IF(I1367&gt;=4,1,0)</x:f>
        <x:v>0</x:v>
      </x:c>
      <x:c r="X1367" s="1" t="n">
        <x:f>1-O1367</x:f>
        <x:v>1</x:v>
      </x:c>
      <x:c r="Y1367" s="1" t="n">
        <x:f>IF(AND(O1367=1,L1367&gt;168),1,0)</x:f>
        <x:v>0</x:v>
      </x:c>
    </x:row>
    <x:row r="1368">
      <x:c r="A1368" s="1" t="str">
        <x:v>T01363</x:v>
      </x:c>
      <x:c r="B1368" s="9" t="n">
        <x:v>45717.63055555556</x:v>
      </x:c>
      <x:c r="C1368" s="9" t="n">
        <x:v>45717.91013888889</x:v>
      </x:c>
      <x:c r="D1368" s="9" t="n">
        <x:v>45717.914305555554</x:v>
      </x:c>
      <x:c r="E1368" s="1" t="str">
        <x:v>High</x:v>
      </x:c>
      <x:c r="F1368" s="1" t="str">
        <x:v>Email</x:v>
      </x:c>
      <x:c r="G1368" s="1" t="str">
        <x:v>Delivery</x:v>
      </x:c>
      <x:c r="H1368" s="1" t="n">
        <x:v>0</x:v>
      </x:c>
      <x:c r="I1368" s="1" t="n">
        <x:v>5</x:v>
      </x:c>
      <x:c r="J1368" s="1" t="n">
        <x:f>IF(E1368="","",VLOOKUP(E1368,'Guide'!$A$7:$C$10,2,FALSE))</x:f>
        <x:v>4</x:v>
      </x:c>
      <x:c r="K1368" s="1" t="n">
        <x:f>IF(E1368="","",VLOOKUP(E1368,'Guide'!$A$7:$C$10,3,FALSE))</x:f>
        <x:v>24</x:v>
      </x:c>
      <x:c r="L1368" s="10" t="n">
        <x:f>('Guide'!$B$4-B1368)*24</x:f>
        <x:v>2912.8666666665813</x:v>
      </x:c>
      <x:c r="M1368" s="10" t="n">
        <x:f>IF(C1368="","",ROUND((C1368-B1368)*24,6))</x:f>
        <x:v>6.71</x:v>
      </x:c>
      <x:c r="N1368" s="10" t="n">
        <x:f>IF(D1368="","",ROUND((D1368-B1368)*24,6))</x:f>
        <x:v>6.81</x:v>
      </x:c>
      <x:c r="O1368" s="1" t="n">
        <x:f>IF(D1368="",1,0)</x:f>
        <x:v>0</x:v>
      </x:c>
      <x:c r="P1368" s="1" t="n">
        <x:f>IF(E1368="",0,IF(OR(C1368&lt;&gt;"",L1368&gt;=J1368),1,0))</x:f>
        <x:v>1</x:v>
      </x:c>
      <x:c r="Q1368" s="1" t="n">
        <x:f>IF(AND(E1368&lt;&gt;"",C1368&lt;&gt;"",M1368&lt;=J1368),1,0)</x:f>
        <x:v>0</x:v>
      </x:c>
      <x:c r="R1368" s="1" t="n">
        <x:f>P1368-Q1368</x:f>
        <x:v>1</x:v>
      </x:c>
      <x:c r="S1368" s="1" t="n">
        <x:f>IF(E1368="",0,IF(OR(D1368&lt;&gt;"",L1368&gt;=K1368),1,0))</x:f>
        <x:v>1</x:v>
      </x:c>
      <x:c r="T1368" s="1" t="n">
        <x:f>IF(AND(E1368&lt;&gt;"",D1368&lt;&gt;"",N1368&lt;=K1368),1,0)</x:f>
        <x:v>1</x:v>
      </x:c>
      <x:c r="U1368" s="1" t="n">
        <x:f>S1368-T1368</x:f>
        <x:v>0</x:v>
      </x:c>
      <x:c r="V1368" s="1" t="n">
        <x:f>IF(I1368="",0,1)</x:f>
        <x:v>1</x:v>
      </x:c>
      <x:c r="W1368" s="1" t="n">
        <x:f>IF(I1368&gt;=4,1,0)</x:f>
        <x:v>1</x:v>
      </x:c>
      <x:c r="X1368" s="1" t="n">
        <x:f>1-O1368</x:f>
        <x:v>1</x:v>
      </x:c>
      <x:c r="Y1368" s="1" t="n">
        <x:f>IF(AND(O1368=1,L1368&gt;168),1,0)</x:f>
        <x:v>0</x:v>
      </x:c>
    </x:row>
    <x:row r="1369">
      <x:c r="A1369" s="1" t="str">
        <x:v>T01364</x:v>
      </x:c>
      <x:c r="B1369" s="9" t="n">
        <x:v>45832.027083333334</x:v>
      </x:c>
      <x:c r="C1369" s="9" t="n">
        <x:v>45832.434583333335</x:v>
      </x:c>
      <x:c r="D1369" s="9" t="n">
        <x:v>45832.76833333333</x:v>
      </x:c>
      <x:c r="E1369" s="1" t="str">
        <x:v>High</x:v>
      </x:c>
      <x:c r="F1369" s="1" t="str">
        <x:v>Email</x:v>
      </x:c>
      <x:c r="G1369" s="1" t="str">
        <x:v>Delivery</x:v>
      </x:c>
      <x:c r="H1369" s="1" t="n">
        <x:v>0</x:v>
      </x:c>
      <x:c r="I1369" s="1"/>
      <x:c r="J1369" s="1" t="n">
        <x:f>IF(E1369="","",VLOOKUP(E1369,'Guide'!$A$7:$C$10,2,FALSE))</x:f>
        <x:v>4</x:v>
      </x:c>
      <x:c r="K1369" s="1" t="n">
        <x:f>IF(E1369="","",VLOOKUP(E1369,'Guide'!$A$7:$C$10,3,FALSE))</x:f>
        <x:v>24</x:v>
      </x:c>
      <x:c r="L1369" s="10" t="n">
        <x:f>('Guide'!$B$4-B1369)*24</x:f>
        <x:v>167.34999999997672</x:v>
      </x:c>
      <x:c r="M1369" s="10" t="n">
        <x:f>IF(C1369="","",ROUND((C1369-B1369)*24,6))</x:f>
        <x:v>9.78</x:v>
      </x:c>
      <x:c r="N1369" s="10" t="n">
        <x:f>IF(D1369="","",ROUND((D1369-B1369)*24,6))</x:f>
        <x:v>17.79</x:v>
      </x:c>
      <x:c r="O1369" s="1" t="n">
        <x:f>IF(D1369="",1,0)</x:f>
        <x:v>0</x:v>
      </x:c>
      <x:c r="P1369" s="1" t="n">
        <x:f>IF(E1369="",0,IF(OR(C1369&lt;&gt;"",L1369&gt;=J1369),1,0))</x:f>
        <x:v>1</x:v>
      </x:c>
      <x:c r="Q1369" s="1" t="n">
        <x:f>IF(AND(E1369&lt;&gt;"",C1369&lt;&gt;"",M1369&lt;=J1369),1,0)</x:f>
        <x:v>0</x:v>
      </x:c>
      <x:c r="R1369" s="1" t="n">
        <x:f>P1369-Q1369</x:f>
        <x:v>1</x:v>
      </x:c>
      <x:c r="S1369" s="1" t="n">
        <x:f>IF(E1369="",0,IF(OR(D1369&lt;&gt;"",L1369&gt;=K1369),1,0))</x:f>
        <x:v>1</x:v>
      </x:c>
      <x:c r="T1369" s="1" t="n">
        <x:f>IF(AND(E1369&lt;&gt;"",D1369&lt;&gt;"",N1369&lt;=K1369),1,0)</x:f>
        <x:v>1</x:v>
      </x:c>
      <x:c r="U1369" s="1" t="n">
        <x:f>S1369-T1369</x:f>
        <x:v>0</x:v>
      </x:c>
      <x:c r="V1369" s="1" t="n">
        <x:f>IF(I1369="",0,1)</x:f>
        <x:v>0</x:v>
      </x:c>
      <x:c r="W1369" s="1" t="n">
        <x:f>IF(I1369&gt;=4,1,0)</x:f>
        <x:v>0</x:v>
      </x:c>
      <x:c r="X1369" s="1" t="n">
        <x:f>1-O1369</x:f>
        <x:v>1</x:v>
      </x:c>
      <x:c r="Y1369" s="1" t="n">
        <x:f>IF(AND(O1369=1,L1369&gt;168),1,0)</x:f>
        <x:v>0</x:v>
      </x:c>
    </x:row>
    <x:row r="1370">
      <x:c r="A1370" s="1" t="str">
        <x:v>T01365</x:v>
      </x:c>
      <x:c r="B1370" s="9" t="n">
        <x:v>45813.13611111111</x:v>
      </x:c>
      <x:c r="C1370" s="9" t="n">
        <x:v>45813.19194444444</x:v>
      </x:c>
      <x:c r="D1370" s="9" t="n">
        <x:v>45815.37777777778</x:v>
      </x:c>
      <x:c r="E1370" s="1" t="str">
        <x:v>Normal</x:v>
      </x:c>
      <x:c r="F1370" s="1" t="str">
        <x:v>WhatsApp</x:v>
      </x:c>
      <x:c r="G1370" s="1" t="str">
        <x:v>Account access</x:v>
      </x:c>
      <x:c r="H1370" s="1" t="n">
        <x:v>0</x:v>
      </x:c>
      <x:c r="I1370" s="1"/>
      <x:c r="J1370" s="1" t="n">
        <x:f>IF(E1370="","",VLOOKUP(E1370,'Guide'!$A$7:$C$10,2,FALSE))</x:f>
        <x:v>12</x:v>
      </x:c>
      <x:c r="K1370" s="1" t="n">
        <x:f>IF(E1370="","",VLOOKUP(E1370,'Guide'!$A$7:$C$10,3,FALSE))</x:f>
        <x:v>72</x:v>
      </x:c>
      <x:c r="L1370" s="10" t="n">
        <x:f>('Guide'!$B$4-B1370)*24</x:f>
        <x:v>620.7333333333372</x:v>
      </x:c>
      <x:c r="M1370" s="10" t="n">
        <x:f>IF(C1370="","",ROUND((C1370-B1370)*24,6))</x:f>
        <x:v>1.34</x:v>
      </x:c>
      <x:c r="N1370" s="10" t="n">
        <x:f>IF(D1370="","",ROUND((D1370-B1370)*24,6))</x:f>
        <x:v>53.8</x:v>
      </x:c>
      <x:c r="O1370" s="1" t="n">
        <x:f>IF(D1370="",1,0)</x:f>
        <x:v>0</x:v>
      </x:c>
      <x:c r="P1370" s="1" t="n">
        <x:f>IF(E1370="",0,IF(OR(C1370&lt;&gt;"",L1370&gt;=J1370),1,0))</x:f>
        <x:v>1</x:v>
      </x:c>
      <x:c r="Q1370" s="1" t="n">
        <x:f>IF(AND(E1370&lt;&gt;"",C1370&lt;&gt;"",M1370&lt;=J1370),1,0)</x:f>
        <x:v>1</x:v>
      </x:c>
      <x:c r="R1370" s="1" t="n">
        <x:f>P1370-Q1370</x:f>
        <x:v>0</x:v>
      </x:c>
      <x:c r="S1370" s="1" t="n">
        <x:f>IF(E1370="",0,IF(OR(D1370&lt;&gt;"",L1370&gt;=K1370),1,0))</x:f>
        <x:v>1</x:v>
      </x:c>
      <x:c r="T1370" s="1" t="n">
        <x:f>IF(AND(E1370&lt;&gt;"",D1370&lt;&gt;"",N1370&lt;=K1370),1,0)</x:f>
        <x:v>1</x:v>
      </x:c>
      <x:c r="U1370" s="1" t="n">
        <x:f>S1370-T1370</x:f>
        <x:v>0</x:v>
      </x:c>
      <x:c r="V1370" s="1" t="n">
        <x:f>IF(I1370="",0,1)</x:f>
        <x:v>0</x:v>
      </x:c>
      <x:c r="W1370" s="1" t="n">
        <x:f>IF(I1370&gt;=4,1,0)</x:f>
        <x:v>0</x:v>
      </x:c>
      <x:c r="X1370" s="1" t="n">
        <x:f>1-O1370</x:f>
        <x:v>1</x:v>
      </x:c>
      <x:c r="Y1370" s="1" t="n">
        <x:f>IF(AND(O1370=1,L1370&gt;168),1,0)</x:f>
        <x:v>0</x:v>
      </x:c>
    </x:row>
    <x:row r="1371">
      <x:c r="A1371" s="1" t="str">
        <x:v>T01366</x:v>
      </x:c>
      <x:c r="B1371" s="9" t="n">
        <x:v>45712.22777777778</x:v>
      </x:c>
      <x:c r="C1371" s="9" t="n">
        <x:v>45712.26527777778</x:v>
      </x:c>
      <x:c r="D1371" s="9" t="n">
        <x:v>45712.78361111111</x:v>
      </x:c>
      <x:c r="E1371" s="1" t="str">
        <x:v>Urgent</x:v>
      </x:c>
      <x:c r="F1371" s="1" t="str">
        <x:v>Email</x:v>
      </x:c>
      <x:c r="G1371" s="1" t="str">
        <x:v>Refund</x:v>
      </x:c>
      <x:c r="H1371" s="1" t="n">
        <x:v>0</x:v>
      </x:c>
      <x:c r="I1371" s="1" t="n">
        <x:v>3</x:v>
      </x:c>
      <x:c r="J1371" s="1" t="n">
        <x:f>IF(E1371="","",VLOOKUP(E1371,'Guide'!$A$7:$C$10,2,FALSE))</x:f>
        <x:v>1</x:v>
      </x:c>
      <x:c r="K1371" s="1" t="n">
        <x:f>IF(E1371="","",VLOOKUP(E1371,'Guide'!$A$7:$C$10,3,FALSE))</x:f>
        <x:v>8</x:v>
      </x:c>
      <x:c r="L1371" s="10" t="n">
        <x:f>('Guide'!$B$4-B1371)*24</x:f>
        <x:v>3042.5333333333256</x:v>
      </x:c>
      <x:c r="M1371" s="10" t="n">
        <x:f>IF(C1371="","",ROUND((C1371-B1371)*24,6))</x:f>
        <x:v>0.9</x:v>
      </x:c>
      <x:c r="N1371" s="10" t="n">
        <x:f>IF(D1371="","",ROUND((D1371-B1371)*24,6))</x:f>
        <x:v>13.34</x:v>
      </x:c>
      <x:c r="O1371" s="1" t="n">
        <x:f>IF(D1371="",1,0)</x:f>
        <x:v>0</x:v>
      </x:c>
      <x:c r="P1371" s="1" t="n">
        <x:f>IF(E1371="",0,IF(OR(C1371&lt;&gt;"",L1371&gt;=J1371),1,0))</x:f>
        <x:v>1</x:v>
      </x:c>
      <x:c r="Q1371" s="1" t="n">
        <x:f>IF(AND(E1371&lt;&gt;"",C1371&lt;&gt;"",M1371&lt;=J1371),1,0)</x:f>
        <x:v>1</x:v>
      </x:c>
      <x:c r="R1371" s="1" t="n">
        <x:f>P1371-Q1371</x:f>
        <x:v>0</x:v>
      </x:c>
      <x:c r="S1371" s="1" t="n">
        <x:f>IF(E1371="",0,IF(OR(D1371&lt;&gt;"",L1371&gt;=K1371),1,0))</x:f>
        <x:v>1</x:v>
      </x:c>
      <x:c r="T1371" s="1" t="n">
        <x:f>IF(AND(E1371&lt;&gt;"",D1371&lt;&gt;"",N1371&lt;=K1371),1,0)</x:f>
        <x:v>0</x:v>
      </x:c>
      <x:c r="U1371" s="1" t="n">
        <x:f>S1371-T1371</x:f>
        <x:v>1</x:v>
      </x:c>
      <x:c r="V1371" s="1" t="n">
        <x:f>IF(I1371="",0,1)</x:f>
        <x:v>1</x:v>
      </x:c>
      <x:c r="W1371" s="1" t="n">
        <x:f>IF(I1371&gt;=4,1,0)</x:f>
        <x:v>0</x:v>
      </x:c>
      <x:c r="X1371" s="1" t="n">
        <x:f>1-O1371</x:f>
        <x:v>1</x:v>
      </x:c>
      <x:c r="Y1371" s="1" t="n">
        <x:f>IF(AND(O1371=1,L1371&gt;168),1,0)</x:f>
        <x:v>0</x:v>
      </x:c>
    </x:row>
    <x:row r="1372">
      <x:c r="A1372" s="1" t="str">
        <x:v>T01367</x:v>
      </x:c>
      <x:c r="B1372" s="9" t="n">
        <x:v>45837.19652777778</x:v>
      </x:c>
      <x:c r="C1372" s="9"/>
      <x:c r="D1372" s="9"/>
      <x:c r="E1372" s="1" t="str">
        <x:v>Normal</x:v>
      </x:c>
      <x:c r="F1372" s="1" t="str">
        <x:v>WhatsApp</x:v>
      </x:c>
      <x:c r="G1372" s="1" t="str">
        <x:v>Billing</x:v>
      </x:c>
      <x:c r="H1372" s="1" t="n">
        <x:v>0</x:v>
      </x:c>
      <x:c r="I1372" s="1"/>
      <x:c r="J1372" s="1" t="n">
        <x:f>IF(E1372="","",VLOOKUP(E1372,'Guide'!$A$7:$C$10,2,FALSE))</x:f>
        <x:v>12</x:v>
      </x:c>
      <x:c r="K1372" s="1" t="n">
        <x:f>IF(E1372="","",VLOOKUP(E1372,'Guide'!$A$7:$C$10,3,FALSE))</x:f>
        <x:v>72</x:v>
      </x:c>
      <x:c r="L1372" s="10" t="n">
        <x:f>('Guide'!$B$4-B1372)*24</x:f>
        <x:v>43.28333333332557</x:v>
      </x:c>
      <x:c r="M1372" s="10" t="str">
        <x:f>IF(C1372="","",ROUND((C1372-B1372)*24,6))</x:f>
      </x:c>
      <x:c r="N1372" s="10" t="str">
        <x:f>IF(D1372="","",ROUND((D1372-B1372)*24,6))</x:f>
      </x:c>
      <x:c r="O1372" s="1" t="n">
        <x:f>IF(D1372="",1,0)</x:f>
        <x:v>1</x:v>
      </x:c>
      <x:c r="P1372" s="1" t="n">
        <x:f>IF(E1372="",0,IF(OR(C1372&lt;&gt;"",L1372&gt;=J1372),1,0))</x:f>
        <x:v>1</x:v>
      </x:c>
      <x:c r="Q1372" s="1" t="n">
        <x:f>IF(AND(E1372&lt;&gt;"",C1372&lt;&gt;"",M1372&lt;=J1372),1,0)</x:f>
        <x:v>0</x:v>
      </x:c>
      <x:c r="R1372" s="1" t="n">
        <x:f>P1372-Q1372</x:f>
        <x:v>1</x:v>
      </x:c>
      <x:c r="S1372" s="1" t="n">
        <x:f>IF(E1372="",0,IF(OR(D1372&lt;&gt;"",L1372&gt;=K1372),1,0))</x:f>
        <x:v>0</x:v>
      </x:c>
      <x:c r="T1372" s="1" t="n">
        <x:f>IF(AND(E1372&lt;&gt;"",D1372&lt;&gt;"",N1372&lt;=K1372),1,0)</x:f>
        <x:v>0</x:v>
      </x:c>
      <x:c r="U1372" s="1" t="n">
        <x:f>S1372-T1372</x:f>
        <x:v>0</x:v>
      </x:c>
      <x:c r="V1372" s="1" t="n">
        <x:f>IF(I1372="",0,1)</x:f>
        <x:v>0</x:v>
      </x:c>
      <x:c r="W1372" s="1" t="n">
        <x:f>IF(I1372&gt;=4,1,0)</x:f>
        <x:v>0</x:v>
      </x:c>
      <x:c r="X1372" s="1" t="n">
        <x:f>1-O1372</x:f>
        <x:v>0</x:v>
      </x:c>
      <x:c r="Y1372" s="1" t="n">
        <x:f>IF(AND(O1372=1,L1372&gt;168),1,0)</x:f>
        <x:v>0</x:v>
      </x:c>
    </x:row>
    <x:row r="1373">
      <x:c r="A1373" s="1" t="str">
        <x:v>T01368</x:v>
      </x:c>
      <x:c r="B1373" s="9" t="n">
        <x:v>45771.904861111114</x:v>
      </x:c>
      <x:c r="C1373" s="9" t="n">
        <x:v>45772.17986111111</x:v>
      </x:c>
      <x:c r="D1373" s="9" t="n">
        <x:v>45774.18861111111</x:v>
      </x:c>
      <x:c r="E1373" s="1" t="str">
        <x:v>Low</x:v>
      </x:c>
      <x:c r="F1373" s="1" t="str">
        <x:v>Email</x:v>
      </x:c>
      <x:c r="G1373" s="1" t="str">
        <x:v>Product information</x:v>
      </x:c>
      <x:c r="H1373" s="1" t="n">
        <x:v>0</x:v>
      </x:c>
      <x:c r="I1373" s="1"/>
      <x:c r="J1373" s="1" t="n">
        <x:f>IF(E1373="","",VLOOKUP(E1373,'Guide'!$A$7:$C$10,2,FALSE))</x:f>
        <x:v>24</x:v>
      </x:c>
      <x:c r="K1373" s="1" t="n">
        <x:f>IF(E1373="","",VLOOKUP(E1373,'Guide'!$A$7:$C$10,3,FALSE))</x:f>
        <x:v>120</x:v>
      </x:c>
      <x:c r="L1373" s="10" t="n">
        <x:f>('Guide'!$B$4-B1373)*24</x:f>
        <x:v>1610.2833333332674</x:v>
      </x:c>
      <x:c r="M1373" s="10" t="n">
        <x:f>IF(C1373="","",ROUND((C1373-B1373)*24,6))</x:f>
        <x:v>6.6</x:v>
      </x:c>
      <x:c r="N1373" s="10" t="n">
        <x:f>IF(D1373="","",ROUND((D1373-B1373)*24,6))</x:f>
        <x:v>54.81</x:v>
      </x:c>
      <x:c r="O1373" s="1" t="n">
        <x:f>IF(D1373="",1,0)</x:f>
        <x:v>0</x:v>
      </x:c>
      <x:c r="P1373" s="1" t="n">
        <x:f>IF(E1373="",0,IF(OR(C1373&lt;&gt;"",L1373&gt;=J1373),1,0))</x:f>
        <x:v>1</x:v>
      </x:c>
      <x:c r="Q1373" s="1" t="n">
        <x:f>IF(AND(E1373&lt;&gt;"",C1373&lt;&gt;"",M1373&lt;=J1373),1,0)</x:f>
        <x:v>1</x:v>
      </x:c>
      <x:c r="R1373" s="1" t="n">
        <x:f>P1373-Q1373</x:f>
        <x:v>0</x:v>
      </x:c>
      <x:c r="S1373" s="1" t="n">
        <x:f>IF(E1373="",0,IF(OR(D1373&lt;&gt;"",L1373&gt;=K1373),1,0))</x:f>
        <x:v>1</x:v>
      </x:c>
      <x:c r="T1373" s="1" t="n">
        <x:f>IF(AND(E1373&lt;&gt;"",D1373&lt;&gt;"",N1373&lt;=K1373),1,0)</x:f>
        <x:v>1</x:v>
      </x:c>
      <x:c r="U1373" s="1" t="n">
        <x:f>S1373-T1373</x:f>
        <x:v>0</x:v>
      </x:c>
      <x:c r="V1373" s="1" t="n">
        <x:f>IF(I1373="",0,1)</x:f>
        <x:v>0</x:v>
      </x:c>
      <x:c r="W1373" s="1" t="n">
        <x:f>IF(I1373&gt;=4,1,0)</x:f>
        <x:v>0</x:v>
      </x:c>
      <x:c r="X1373" s="1" t="n">
        <x:f>1-O1373</x:f>
        <x:v>1</x:v>
      </x:c>
      <x:c r="Y1373" s="1" t="n">
        <x:f>IF(AND(O1373=1,L1373&gt;168),1,0)</x:f>
        <x:v>0</x:v>
      </x:c>
    </x:row>
    <x:row r="1374">
      <x:c r="A1374" s="1" t="str">
        <x:v>T01369</x:v>
      </x:c>
      <x:c r="B1374" s="9" t="n">
        <x:v>45760.69305555556</x:v>
      </x:c>
      <x:c r="C1374" s="9" t="n">
        <x:v>45761.02180555555</x:v>
      </x:c>
      <x:c r="D1374" s="9" t="n">
        <x:v>45764.18305555556</x:v>
      </x:c>
      <x:c r="E1374" s="1" t="str">
        <x:v>Normal</x:v>
      </x:c>
      <x:c r="F1374" s="1" t="str">
        <x:v>Web chat</x:v>
      </x:c>
      <x:c r="G1374" s="1" t="str">
        <x:v>Product information</x:v>
      </x:c>
      <x:c r="H1374" s="1" t="n">
        <x:v>0</x:v>
      </x:c>
      <x:c r="I1374" s="1" t="n">
        <x:v>2</x:v>
      </x:c>
      <x:c r="J1374" s="1" t="n">
        <x:f>IF(E1374="","",VLOOKUP(E1374,'Guide'!$A$7:$C$10,2,FALSE))</x:f>
        <x:v>12</x:v>
      </x:c>
      <x:c r="K1374" s="1" t="n">
        <x:f>IF(E1374="","",VLOOKUP(E1374,'Guide'!$A$7:$C$10,3,FALSE))</x:f>
        <x:v>72</x:v>
      </x:c>
      <x:c r="L1374" s="10" t="n">
        <x:f>('Guide'!$B$4-B1374)*24</x:f>
        <x:v>1879.3666666665813</x:v>
      </x:c>
      <x:c r="M1374" s="10" t="n">
        <x:f>IF(C1374="","",ROUND((C1374-B1374)*24,6))</x:f>
        <x:v>7.89</x:v>
      </x:c>
      <x:c r="N1374" s="10" t="n">
        <x:f>IF(D1374="","",ROUND((D1374-B1374)*24,6))</x:f>
        <x:v>83.76</x:v>
      </x:c>
      <x:c r="O1374" s="1" t="n">
        <x:f>IF(D1374="",1,0)</x:f>
        <x:v>0</x:v>
      </x:c>
      <x:c r="P1374" s="1" t="n">
        <x:f>IF(E1374="",0,IF(OR(C1374&lt;&gt;"",L1374&gt;=J1374),1,0))</x:f>
        <x:v>1</x:v>
      </x:c>
      <x:c r="Q1374" s="1" t="n">
        <x:f>IF(AND(E1374&lt;&gt;"",C1374&lt;&gt;"",M1374&lt;=J1374),1,0)</x:f>
        <x:v>1</x:v>
      </x:c>
      <x:c r="R1374" s="1" t="n">
        <x:f>P1374-Q1374</x:f>
        <x:v>0</x:v>
      </x:c>
      <x:c r="S1374" s="1" t="n">
        <x:f>IF(E1374="",0,IF(OR(D1374&lt;&gt;"",L1374&gt;=K1374),1,0))</x:f>
        <x:v>1</x:v>
      </x:c>
      <x:c r="T1374" s="1" t="n">
        <x:f>IF(AND(E1374&lt;&gt;"",D1374&lt;&gt;"",N1374&lt;=K1374),1,0)</x:f>
        <x:v>0</x:v>
      </x:c>
      <x:c r="U1374" s="1" t="n">
        <x:f>S1374-T1374</x:f>
        <x:v>1</x:v>
      </x:c>
      <x:c r="V1374" s="1" t="n">
        <x:f>IF(I1374="",0,1)</x:f>
        <x:v>1</x:v>
      </x:c>
      <x:c r="W1374" s="1" t="n">
        <x:f>IF(I1374&gt;=4,1,0)</x:f>
        <x:v>0</x:v>
      </x:c>
      <x:c r="X1374" s="1" t="n">
        <x:f>1-O1374</x:f>
        <x:v>1</x:v>
      </x:c>
      <x:c r="Y1374" s="1" t="n">
        <x:f>IF(AND(O1374=1,L1374&gt;168),1,0)</x:f>
        <x:v>0</x:v>
      </x:c>
    </x:row>
    <x:row r="1375">
      <x:c r="A1375" s="1" t="str">
        <x:v>T01370</x:v>
      </x:c>
      <x:c r="B1375" s="9" t="n">
        <x:v>45681.27013888889</x:v>
      </x:c>
      <x:c r="C1375" s="9" t="n">
        <x:v>45681.359305555554</x:v>
      </x:c>
      <x:c r="D1375" s="9" t="n">
        <x:v>45681.85847222222</x:v>
      </x:c>
      <x:c r="E1375" s="1" t="str">
        <x:v>High</x:v>
      </x:c>
      <x:c r="F1375" s="1" t="str">
        <x:v>WhatsApp</x:v>
      </x:c>
      <x:c r="G1375" s="1" t="str">
        <x:v>Refund</x:v>
      </x:c>
      <x:c r="H1375" s="1" t="n">
        <x:v>0</x:v>
      </x:c>
      <x:c r="I1375" s="1"/>
      <x:c r="J1375" s="1" t="n">
        <x:f>IF(E1375="","",VLOOKUP(E1375,'Guide'!$A$7:$C$10,2,FALSE))</x:f>
        <x:v>4</x:v>
      </x:c>
      <x:c r="K1375" s="1" t="n">
        <x:f>IF(E1375="","",VLOOKUP(E1375,'Guide'!$A$7:$C$10,3,FALSE))</x:f>
        <x:v>24</x:v>
      </x:c>
      <x:c r="L1375" s="10" t="n">
        <x:f>('Guide'!$B$4-B1375)*24</x:f>
        <x:v>3785.516666666663</x:v>
      </x:c>
      <x:c r="M1375" s="10" t="n">
        <x:f>IF(C1375="","",ROUND((C1375-B1375)*24,6))</x:f>
        <x:v>2.14</x:v>
      </x:c>
      <x:c r="N1375" s="10" t="n">
        <x:f>IF(D1375="","",ROUND((D1375-B1375)*24,6))</x:f>
        <x:v>14.12</x:v>
      </x:c>
      <x:c r="O1375" s="1" t="n">
        <x:f>IF(D1375="",1,0)</x:f>
        <x:v>0</x:v>
      </x:c>
      <x:c r="P1375" s="1" t="n">
        <x:f>IF(E1375="",0,IF(OR(C1375&lt;&gt;"",L1375&gt;=J1375),1,0))</x:f>
        <x:v>1</x:v>
      </x:c>
      <x:c r="Q1375" s="1" t="n">
        <x:f>IF(AND(E1375&lt;&gt;"",C1375&lt;&gt;"",M1375&lt;=J1375),1,0)</x:f>
        <x:v>1</x:v>
      </x:c>
      <x:c r="R1375" s="1" t="n">
        <x:f>P1375-Q1375</x:f>
        <x:v>0</x:v>
      </x:c>
      <x:c r="S1375" s="1" t="n">
        <x:f>IF(E1375="",0,IF(OR(D1375&lt;&gt;"",L1375&gt;=K1375),1,0))</x:f>
        <x:v>1</x:v>
      </x:c>
      <x:c r="T1375" s="1" t="n">
        <x:f>IF(AND(E1375&lt;&gt;"",D1375&lt;&gt;"",N1375&lt;=K1375),1,0)</x:f>
        <x:v>1</x:v>
      </x:c>
      <x:c r="U1375" s="1" t="n">
        <x:f>S1375-T1375</x:f>
        <x:v>0</x:v>
      </x:c>
      <x:c r="V1375" s="1" t="n">
        <x:f>IF(I1375="",0,1)</x:f>
        <x:v>0</x:v>
      </x:c>
      <x:c r="W1375" s="1" t="n">
        <x:f>IF(I1375&gt;=4,1,0)</x:f>
        <x:v>0</x:v>
      </x:c>
      <x:c r="X1375" s="1" t="n">
        <x:f>1-O1375</x:f>
        <x:v>1</x:v>
      </x:c>
      <x:c r="Y1375" s="1" t="n">
        <x:f>IF(AND(O1375=1,L1375&gt;168),1,0)</x:f>
        <x:v>0</x:v>
      </x:c>
    </x:row>
    <x:row r="1376">
      <x:c r="A1376" s="1" t="str">
        <x:v>T01371</x:v>
      </x:c>
      <x:c r="B1376" s="9" t="n">
        <x:v>45672.55</x:v>
      </x:c>
      <x:c r="C1376" s="9" t="n">
        <x:v>45672.7525</x:v>
      </x:c>
      <x:c r="D1376" s="9" t="n">
        <x:v>45676.801666666666</x:v>
      </x:c>
      <x:c r="E1376" s="1" t="str">
        <x:v>Normal</x:v>
      </x:c>
      <x:c r="F1376" s="1" t="str">
        <x:v>Email</x:v>
      </x:c>
      <x:c r="G1376" s="1" t="str">
        <x:v>Product information</x:v>
      </x:c>
      <x:c r="H1376" s="1" t="n">
        <x:v>1</x:v>
      </x:c>
      <x:c r="I1376" s="1" t="n">
        <x:v>1</x:v>
      </x:c>
      <x:c r="J1376" s="1" t="n">
        <x:f>IF(E1376="","",VLOOKUP(E1376,'Guide'!$A$7:$C$10,2,FALSE))</x:f>
        <x:v>12</x:v>
      </x:c>
      <x:c r="K1376" s="1" t="n">
        <x:f>IF(E1376="","",VLOOKUP(E1376,'Guide'!$A$7:$C$10,3,FALSE))</x:f>
        <x:v>72</x:v>
      </x:c>
      <x:c r="L1376" s="10" t="n">
        <x:f>('Guide'!$B$4-B1376)*24</x:f>
        <x:v>3994.79999999993</x:v>
      </x:c>
      <x:c r="M1376" s="10" t="n">
        <x:f>IF(C1376="","",ROUND((C1376-B1376)*24,6))</x:f>
        <x:v>4.86</x:v>
      </x:c>
      <x:c r="N1376" s="10" t="n">
        <x:f>IF(D1376="","",ROUND((D1376-B1376)*24,6))</x:f>
        <x:v>102.04</x:v>
      </x:c>
      <x:c r="O1376" s="1" t="n">
        <x:f>IF(D1376="",1,0)</x:f>
        <x:v>0</x:v>
      </x:c>
      <x:c r="P1376" s="1" t="n">
        <x:f>IF(E1376="",0,IF(OR(C1376&lt;&gt;"",L1376&gt;=J1376),1,0))</x:f>
        <x:v>1</x:v>
      </x:c>
      <x:c r="Q1376" s="1" t="n">
        <x:f>IF(AND(E1376&lt;&gt;"",C1376&lt;&gt;"",M1376&lt;=J1376),1,0)</x:f>
        <x:v>1</x:v>
      </x:c>
      <x:c r="R1376" s="1" t="n">
        <x:f>P1376-Q1376</x:f>
        <x:v>0</x:v>
      </x:c>
      <x:c r="S1376" s="1" t="n">
        <x:f>IF(E1376="",0,IF(OR(D1376&lt;&gt;"",L1376&gt;=K1376),1,0))</x:f>
        <x:v>1</x:v>
      </x:c>
      <x:c r="T1376" s="1" t="n">
        <x:f>IF(AND(E1376&lt;&gt;"",D1376&lt;&gt;"",N1376&lt;=K1376),1,0)</x:f>
        <x:v>0</x:v>
      </x:c>
      <x:c r="U1376" s="1" t="n">
        <x:f>S1376-T1376</x:f>
        <x:v>1</x:v>
      </x:c>
      <x:c r="V1376" s="1" t="n">
        <x:f>IF(I1376="",0,1)</x:f>
        <x:v>1</x:v>
      </x:c>
      <x:c r="W1376" s="1" t="n">
        <x:f>IF(I1376&gt;=4,1,0)</x:f>
        <x:v>0</x:v>
      </x:c>
      <x:c r="X1376" s="1" t="n">
        <x:f>1-O1376</x:f>
        <x:v>1</x:v>
      </x:c>
      <x:c r="Y1376" s="1" t="n">
        <x:f>IF(AND(O1376=1,L1376&gt;168),1,0)</x:f>
        <x:v>0</x:v>
      </x:c>
    </x:row>
    <x:row r="1377">
      <x:c r="A1377" s="1" t="str">
        <x:v>T01372</x:v>
      </x:c>
      <x:c r="B1377" s="9" t="n">
        <x:v>45828.20486111111</x:v>
      </x:c>
      <x:c r="C1377" s="9" t="n">
        <x:v>45828.33652777778</x:v>
      </x:c>
      <x:c r="D1377" s="9" t="n">
        <x:v>45828.54902777778</x:v>
      </x:c>
      <x:c r="E1377" s="1" t="str">
        <x:v>High</x:v>
      </x:c>
      <x:c r="F1377" s="1" t="str">
        <x:v>Email</x:v>
      </x:c>
      <x:c r="G1377" s="1" t="str">
        <x:v>Billing</x:v>
      </x:c>
      <x:c r="H1377" s="1" t="n">
        <x:v>0</x:v>
      </x:c>
      <x:c r="I1377" s="1" t="n">
        <x:v>5</x:v>
      </x:c>
      <x:c r="J1377" s="1" t="n">
        <x:f>IF(E1377="","",VLOOKUP(E1377,'Guide'!$A$7:$C$10,2,FALSE))</x:f>
        <x:v>4</x:v>
      </x:c>
      <x:c r="K1377" s="1" t="n">
        <x:f>IF(E1377="","",VLOOKUP(E1377,'Guide'!$A$7:$C$10,3,FALSE))</x:f>
        <x:v>24</x:v>
      </x:c>
      <x:c r="L1377" s="10" t="n">
        <x:f>('Guide'!$B$4-B1377)*24</x:f>
        <x:v>259.08333333337214</x:v>
      </x:c>
      <x:c r="M1377" s="10" t="n">
        <x:f>IF(C1377="","",ROUND((C1377-B1377)*24,6))</x:f>
        <x:v>3.16</x:v>
      </x:c>
      <x:c r="N1377" s="10" t="n">
        <x:f>IF(D1377="","",ROUND((D1377-B1377)*24,6))</x:f>
        <x:v>8.26</x:v>
      </x:c>
      <x:c r="O1377" s="1" t="n">
        <x:f>IF(D1377="",1,0)</x:f>
        <x:v>0</x:v>
      </x:c>
      <x:c r="P1377" s="1" t="n">
        <x:f>IF(E1377="",0,IF(OR(C1377&lt;&gt;"",L1377&gt;=J1377),1,0))</x:f>
        <x:v>1</x:v>
      </x:c>
      <x:c r="Q1377" s="1" t="n">
        <x:f>IF(AND(E1377&lt;&gt;"",C1377&lt;&gt;"",M1377&lt;=J1377),1,0)</x:f>
        <x:v>1</x:v>
      </x:c>
      <x:c r="R1377" s="1" t="n">
        <x:f>P1377-Q1377</x:f>
        <x:v>0</x:v>
      </x:c>
      <x:c r="S1377" s="1" t="n">
        <x:f>IF(E1377="",0,IF(OR(D1377&lt;&gt;"",L1377&gt;=K1377),1,0))</x:f>
        <x:v>1</x:v>
      </x:c>
      <x:c r="T1377" s="1" t="n">
        <x:f>IF(AND(E1377&lt;&gt;"",D1377&lt;&gt;"",N1377&lt;=K1377),1,0)</x:f>
        <x:v>1</x:v>
      </x:c>
      <x:c r="U1377" s="1" t="n">
        <x:f>S1377-T1377</x:f>
        <x:v>0</x:v>
      </x:c>
      <x:c r="V1377" s="1" t="n">
        <x:f>IF(I1377="",0,1)</x:f>
        <x:v>1</x:v>
      </x:c>
      <x:c r="W1377" s="1" t="n">
        <x:f>IF(I1377&gt;=4,1,0)</x:f>
        <x:v>1</x:v>
      </x:c>
      <x:c r="X1377" s="1" t="n">
        <x:f>1-O1377</x:f>
        <x:v>1</x:v>
      </x:c>
      <x:c r="Y1377" s="1" t="n">
        <x:f>IF(AND(O1377=1,L1377&gt;168),1,0)</x:f>
        <x:v>0</x:v>
      </x:c>
    </x:row>
    <x:row r="1378">
      <x:c r="A1378" s="1" t="str">
        <x:v>T01373</x:v>
      </x:c>
      <x:c r="B1378" s="9" t="n">
        <x:v>45799.623611111114</x:v>
      </x:c>
      <x:c r="C1378" s="9" t="n">
        <x:v>45800.08819444444</x:v>
      </x:c>
      <x:c r="D1378" s="9" t="n">
        <x:v>45804.59402777778</x:v>
      </x:c>
      <x:c r="E1378" s="1" t="str">
        <x:v>Low</x:v>
      </x:c>
      <x:c r="F1378" s="1" t="str">
        <x:v>Email</x:v>
      </x:c>
      <x:c r="G1378" s="1" t="str">
        <x:v>Delivery</x:v>
      </x:c>
      <x:c r="H1378" s="1" t="n">
        <x:v>0</x:v>
      </x:c>
      <x:c r="I1378" s="1"/>
      <x:c r="J1378" s="1" t="n">
        <x:f>IF(E1378="","",VLOOKUP(E1378,'Guide'!$A$7:$C$10,2,FALSE))</x:f>
        <x:v>24</x:v>
      </x:c>
      <x:c r="K1378" s="1" t="n">
        <x:f>IF(E1378="","",VLOOKUP(E1378,'Guide'!$A$7:$C$10,3,FALSE))</x:f>
        <x:v>120</x:v>
      </x:c>
      <x:c r="L1378" s="10" t="n">
        <x:f>('Guide'!$B$4-B1378)*24</x:f>
        <x:v>945.0333333332674</x:v>
      </x:c>
      <x:c r="M1378" s="10" t="n">
        <x:f>IF(C1378="","",ROUND((C1378-B1378)*24,6))</x:f>
        <x:v>11.15</x:v>
      </x:c>
      <x:c r="N1378" s="10" t="n">
        <x:f>IF(D1378="","",ROUND((D1378-B1378)*24,6))</x:f>
        <x:v>119.29</x:v>
      </x:c>
      <x:c r="O1378" s="1" t="n">
        <x:f>IF(D1378="",1,0)</x:f>
        <x:v>0</x:v>
      </x:c>
      <x:c r="P1378" s="1" t="n">
        <x:f>IF(E1378="",0,IF(OR(C1378&lt;&gt;"",L1378&gt;=J1378),1,0))</x:f>
        <x:v>1</x:v>
      </x:c>
      <x:c r="Q1378" s="1" t="n">
        <x:f>IF(AND(E1378&lt;&gt;"",C1378&lt;&gt;"",M1378&lt;=J1378),1,0)</x:f>
        <x:v>1</x:v>
      </x:c>
      <x:c r="R1378" s="1" t="n">
        <x:f>P1378-Q1378</x:f>
        <x:v>0</x:v>
      </x:c>
      <x:c r="S1378" s="1" t="n">
        <x:f>IF(E1378="",0,IF(OR(D1378&lt;&gt;"",L1378&gt;=K1378),1,0))</x:f>
        <x:v>1</x:v>
      </x:c>
      <x:c r="T1378" s="1" t="n">
        <x:f>IF(AND(E1378&lt;&gt;"",D1378&lt;&gt;"",N1378&lt;=K1378),1,0)</x:f>
        <x:v>1</x:v>
      </x:c>
      <x:c r="U1378" s="1" t="n">
        <x:f>S1378-T1378</x:f>
        <x:v>0</x:v>
      </x:c>
      <x:c r="V1378" s="1" t="n">
        <x:f>IF(I1378="",0,1)</x:f>
        <x:v>0</x:v>
      </x:c>
      <x:c r="W1378" s="1" t="n">
        <x:f>IF(I1378&gt;=4,1,0)</x:f>
        <x:v>0</x:v>
      </x:c>
      <x:c r="X1378" s="1" t="n">
        <x:f>1-O1378</x:f>
        <x:v>1</x:v>
      </x:c>
      <x:c r="Y1378" s="1" t="n">
        <x:f>IF(AND(O1378=1,L1378&gt;168),1,0)</x:f>
        <x:v>0</x:v>
      </x:c>
    </x:row>
    <x:row r="1379">
      <x:c r="A1379" s="1" t="str">
        <x:v>T01374</x:v>
      </x:c>
      <x:c r="B1379" s="9" t="n">
        <x:v>45802.481944444444</x:v>
      </x:c>
      <x:c r="C1379" s="9" t="n">
        <x:v>45802.646944444445</x:v>
      </x:c>
      <x:c r="D1379" s="9" t="n">
        <x:v>45802.98486111111</x:v>
      </x:c>
      <x:c r="E1379" s="1" t="str">
        <x:v>High</x:v>
      </x:c>
      <x:c r="F1379" s="1" t="str">
        <x:v>Email</x:v>
      </x:c>
      <x:c r="G1379" s="1" t="str">
        <x:v>Delivery</x:v>
      </x:c>
      <x:c r="H1379" s="1" t="n">
        <x:v>0</x:v>
      </x:c>
      <x:c r="I1379" s="1"/>
      <x:c r="J1379" s="1" t="n">
        <x:f>IF(E1379="","",VLOOKUP(E1379,'Guide'!$A$7:$C$10,2,FALSE))</x:f>
        <x:v>4</x:v>
      </x:c>
      <x:c r="K1379" s="1" t="n">
        <x:f>IF(E1379="","",VLOOKUP(E1379,'Guide'!$A$7:$C$10,3,FALSE))</x:f>
        <x:v>24</x:v>
      </x:c>
      <x:c r="L1379" s="10" t="n">
        <x:f>('Guide'!$B$4-B1379)*24</x:f>
        <x:v>876.4333333333489</x:v>
      </x:c>
      <x:c r="M1379" s="10" t="n">
        <x:f>IF(C1379="","",ROUND((C1379-B1379)*24,6))</x:f>
        <x:v>3.96</x:v>
      </x:c>
      <x:c r="N1379" s="10" t="n">
        <x:f>IF(D1379="","",ROUND((D1379-B1379)*24,6))</x:f>
        <x:v>12.07</x:v>
      </x:c>
      <x:c r="O1379" s="1" t="n">
        <x:f>IF(D1379="",1,0)</x:f>
        <x:v>0</x:v>
      </x:c>
      <x:c r="P1379" s="1" t="n">
        <x:f>IF(E1379="",0,IF(OR(C1379&lt;&gt;"",L1379&gt;=J1379),1,0))</x:f>
        <x:v>1</x:v>
      </x:c>
      <x:c r="Q1379" s="1" t="n">
        <x:f>IF(AND(E1379&lt;&gt;"",C1379&lt;&gt;"",M1379&lt;=J1379),1,0)</x:f>
        <x:v>1</x:v>
      </x:c>
      <x:c r="R1379" s="1" t="n">
        <x:f>P1379-Q1379</x:f>
        <x:v>0</x:v>
      </x:c>
      <x:c r="S1379" s="1" t="n">
        <x:f>IF(E1379="",0,IF(OR(D1379&lt;&gt;"",L1379&gt;=K1379),1,0))</x:f>
        <x:v>1</x:v>
      </x:c>
      <x:c r="T1379" s="1" t="n">
        <x:f>IF(AND(E1379&lt;&gt;"",D1379&lt;&gt;"",N1379&lt;=K1379),1,0)</x:f>
        <x:v>1</x:v>
      </x:c>
      <x:c r="U1379" s="1" t="n">
        <x:f>S1379-T1379</x:f>
        <x:v>0</x:v>
      </x:c>
      <x:c r="V1379" s="1" t="n">
        <x:f>IF(I1379="",0,1)</x:f>
        <x:v>0</x:v>
      </x:c>
      <x:c r="W1379" s="1" t="n">
        <x:f>IF(I1379&gt;=4,1,0)</x:f>
        <x:v>0</x:v>
      </x:c>
      <x:c r="X1379" s="1" t="n">
        <x:f>1-O1379</x:f>
        <x:v>1</x:v>
      </x:c>
      <x:c r="Y1379" s="1" t="n">
        <x:f>IF(AND(O1379=1,L1379&gt;168),1,0)</x:f>
        <x:v>0</x:v>
      </x:c>
    </x:row>
    <x:row r="1380">
      <x:c r="A1380" s="1" t="str">
        <x:v>T01375</x:v>
      </x:c>
      <x:c r="B1380" s="9" t="n">
        <x:v>45727.99444444444</x:v>
      </x:c>
      <x:c r="C1380" s="9" t="n">
        <x:v>45728.15277777778</x:v>
      </x:c>
      <x:c r="D1380" s="9" t="n">
        <x:v>45731.294027777774</x:v>
      </x:c>
      <x:c r="E1380" s="1" t="str">
        <x:v>Normal</x:v>
      </x:c>
      <x:c r="F1380" s="1" t="str">
        <x:v>Web chat</x:v>
      </x:c>
      <x:c r="G1380" s="1" t="str">
        <x:v>Product information</x:v>
      </x:c>
      <x:c r="H1380" s="1" t="n">
        <x:v>0</x:v>
      </x:c>
      <x:c r="I1380" s="1" t="n">
        <x:v>1</x:v>
      </x:c>
      <x:c r="J1380" s="1" t="n">
        <x:f>IF(E1380="","",VLOOKUP(E1380,'Guide'!$A$7:$C$10,2,FALSE))</x:f>
        <x:v>12</x:v>
      </x:c>
      <x:c r="K1380" s="1" t="n">
        <x:f>IF(E1380="","",VLOOKUP(E1380,'Guide'!$A$7:$C$10,3,FALSE))</x:f>
        <x:v>72</x:v>
      </x:c>
      <x:c r="L1380" s="10" t="n">
        <x:f>('Guide'!$B$4-B1380)*24</x:f>
        <x:v>2664.1333333334187</x:v>
      </x:c>
      <x:c r="M1380" s="10" t="n">
        <x:f>IF(C1380="","",ROUND((C1380-B1380)*24,6))</x:f>
        <x:v>3.8</x:v>
      </x:c>
      <x:c r="N1380" s="10" t="n">
        <x:f>IF(D1380="","",ROUND((D1380-B1380)*24,6))</x:f>
        <x:v>79.19</x:v>
      </x:c>
      <x:c r="O1380" s="1" t="n">
        <x:f>IF(D1380="",1,0)</x:f>
        <x:v>0</x:v>
      </x:c>
      <x:c r="P1380" s="1" t="n">
        <x:f>IF(E1380="",0,IF(OR(C1380&lt;&gt;"",L1380&gt;=J1380),1,0))</x:f>
        <x:v>1</x:v>
      </x:c>
      <x:c r="Q1380" s="1" t="n">
        <x:f>IF(AND(E1380&lt;&gt;"",C1380&lt;&gt;"",M1380&lt;=J1380),1,0)</x:f>
        <x:v>1</x:v>
      </x:c>
      <x:c r="R1380" s="1" t="n">
        <x:f>P1380-Q1380</x:f>
        <x:v>0</x:v>
      </x:c>
      <x:c r="S1380" s="1" t="n">
        <x:f>IF(E1380="",0,IF(OR(D1380&lt;&gt;"",L1380&gt;=K1380),1,0))</x:f>
        <x:v>1</x:v>
      </x:c>
      <x:c r="T1380" s="1" t="n">
        <x:f>IF(AND(E1380&lt;&gt;"",D1380&lt;&gt;"",N1380&lt;=K1380),1,0)</x:f>
        <x:v>0</x:v>
      </x:c>
      <x:c r="U1380" s="1" t="n">
        <x:f>S1380-T1380</x:f>
        <x:v>1</x:v>
      </x:c>
      <x:c r="V1380" s="1" t="n">
        <x:f>IF(I1380="",0,1)</x:f>
        <x:v>1</x:v>
      </x:c>
      <x:c r="W1380" s="1" t="n">
        <x:f>IF(I1380&gt;=4,1,0)</x:f>
        <x:v>0</x:v>
      </x:c>
      <x:c r="X1380" s="1" t="n">
        <x:f>1-O1380</x:f>
        <x:v>1</x:v>
      </x:c>
      <x:c r="Y1380" s="1" t="n">
        <x:f>IF(AND(O1380=1,L1380&gt;168),1,0)</x:f>
        <x:v>0</x:v>
      </x:c>
    </x:row>
    <x:row r="1381">
      <x:c r="A1381" s="1" t="str">
        <x:v>T01376</x:v>
      </x:c>
      <x:c r="B1381" s="9" t="n">
        <x:v>45810.595138888886</x:v>
      </x:c>
      <x:c r="C1381" s="9" t="n">
        <x:v>45810.77347222222</x:v>
      </x:c>
      <x:c r="D1381" s="9" t="n">
        <x:v>45811.09388888889</x:v>
      </x:c>
      <x:c r="E1381" s="1" t="str">
        <x:v>High</x:v>
      </x:c>
      <x:c r="F1381" s="1" t="str">
        <x:v>Email</x:v>
      </x:c>
      <x:c r="G1381" s="1" t="str">
        <x:v>Billing</x:v>
      </x:c>
      <x:c r="H1381" s="1" t="n">
        <x:v>0</x:v>
      </x:c>
      <x:c r="I1381" s="1"/>
      <x:c r="J1381" s="1" t="n">
        <x:f>IF(E1381="","",VLOOKUP(E1381,'Guide'!$A$7:$C$10,2,FALSE))</x:f>
        <x:v>4</x:v>
      </x:c>
      <x:c r="K1381" s="1" t="n">
        <x:f>IF(E1381="","",VLOOKUP(E1381,'Guide'!$A$7:$C$10,3,FALSE))</x:f>
        <x:v>24</x:v>
      </x:c>
      <x:c r="L1381" s="10" t="n">
        <x:f>('Guide'!$B$4-B1381)*24</x:f>
        <x:v>681.7166666667326</x:v>
      </x:c>
      <x:c r="M1381" s="10" t="n">
        <x:f>IF(C1381="","",ROUND((C1381-B1381)*24,6))</x:f>
        <x:v>4.28</x:v>
      </x:c>
      <x:c r="N1381" s="10" t="n">
        <x:f>IF(D1381="","",ROUND((D1381-B1381)*24,6))</x:f>
        <x:v>11.97</x:v>
      </x:c>
      <x:c r="O1381" s="1" t="n">
        <x:f>IF(D1381="",1,0)</x:f>
        <x:v>0</x:v>
      </x:c>
      <x:c r="P1381" s="1" t="n">
        <x:f>IF(E1381="",0,IF(OR(C1381&lt;&gt;"",L1381&gt;=J1381),1,0))</x:f>
        <x:v>1</x:v>
      </x:c>
      <x:c r="Q1381" s="1" t="n">
        <x:f>IF(AND(E1381&lt;&gt;"",C1381&lt;&gt;"",M1381&lt;=J1381),1,0)</x:f>
        <x:v>0</x:v>
      </x:c>
      <x:c r="R1381" s="1" t="n">
        <x:f>P1381-Q1381</x:f>
        <x:v>1</x:v>
      </x:c>
      <x:c r="S1381" s="1" t="n">
        <x:f>IF(E1381="",0,IF(OR(D1381&lt;&gt;"",L1381&gt;=K1381),1,0))</x:f>
        <x:v>1</x:v>
      </x:c>
      <x:c r="T1381" s="1" t="n">
        <x:f>IF(AND(E1381&lt;&gt;"",D1381&lt;&gt;"",N1381&lt;=K1381),1,0)</x:f>
        <x:v>1</x:v>
      </x:c>
      <x:c r="U1381" s="1" t="n">
        <x:f>S1381-T1381</x:f>
        <x:v>0</x:v>
      </x:c>
      <x:c r="V1381" s="1" t="n">
        <x:f>IF(I1381="",0,1)</x:f>
        <x:v>0</x:v>
      </x:c>
      <x:c r="W1381" s="1" t="n">
        <x:f>IF(I1381&gt;=4,1,0)</x:f>
        <x:v>0</x:v>
      </x:c>
      <x:c r="X1381" s="1" t="n">
        <x:f>1-O1381</x:f>
        <x:v>1</x:v>
      </x:c>
      <x:c r="Y1381" s="1" t="n">
        <x:f>IF(AND(O1381=1,L1381&gt;168),1,0)</x:f>
        <x:v>0</x:v>
      </x:c>
    </x:row>
    <x:row r="1382">
      <x:c r="A1382" s="1" t="str">
        <x:v>T01377</x:v>
      </x:c>
      <x:c r="B1382" s="9" t="n">
        <x:v>45804.31875</x:v>
      </x:c>
      <x:c r="C1382" s="9" t="n">
        <x:v>45804.56916666667</x:v>
      </x:c>
      <x:c r="D1382" s="9"/>
      <x:c r="E1382" s="1" t="str">
        <x:v>Normal</x:v>
      </x:c>
      <x:c r="F1382" s="1" t="str">
        <x:v>WhatsApp</x:v>
      </x:c>
      <x:c r="G1382" s="1" t="str">
        <x:v>Billing</x:v>
      </x:c>
      <x:c r="H1382" s="1" t="n">
        <x:v>0</x:v>
      </x:c>
      <x:c r="I1382" s="1"/>
      <x:c r="J1382" s="1" t="n">
        <x:f>IF(E1382="","",VLOOKUP(E1382,'Guide'!$A$7:$C$10,2,FALSE))</x:f>
        <x:v>12</x:v>
      </x:c>
      <x:c r="K1382" s="1" t="n">
        <x:f>IF(E1382="","",VLOOKUP(E1382,'Guide'!$A$7:$C$10,3,FALSE))</x:f>
        <x:v>72</x:v>
      </x:c>
      <x:c r="L1382" s="10" t="n">
        <x:f>('Guide'!$B$4-B1382)*24</x:f>
        <x:v>832.3500000000349</x:v>
      </x:c>
      <x:c r="M1382" s="10" t="n">
        <x:f>IF(C1382="","",ROUND((C1382-B1382)*24,6))</x:f>
        <x:v>6.01</x:v>
      </x:c>
      <x:c r="N1382" s="10" t="str">
        <x:f>IF(D1382="","",ROUND((D1382-B1382)*24,6))</x:f>
      </x:c>
      <x:c r="O1382" s="1" t="n">
        <x:f>IF(D1382="",1,0)</x:f>
        <x:v>1</x:v>
      </x:c>
      <x:c r="P1382" s="1" t="n">
        <x:f>IF(E1382="",0,IF(OR(C1382&lt;&gt;"",L1382&gt;=J1382),1,0))</x:f>
        <x:v>1</x:v>
      </x:c>
      <x:c r="Q1382" s="1" t="n">
        <x:f>IF(AND(E1382&lt;&gt;"",C1382&lt;&gt;"",M1382&lt;=J1382),1,0)</x:f>
        <x:v>1</x:v>
      </x:c>
      <x:c r="R1382" s="1" t="n">
        <x:f>P1382-Q1382</x:f>
        <x:v>0</x:v>
      </x:c>
      <x:c r="S1382" s="1" t="n">
        <x:f>IF(E1382="",0,IF(OR(D1382&lt;&gt;"",L1382&gt;=K1382),1,0))</x:f>
        <x:v>1</x:v>
      </x:c>
      <x:c r="T1382" s="1" t="n">
        <x:f>IF(AND(E1382&lt;&gt;"",D1382&lt;&gt;"",N1382&lt;=K1382),1,0)</x:f>
        <x:v>0</x:v>
      </x:c>
      <x:c r="U1382" s="1" t="n">
        <x:f>S1382-T1382</x:f>
        <x:v>1</x:v>
      </x:c>
      <x:c r="V1382" s="1" t="n">
        <x:f>IF(I1382="",0,1)</x:f>
        <x:v>0</x:v>
      </x:c>
      <x:c r="W1382" s="1" t="n">
        <x:f>IF(I1382&gt;=4,1,0)</x:f>
        <x:v>0</x:v>
      </x:c>
      <x:c r="X1382" s="1" t="n">
        <x:f>1-O1382</x:f>
        <x:v>0</x:v>
      </x:c>
      <x:c r="Y1382" s="1" t="n">
        <x:f>IF(AND(O1382=1,L1382&gt;168),1,0)</x:f>
        <x:v>1</x:v>
      </x:c>
    </x:row>
    <x:row r="1383">
      <x:c r="A1383" s="1" t="str">
        <x:v>T01378</x:v>
      </x:c>
      <x:c r="B1383" s="9" t="n">
        <x:v>45760.217361111114</x:v>
      </x:c>
      <x:c r="C1383" s="9" t="n">
        <x:v>45760.26236111111</x:v>
      </x:c>
      <x:c r="D1383" s="9" t="n">
        <x:v>45760.53486111111</x:v>
      </x:c>
      <x:c r="E1383" s="1" t="str">
        <x:v>Urgent</x:v>
      </x:c>
      <x:c r="F1383" s="1" t="str">
        <x:v>Email</x:v>
      </x:c>
      <x:c r="G1383" s="1" t="str">
        <x:v>Refund</x:v>
      </x:c>
      <x:c r="H1383" s="1" t="n">
        <x:v>1</x:v>
      </x:c>
      <x:c r="I1383" s="1"/>
      <x:c r="J1383" s="1" t="n">
        <x:f>IF(E1383="","",VLOOKUP(E1383,'Guide'!$A$7:$C$10,2,FALSE))</x:f>
        <x:v>1</x:v>
      </x:c>
      <x:c r="K1383" s="1" t="n">
        <x:f>IF(E1383="","",VLOOKUP(E1383,'Guide'!$A$7:$C$10,3,FALSE))</x:f>
        <x:v>8</x:v>
      </x:c>
      <x:c r="L1383" s="10" t="n">
        <x:f>('Guide'!$B$4-B1383)*24</x:f>
        <x:v>1890.7833333332674</x:v>
      </x:c>
      <x:c r="M1383" s="10" t="n">
        <x:f>IF(C1383="","",ROUND((C1383-B1383)*24,6))</x:f>
        <x:v>1.08</x:v>
      </x:c>
      <x:c r="N1383" s="10" t="n">
        <x:f>IF(D1383="","",ROUND((D1383-B1383)*24,6))</x:f>
        <x:v>7.62</x:v>
      </x:c>
      <x:c r="O1383" s="1" t="n">
        <x:f>IF(D1383="",1,0)</x:f>
        <x:v>0</x:v>
      </x:c>
      <x:c r="P1383" s="1" t="n">
        <x:f>IF(E1383="",0,IF(OR(C1383&lt;&gt;"",L1383&gt;=J1383),1,0))</x:f>
        <x:v>1</x:v>
      </x:c>
      <x:c r="Q1383" s="1" t="n">
        <x:f>IF(AND(E1383&lt;&gt;"",C1383&lt;&gt;"",M1383&lt;=J1383),1,0)</x:f>
        <x:v>0</x:v>
      </x:c>
      <x:c r="R1383" s="1" t="n">
        <x:f>P1383-Q1383</x:f>
        <x:v>1</x:v>
      </x:c>
      <x:c r="S1383" s="1" t="n">
        <x:f>IF(E1383="",0,IF(OR(D1383&lt;&gt;"",L1383&gt;=K1383),1,0))</x:f>
        <x:v>1</x:v>
      </x:c>
      <x:c r="T1383" s="1" t="n">
        <x:f>IF(AND(E1383&lt;&gt;"",D1383&lt;&gt;"",N1383&lt;=K1383),1,0)</x:f>
        <x:v>1</x:v>
      </x:c>
      <x:c r="U1383" s="1" t="n">
        <x:f>S1383-T1383</x:f>
        <x:v>0</x:v>
      </x:c>
      <x:c r="V1383" s="1" t="n">
        <x:f>IF(I1383="",0,1)</x:f>
        <x:v>0</x:v>
      </x:c>
      <x:c r="W1383" s="1" t="n">
        <x:f>IF(I1383&gt;=4,1,0)</x:f>
        <x:v>0</x:v>
      </x:c>
      <x:c r="X1383" s="1" t="n">
        <x:f>1-O1383</x:f>
        <x:v>1</x:v>
      </x:c>
      <x:c r="Y1383" s="1" t="n">
        <x:f>IF(AND(O1383=1,L1383&gt;168),1,0)</x:f>
        <x:v>0</x:v>
      </x:c>
    </x:row>
    <x:row r="1384">
      <x:c r="A1384" s="1" t="str">
        <x:v>T01379</x:v>
      </x:c>
      <x:c r="B1384" s="9" t="n">
        <x:v>45778.93125</x:v>
      </x:c>
      <x:c r="C1384" s="9" t="n">
        <x:v>45778.994166666664</x:v>
      </x:c>
      <x:c r="D1384" s="9" t="n">
        <x:v>45779.67166666667</x:v>
      </x:c>
      <x:c r="E1384" s="1" t="str">
        <x:v>High</x:v>
      </x:c>
      <x:c r="F1384" s="1" t="str">
        <x:v>WhatsApp</x:v>
      </x:c>
      <x:c r="G1384" s="1" t="str">
        <x:v>Billing</x:v>
      </x:c>
      <x:c r="H1384" s="1" t="n">
        <x:v>0</x:v>
      </x:c>
      <x:c r="I1384" s="1" t="n">
        <x:v>5</x:v>
      </x:c>
      <x:c r="J1384" s="1" t="n">
        <x:f>IF(E1384="","",VLOOKUP(E1384,'Guide'!$A$7:$C$10,2,FALSE))</x:f>
        <x:v>4</x:v>
      </x:c>
      <x:c r="K1384" s="1" t="n">
        <x:f>IF(E1384="","",VLOOKUP(E1384,'Guide'!$A$7:$C$10,3,FALSE))</x:f>
        <x:v>24</x:v>
      </x:c>
      <x:c r="L1384" s="10" t="n">
        <x:f>('Guide'!$B$4-B1384)*24</x:f>
        <x:v>1441.649999999965</x:v>
      </x:c>
      <x:c r="M1384" s="10" t="n">
        <x:f>IF(C1384="","",ROUND((C1384-B1384)*24,6))</x:f>
        <x:v>1.51</x:v>
      </x:c>
      <x:c r="N1384" s="10" t="n">
        <x:f>IF(D1384="","",ROUND((D1384-B1384)*24,6))</x:f>
        <x:v>17.77</x:v>
      </x:c>
      <x:c r="O1384" s="1" t="n">
        <x:f>IF(D1384="",1,0)</x:f>
        <x:v>0</x:v>
      </x:c>
      <x:c r="P1384" s="1" t="n">
        <x:f>IF(E1384="",0,IF(OR(C1384&lt;&gt;"",L1384&gt;=J1384),1,0))</x:f>
        <x:v>1</x:v>
      </x:c>
      <x:c r="Q1384" s="1" t="n">
        <x:f>IF(AND(E1384&lt;&gt;"",C1384&lt;&gt;"",M1384&lt;=J1384),1,0)</x:f>
        <x:v>1</x:v>
      </x:c>
      <x:c r="R1384" s="1" t="n">
        <x:f>P1384-Q1384</x:f>
        <x:v>0</x:v>
      </x:c>
      <x:c r="S1384" s="1" t="n">
        <x:f>IF(E1384="",0,IF(OR(D1384&lt;&gt;"",L1384&gt;=K1384),1,0))</x:f>
        <x:v>1</x:v>
      </x:c>
      <x:c r="T1384" s="1" t="n">
        <x:f>IF(AND(E1384&lt;&gt;"",D1384&lt;&gt;"",N1384&lt;=K1384),1,0)</x:f>
        <x:v>1</x:v>
      </x:c>
      <x:c r="U1384" s="1" t="n">
        <x:f>S1384-T1384</x:f>
        <x:v>0</x:v>
      </x:c>
      <x:c r="V1384" s="1" t="n">
        <x:f>IF(I1384="",0,1)</x:f>
        <x:v>1</x:v>
      </x:c>
      <x:c r="W1384" s="1" t="n">
        <x:f>IF(I1384&gt;=4,1,0)</x:f>
        <x:v>1</x:v>
      </x:c>
      <x:c r="X1384" s="1" t="n">
        <x:f>1-O1384</x:f>
        <x:v>1</x:v>
      </x:c>
      <x:c r="Y1384" s="1" t="n">
        <x:f>IF(AND(O1384=1,L1384&gt;168),1,0)</x:f>
        <x:v>0</x:v>
      </x:c>
    </x:row>
    <x:row r="1385">
      <x:c r="A1385" s="1" t="str">
        <x:v>T01380</x:v>
      </x:c>
      <x:c r="B1385" s="9" t="n">
        <x:v>45830.05347222222</x:v>
      </x:c>
      <x:c r="C1385" s="9" t="n">
        <x:v>45830.259305555555</x:v>
      </x:c>
      <x:c r="D1385" s="9" t="n">
        <x:v>45831.75013888889</x:v>
      </x:c>
      <x:c r="E1385" s="1" t="str">
        <x:v>High</x:v>
      </x:c>
      <x:c r="F1385" s="1" t="str">
        <x:v>WhatsApp</x:v>
      </x:c>
      <x:c r="G1385" s="1" t="str">
        <x:v>Product information</x:v>
      </x:c>
      <x:c r="H1385" s="1" t="n">
        <x:v>1</x:v>
      </x:c>
      <x:c r="I1385" s="1"/>
      <x:c r="J1385" s="1" t="n">
        <x:f>IF(E1385="","",VLOOKUP(E1385,'Guide'!$A$7:$C$10,2,FALSE))</x:f>
        <x:v>4</x:v>
      </x:c>
      <x:c r="K1385" s="1" t="n">
        <x:f>IF(E1385="","",VLOOKUP(E1385,'Guide'!$A$7:$C$10,3,FALSE))</x:f>
        <x:v>24</x:v>
      </x:c>
      <x:c r="L1385" s="10" t="n">
        <x:f>('Guide'!$B$4-B1385)*24</x:f>
        <x:v>214.71666666667443</x:v>
      </x:c>
      <x:c r="M1385" s="10" t="n">
        <x:f>IF(C1385="","",ROUND((C1385-B1385)*24,6))</x:f>
        <x:v>4.94</x:v>
      </x:c>
      <x:c r="N1385" s="10" t="n">
        <x:f>IF(D1385="","",ROUND((D1385-B1385)*24,6))</x:f>
        <x:v>40.72</x:v>
      </x:c>
      <x:c r="O1385" s="1" t="n">
        <x:f>IF(D1385="",1,0)</x:f>
        <x:v>0</x:v>
      </x:c>
      <x:c r="P1385" s="1" t="n">
        <x:f>IF(E1385="",0,IF(OR(C1385&lt;&gt;"",L1385&gt;=J1385),1,0))</x:f>
        <x:v>1</x:v>
      </x:c>
      <x:c r="Q1385" s="1" t="n">
        <x:f>IF(AND(E1385&lt;&gt;"",C1385&lt;&gt;"",M1385&lt;=J1385),1,0)</x:f>
        <x:v>0</x:v>
      </x:c>
      <x:c r="R1385" s="1" t="n">
        <x:f>P1385-Q1385</x:f>
        <x:v>1</x:v>
      </x:c>
      <x:c r="S1385" s="1" t="n">
        <x:f>IF(E1385="",0,IF(OR(D1385&lt;&gt;"",L1385&gt;=K1385),1,0))</x:f>
        <x:v>1</x:v>
      </x:c>
      <x:c r="T1385" s="1" t="n">
        <x:f>IF(AND(E1385&lt;&gt;"",D1385&lt;&gt;"",N1385&lt;=K1385),1,0)</x:f>
        <x:v>0</x:v>
      </x:c>
      <x:c r="U1385" s="1" t="n">
        <x:f>S1385-T1385</x:f>
        <x:v>1</x:v>
      </x:c>
      <x:c r="V1385" s="1" t="n">
        <x:f>IF(I1385="",0,1)</x:f>
        <x:v>0</x:v>
      </x:c>
      <x:c r="W1385" s="1" t="n">
        <x:f>IF(I1385&gt;=4,1,0)</x:f>
        <x:v>0</x:v>
      </x:c>
      <x:c r="X1385" s="1" t="n">
        <x:f>1-O1385</x:f>
        <x:v>1</x:v>
      </x:c>
      <x:c r="Y1385" s="1" t="n">
        <x:f>IF(AND(O1385=1,L1385&gt;168),1,0)</x:f>
        <x:v>0</x:v>
      </x:c>
    </x:row>
    <x:row r="1386">
      <x:c r="A1386" s="1" t="str">
        <x:v>T01381</x:v>
      </x:c>
      <x:c r="B1386" s="9" t="n">
        <x:v>45781.28958333333</x:v>
      </x:c>
      <x:c r="C1386" s="9" t="n">
        <x:v>45781.449166666665</x:v>
      </x:c>
      <x:c r="D1386" s="9" t="n">
        <x:v>45782.7325</x:v>
      </x:c>
      <x:c r="E1386" s="1" t="str">
        <x:v>High</x:v>
      </x:c>
      <x:c r="F1386" s="1" t="str">
        <x:v>WhatsApp</x:v>
      </x:c>
      <x:c r="G1386" s="1" t="str">
        <x:v>Account access</x:v>
      </x:c>
      <x:c r="H1386" s="1" t="n">
        <x:v>1</x:v>
      </x:c>
      <x:c r="I1386" s="1" t="n">
        <x:v>3</x:v>
      </x:c>
      <x:c r="J1386" s="1" t="n">
        <x:f>IF(E1386="","",VLOOKUP(E1386,'Guide'!$A$7:$C$10,2,FALSE))</x:f>
        <x:v>4</x:v>
      </x:c>
      <x:c r="K1386" s="1" t="n">
        <x:f>IF(E1386="","",VLOOKUP(E1386,'Guide'!$A$7:$C$10,3,FALSE))</x:f>
        <x:v>24</x:v>
      </x:c>
      <x:c r="L1386" s="10" t="n">
        <x:f>('Guide'!$B$4-B1386)*24</x:f>
        <x:v>1385.0500000000466</x:v>
      </x:c>
      <x:c r="M1386" s="10" t="n">
        <x:f>IF(C1386="","",ROUND((C1386-B1386)*24,6))</x:f>
        <x:v>3.83</x:v>
      </x:c>
      <x:c r="N1386" s="10" t="n">
        <x:f>IF(D1386="","",ROUND((D1386-B1386)*24,6))</x:f>
        <x:v>34.63</x:v>
      </x:c>
      <x:c r="O1386" s="1" t="n">
        <x:f>IF(D1386="",1,0)</x:f>
        <x:v>0</x:v>
      </x:c>
      <x:c r="P1386" s="1" t="n">
        <x:f>IF(E1386="",0,IF(OR(C1386&lt;&gt;"",L1386&gt;=J1386),1,0))</x:f>
        <x:v>1</x:v>
      </x:c>
      <x:c r="Q1386" s="1" t="n">
        <x:f>IF(AND(E1386&lt;&gt;"",C1386&lt;&gt;"",M1386&lt;=J1386),1,0)</x:f>
        <x:v>1</x:v>
      </x:c>
      <x:c r="R1386" s="1" t="n">
        <x:f>P1386-Q1386</x:f>
        <x:v>0</x:v>
      </x:c>
      <x:c r="S1386" s="1" t="n">
        <x:f>IF(E1386="",0,IF(OR(D1386&lt;&gt;"",L1386&gt;=K1386),1,0))</x:f>
        <x:v>1</x:v>
      </x:c>
      <x:c r="T1386" s="1" t="n">
        <x:f>IF(AND(E1386&lt;&gt;"",D1386&lt;&gt;"",N1386&lt;=K1386),1,0)</x:f>
        <x:v>0</x:v>
      </x:c>
      <x:c r="U1386" s="1" t="n">
        <x:f>S1386-T1386</x:f>
        <x:v>1</x:v>
      </x:c>
      <x:c r="V1386" s="1" t="n">
        <x:f>IF(I1386="",0,1)</x:f>
        <x:v>1</x:v>
      </x:c>
      <x:c r="W1386" s="1" t="n">
        <x:f>IF(I1386&gt;=4,1,0)</x:f>
        <x:v>0</x:v>
      </x:c>
      <x:c r="X1386" s="1" t="n">
        <x:f>1-O1386</x:f>
        <x:v>1</x:v>
      </x:c>
      <x:c r="Y1386" s="1" t="n">
        <x:f>IF(AND(O1386=1,L1386&gt;168),1,0)</x:f>
        <x:v>0</x:v>
      </x:c>
    </x:row>
    <x:row r="1387">
      <x:c r="A1387" s="1" t="str">
        <x:v>T01382</x:v>
      </x:c>
      <x:c r="B1387" s="9" t="n">
        <x:v>45763.76597222222</x:v>
      </x:c>
      <x:c r="C1387" s="9" t="n">
        <x:v>45764.05763888889</x:v>
      </x:c>
      <x:c r="D1387" s="9" t="n">
        <x:v>45764.570555555554</x:v>
      </x:c>
      <x:c r="E1387" s="1" t="str">
        <x:v>Normal</x:v>
      </x:c>
      <x:c r="F1387" s="1" t="str">
        <x:v>Web chat</x:v>
      </x:c>
      <x:c r="G1387" s="1" t="str">
        <x:v>Billing</x:v>
      </x:c>
      <x:c r="H1387" s="1" t="n">
        <x:v>1</x:v>
      </x:c>
      <x:c r="I1387" s="1" t="n">
        <x:v>4</x:v>
      </x:c>
      <x:c r="J1387" s="1" t="n">
        <x:f>IF(E1387="","",VLOOKUP(E1387,'Guide'!$A$7:$C$10,2,FALSE))</x:f>
        <x:v>12</x:v>
      </x:c>
      <x:c r="K1387" s="1" t="n">
        <x:f>IF(E1387="","",VLOOKUP(E1387,'Guide'!$A$7:$C$10,3,FALSE))</x:f>
        <x:v>72</x:v>
      </x:c>
      <x:c r="L1387" s="10" t="n">
        <x:f>('Guide'!$B$4-B1387)*24</x:f>
        <x:v>1805.6166666666395</x:v>
      </x:c>
      <x:c r="M1387" s="10" t="n">
        <x:f>IF(C1387="","",ROUND((C1387-B1387)*24,6))</x:f>
        <x:v>7</x:v>
      </x:c>
      <x:c r="N1387" s="10" t="n">
        <x:f>IF(D1387="","",ROUND((D1387-B1387)*24,6))</x:f>
        <x:v>19.31</x:v>
      </x:c>
      <x:c r="O1387" s="1" t="n">
        <x:f>IF(D1387="",1,0)</x:f>
        <x:v>0</x:v>
      </x:c>
      <x:c r="P1387" s="1" t="n">
        <x:f>IF(E1387="",0,IF(OR(C1387&lt;&gt;"",L1387&gt;=J1387),1,0))</x:f>
        <x:v>1</x:v>
      </x:c>
      <x:c r="Q1387" s="1" t="n">
        <x:f>IF(AND(E1387&lt;&gt;"",C1387&lt;&gt;"",M1387&lt;=J1387),1,0)</x:f>
        <x:v>1</x:v>
      </x:c>
      <x:c r="R1387" s="1" t="n">
        <x:f>P1387-Q1387</x:f>
        <x:v>0</x:v>
      </x:c>
      <x:c r="S1387" s="1" t="n">
        <x:f>IF(E1387="",0,IF(OR(D1387&lt;&gt;"",L1387&gt;=K1387),1,0))</x:f>
        <x:v>1</x:v>
      </x:c>
      <x:c r="T1387" s="1" t="n">
        <x:f>IF(AND(E1387&lt;&gt;"",D1387&lt;&gt;"",N1387&lt;=K1387),1,0)</x:f>
        <x:v>1</x:v>
      </x:c>
      <x:c r="U1387" s="1" t="n">
        <x:f>S1387-T1387</x:f>
        <x:v>0</x:v>
      </x:c>
      <x:c r="V1387" s="1" t="n">
        <x:f>IF(I1387="",0,1)</x:f>
        <x:v>1</x:v>
      </x:c>
      <x:c r="W1387" s="1" t="n">
        <x:f>IF(I1387&gt;=4,1,0)</x:f>
        <x:v>1</x:v>
      </x:c>
      <x:c r="X1387" s="1" t="n">
        <x:f>1-O1387</x:f>
        <x:v>1</x:v>
      </x:c>
      <x:c r="Y1387" s="1" t="n">
        <x:f>IF(AND(O1387=1,L1387&gt;168),1,0)</x:f>
        <x:v>0</x:v>
      </x:c>
    </x:row>
    <x:row r="1388">
      <x:c r="A1388" s="1" t="str">
        <x:v>T01383</x:v>
      </x:c>
      <x:c r="B1388" s="9" t="n">
        <x:v>45691.42291666667</x:v>
      </x:c>
      <x:c r="C1388" s="9" t="n">
        <x:v>45692.65</x:v>
      </x:c>
      <x:c r="D1388" s="9" t="n">
        <x:v>45693.10125</x:v>
      </x:c>
      <x:c r="E1388" s="1" t="str">
        <x:v>Normal</x:v>
      </x:c>
      <x:c r="F1388" s="1" t="str">
        <x:v>Email</x:v>
      </x:c>
      <x:c r="G1388" s="1" t="str">
        <x:v>Billing</x:v>
      </x:c>
      <x:c r="H1388" s="1" t="n">
        <x:v>0</x:v>
      </x:c>
      <x:c r="I1388" s="1" t="n">
        <x:v>5</x:v>
      </x:c>
      <x:c r="J1388" s="1" t="n">
        <x:f>IF(E1388="","",VLOOKUP(E1388,'Guide'!$A$7:$C$10,2,FALSE))</x:f>
        <x:v>12</x:v>
      </x:c>
      <x:c r="K1388" s="1" t="n">
        <x:f>IF(E1388="","",VLOOKUP(E1388,'Guide'!$A$7:$C$10,3,FALSE))</x:f>
        <x:v>72</x:v>
      </x:c>
      <x:c r="L1388" s="10" t="n">
        <x:f>('Guide'!$B$4-B1388)*24</x:f>
        <x:v>3541.8499999999185</x:v>
      </x:c>
      <x:c r="M1388" s="10" t="n">
        <x:f>IF(C1388="","",ROUND((C1388-B1388)*24,6))</x:f>
        <x:v>29.45</x:v>
      </x:c>
      <x:c r="N1388" s="10" t="n">
        <x:f>IF(D1388="","",ROUND((D1388-B1388)*24,6))</x:f>
        <x:v>40.28</x:v>
      </x:c>
      <x:c r="O1388" s="1" t="n">
        <x:f>IF(D1388="",1,0)</x:f>
        <x:v>0</x:v>
      </x:c>
      <x:c r="P1388" s="1" t="n">
        <x:f>IF(E1388="",0,IF(OR(C1388&lt;&gt;"",L1388&gt;=J1388),1,0))</x:f>
        <x:v>1</x:v>
      </x:c>
      <x:c r="Q1388" s="1" t="n">
        <x:f>IF(AND(E1388&lt;&gt;"",C1388&lt;&gt;"",M1388&lt;=J1388),1,0)</x:f>
        <x:v>0</x:v>
      </x:c>
      <x:c r="R1388" s="1" t="n">
        <x:f>P1388-Q1388</x:f>
        <x:v>1</x:v>
      </x:c>
      <x:c r="S1388" s="1" t="n">
        <x:f>IF(E1388="",0,IF(OR(D1388&lt;&gt;"",L1388&gt;=K1388),1,0))</x:f>
        <x:v>1</x:v>
      </x:c>
      <x:c r="T1388" s="1" t="n">
        <x:f>IF(AND(E1388&lt;&gt;"",D1388&lt;&gt;"",N1388&lt;=K1388),1,0)</x:f>
        <x:v>1</x:v>
      </x:c>
      <x:c r="U1388" s="1" t="n">
        <x:f>S1388-T1388</x:f>
        <x:v>0</x:v>
      </x:c>
      <x:c r="V1388" s="1" t="n">
        <x:f>IF(I1388="",0,1)</x:f>
        <x:v>1</x:v>
      </x:c>
      <x:c r="W1388" s="1" t="n">
        <x:f>IF(I1388&gt;=4,1,0)</x:f>
        <x:v>1</x:v>
      </x:c>
      <x:c r="X1388" s="1" t="n">
        <x:f>1-O1388</x:f>
        <x:v>1</x:v>
      </x:c>
      <x:c r="Y1388" s="1" t="n">
        <x:f>IF(AND(O1388=1,L1388&gt;168),1,0)</x:f>
        <x:v>0</x:v>
      </x:c>
    </x:row>
    <x:row r="1389">
      <x:c r="A1389" s="1" t="str">
        <x:v>T01384</x:v>
      </x:c>
      <x:c r="B1389" s="9" t="n">
        <x:v>45773.35972222222</x:v>
      </x:c>
      <x:c r="C1389" s="9" t="n">
        <x:v>45773.43513888889</x:v>
      </x:c>
      <x:c r="D1389" s="9" t="n">
        <x:v>45773.63680555556</x:v>
      </x:c>
      <x:c r="E1389" s="1" t="str">
        <x:v>High</x:v>
      </x:c>
      <x:c r="F1389" s="1" t="str">
        <x:v>Web chat</x:v>
      </x:c>
      <x:c r="G1389" s="1" t="str">
        <x:v>Billing</x:v>
      </x:c>
      <x:c r="H1389" s="1" t="n">
        <x:v>0</x:v>
      </x:c>
      <x:c r="I1389" s="1"/>
      <x:c r="J1389" s="1" t="n">
        <x:f>IF(E1389="","",VLOOKUP(E1389,'Guide'!$A$7:$C$10,2,FALSE))</x:f>
        <x:v>4</x:v>
      </x:c>
      <x:c r="K1389" s="1" t="n">
        <x:f>IF(E1389="","",VLOOKUP(E1389,'Guide'!$A$7:$C$10,3,FALSE))</x:f>
        <x:v>24</x:v>
      </x:c>
      <x:c r="L1389" s="10" t="n">
        <x:f>('Guide'!$B$4-B1389)*24</x:f>
        <x:v>1575.3666666666395</x:v>
      </x:c>
      <x:c r="M1389" s="10" t="n">
        <x:f>IF(C1389="","",ROUND((C1389-B1389)*24,6))</x:f>
        <x:v>1.81</x:v>
      </x:c>
      <x:c r="N1389" s="10" t="n">
        <x:f>IF(D1389="","",ROUND((D1389-B1389)*24,6))</x:f>
        <x:v>6.65</x:v>
      </x:c>
      <x:c r="O1389" s="1" t="n">
        <x:f>IF(D1389="",1,0)</x:f>
        <x:v>0</x:v>
      </x:c>
      <x:c r="P1389" s="1" t="n">
        <x:f>IF(E1389="",0,IF(OR(C1389&lt;&gt;"",L1389&gt;=J1389),1,0))</x:f>
        <x:v>1</x:v>
      </x:c>
      <x:c r="Q1389" s="1" t="n">
        <x:f>IF(AND(E1389&lt;&gt;"",C1389&lt;&gt;"",M1389&lt;=J1389),1,0)</x:f>
        <x:v>1</x:v>
      </x:c>
      <x:c r="R1389" s="1" t="n">
        <x:f>P1389-Q1389</x:f>
        <x:v>0</x:v>
      </x:c>
      <x:c r="S1389" s="1" t="n">
        <x:f>IF(E1389="",0,IF(OR(D1389&lt;&gt;"",L1389&gt;=K1389),1,0))</x:f>
        <x:v>1</x:v>
      </x:c>
      <x:c r="T1389" s="1" t="n">
        <x:f>IF(AND(E1389&lt;&gt;"",D1389&lt;&gt;"",N1389&lt;=K1389),1,0)</x:f>
        <x:v>1</x:v>
      </x:c>
      <x:c r="U1389" s="1" t="n">
        <x:f>S1389-T1389</x:f>
        <x:v>0</x:v>
      </x:c>
      <x:c r="V1389" s="1" t="n">
        <x:f>IF(I1389="",0,1)</x:f>
        <x:v>0</x:v>
      </x:c>
      <x:c r="W1389" s="1" t="n">
        <x:f>IF(I1389&gt;=4,1,0)</x:f>
        <x:v>0</x:v>
      </x:c>
      <x:c r="X1389" s="1" t="n">
        <x:f>1-O1389</x:f>
        <x:v>1</x:v>
      </x:c>
      <x:c r="Y1389" s="1" t="n">
        <x:f>IF(AND(O1389=1,L1389&gt;168),1,0)</x:f>
        <x:v>0</x:v>
      </x:c>
    </x:row>
    <x:row r="1390">
      <x:c r="A1390" s="1" t="str">
        <x:v>T01385</x:v>
      </x:c>
      <x:c r="B1390" s="9" t="n">
        <x:v>45664.49513888889</x:v>
      </x:c>
      <x:c r="C1390" s="9" t="n">
        <x:v>45664.74138888889</x:v>
      </x:c>
      <x:c r="D1390" s="9" t="n">
        <x:v>45664.87055555556</x:v>
      </x:c>
      <x:c r="E1390" s="1" t="str">
        <x:v>High</x:v>
      </x:c>
      <x:c r="F1390" s="1" t="str">
        <x:v>Email</x:v>
      </x:c>
      <x:c r="G1390" s="1" t="str">
        <x:v>Refund</x:v>
      </x:c>
      <x:c r="H1390" s="1" t="n">
        <x:v>1</x:v>
      </x:c>
      <x:c r="I1390" s="1" t="n">
        <x:v>3</x:v>
      </x:c>
      <x:c r="J1390" s="1" t="n">
        <x:f>IF(E1390="","",VLOOKUP(E1390,'Guide'!$A$7:$C$10,2,FALSE))</x:f>
        <x:v>4</x:v>
      </x:c>
      <x:c r="K1390" s="1" t="n">
        <x:f>IF(E1390="","",VLOOKUP(E1390,'Guide'!$A$7:$C$10,3,FALSE))</x:f>
        <x:v>24</x:v>
      </x:c>
      <x:c r="L1390" s="10" t="n">
        <x:f>('Guide'!$B$4-B1390)*24</x:f>
        <x:v>4188.116666666698</x:v>
      </x:c>
      <x:c r="M1390" s="10" t="n">
        <x:f>IF(C1390="","",ROUND((C1390-B1390)*24,6))</x:f>
        <x:v>5.91</x:v>
      </x:c>
      <x:c r="N1390" s="10" t="n">
        <x:f>IF(D1390="","",ROUND((D1390-B1390)*24,6))</x:f>
        <x:v>9.01</x:v>
      </x:c>
      <x:c r="O1390" s="1" t="n">
        <x:f>IF(D1390="",1,0)</x:f>
        <x:v>0</x:v>
      </x:c>
      <x:c r="P1390" s="1" t="n">
        <x:f>IF(E1390="",0,IF(OR(C1390&lt;&gt;"",L1390&gt;=J1390),1,0))</x:f>
        <x:v>1</x:v>
      </x:c>
      <x:c r="Q1390" s="1" t="n">
        <x:f>IF(AND(E1390&lt;&gt;"",C1390&lt;&gt;"",M1390&lt;=J1390),1,0)</x:f>
        <x:v>0</x:v>
      </x:c>
      <x:c r="R1390" s="1" t="n">
        <x:f>P1390-Q1390</x:f>
        <x:v>1</x:v>
      </x:c>
      <x:c r="S1390" s="1" t="n">
        <x:f>IF(E1390="",0,IF(OR(D1390&lt;&gt;"",L1390&gt;=K1390),1,0))</x:f>
        <x:v>1</x:v>
      </x:c>
      <x:c r="T1390" s="1" t="n">
        <x:f>IF(AND(E1390&lt;&gt;"",D1390&lt;&gt;"",N1390&lt;=K1390),1,0)</x:f>
        <x:v>1</x:v>
      </x:c>
      <x:c r="U1390" s="1" t="n">
        <x:f>S1390-T1390</x:f>
        <x:v>0</x:v>
      </x:c>
      <x:c r="V1390" s="1" t="n">
        <x:f>IF(I1390="",0,1)</x:f>
        <x:v>1</x:v>
      </x:c>
      <x:c r="W1390" s="1" t="n">
        <x:f>IF(I1390&gt;=4,1,0)</x:f>
        <x:v>0</x:v>
      </x:c>
      <x:c r="X1390" s="1" t="n">
        <x:f>1-O1390</x:f>
        <x:v>1</x:v>
      </x:c>
      <x:c r="Y1390" s="1" t="n">
        <x:f>IF(AND(O1390=1,L1390&gt;168),1,0)</x:f>
        <x:v>0</x:v>
      </x:c>
    </x:row>
    <x:row r="1391">
      <x:c r="A1391" s="1" t="str">
        <x:v>T01386</x:v>
      </x:c>
      <x:c r="B1391" s="9" t="n">
        <x:v>45738.947916666664</x:v>
      </x:c>
      <x:c r="C1391" s="9" t="n">
        <x:v>45739.58</x:v>
      </x:c>
      <x:c r="D1391" s="9"/>
      <x:c r="E1391" s="1" t="str">
        <x:v>Normal</x:v>
      </x:c>
      <x:c r="F1391" s="1" t="str">
        <x:v>Email</x:v>
      </x:c>
      <x:c r="G1391" s="1" t="str">
        <x:v>Billing</x:v>
      </x:c>
      <x:c r="H1391" s="1" t="n">
        <x:v>0</x:v>
      </x:c>
      <x:c r="I1391" s="1"/>
      <x:c r="J1391" s="1" t="n">
        <x:f>IF(E1391="","",VLOOKUP(E1391,'Guide'!$A$7:$C$10,2,FALSE))</x:f>
        <x:v>12</x:v>
      </x:c>
      <x:c r="K1391" s="1" t="n">
        <x:f>IF(E1391="","",VLOOKUP(E1391,'Guide'!$A$7:$C$10,3,FALSE))</x:f>
        <x:v>72</x:v>
      </x:c>
      <x:c r="L1391" s="10" t="n">
        <x:f>('Guide'!$B$4-B1391)*24</x:f>
        <x:v>2401.250000000058</x:v>
      </x:c>
      <x:c r="M1391" s="10" t="n">
        <x:f>IF(C1391="","",ROUND((C1391-B1391)*24,6))</x:f>
        <x:v>15.17</x:v>
      </x:c>
      <x:c r="N1391" s="10" t="str">
        <x:f>IF(D1391="","",ROUND((D1391-B1391)*24,6))</x:f>
      </x:c>
      <x:c r="O1391" s="1" t="n">
        <x:f>IF(D1391="",1,0)</x:f>
        <x:v>1</x:v>
      </x:c>
      <x:c r="P1391" s="1" t="n">
        <x:f>IF(E1391="",0,IF(OR(C1391&lt;&gt;"",L1391&gt;=J1391),1,0))</x:f>
        <x:v>1</x:v>
      </x:c>
      <x:c r="Q1391" s="1" t="n">
        <x:f>IF(AND(E1391&lt;&gt;"",C1391&lt;&gt;"",M1391&lt;=J1391),1,0)</x:f>
        <x:v>0</x:v>
      </x:c>
      <x:c r="R1391" s="1" t="n">
        <x:f>P1391-Q1391</x:f>
        <x:v>1</x:v>
      </x:c>
      <x:c r="S1391" s="1" t="n">
        <x:f>IF(E1391="",0,IF(OR(D1391&lt;&gt;"",L1391&gt;=K1391),1,0))</x:f>
        <x:v>1</x:v>
      </x:c>
      <x:c r="T1391" s="1" t="n">
        <x:f>IF(AND(E1391&lt;&gt;"",D1391&lt;&gt;"",N1391&lt;=K1391),1,0)</x:f>
        <x:v>0</x:v>
      </x:c>
      <x:c r="U1391" s="1" t="n">
        <x:f>S1391-T1391</x:f>
        <x:v>1</x:v>
      </x:c>
      <x:c r="V1391" s="1" t="n">
        <x:f>IF(I1391="",0,1)</x:f>
        <x:v>0</x:v>
      </x:c>
      <x:c r="W1391" s="1" t="n">
        <x:f>IF(I1391&gt;=4,1,0)</x:f>
        <x:v>0</x:v>
      </x:c>
      <x:c r="X1391" s="1" t="n">
        <x:f>1-O1391</x:f>
        <x:v>0</x:v>
      </x:c>
      <x:c r="Y1391" s="1" t="n">
        <x:f>IF(AND(O1391=1,L1391&gt;168),1,0)</x:f>
        <x:v>1</x:v>
      </x:c>
    </x:row>
    <x:row r="1392">
      <x:c r="A1392" s="1" t="str">
        <x:v>T01387</x:v>
      </x:c>
      <x:c r="B1392" s="9" t="n">
        <x:v>45679.967361111114</x:v>
      </x:c>
      <x:c r="C1392" s="9" t="n">
        <x:v>45680.20569444444</x:v>
      </x:c>
      <x:c r="D1392" s="9" t="n">
        <x:v>45684.484444444446</x:v>
      </x:c>
      <x:c r="E1392" s="1" t="str">
        <x:v>Normal</x:v>
      </x:c>
      <x:c r="F1392" s="1" t="str">
        <x:v>WhatsApp</x:v>
      </x:c>
      <x:c r="G1392" s="1" t="str">
        <x:v>Product information</x:v>
      </x:c>
      <x:c r="H1392" s="1" t="n">
        <x:v>0</x:v>
      </x:c>
      <x:c r="I1392" s="1"/>
      <x:c r="J1392" s="1" t="n">
        <x:f>IF(E1392="","",VLOOKUP(E1392,'Guide'!$A$7:$C$10,2,FALSE))</x:f>
        <x:v>12</x:v>
      </x:c>
      <x:c r="K1392" s="1" t="n">
        <x:f>IF(E1392="","",VLOOKUP(E1392,'Guide'!$A$7:$C$10,3,FALSE))</x:f>
        <x:v>72</x:v>
      </x:c>
      <x:c r="L1392" s="10" t="n">
        <x:f>('Guide'!$B$4-B1392)*24</x:f>
        <x:v>3816.7833333332674</x:v>
      </x:c>
      <x:c r="M1392" s="10" t="n">
        <x:f>IF(C1392="","",ROUND((C1392-B1392)*24,6))</x:f>
        <x:v>5.72</x:v>
      </x:c>
      <x:c r="N1392" s="10" t="n">
        <x:f>IF(D1392="","",ROUND((D1392-B1392)*24,6))</x:f>
        <x:v>108.41</x:v>
      </x:c>
      <x:c r="O1392" s="1" t="n">
        <x:f>IF(D1392="",1,0)</x:f>
        <x:v>0</x:v>
      </x:c>
      <x:c r="P1392" s="1" t="n">
        <x:f>IF(E1392="",0,IF(OR(C1392&lt;&gt;"",L1392&gt;=J1392),1,0))</x:f>
        <x:v>1</x:v>
      </x:c>
      <x:c r="Q1392" s="1" t="n">
        <x:f>IF(AND(E1392&lt;&gt;"",C1392&lt;&gt;"",M1392&lt;=J1392),1,0)</x:f>
        <x:v>1</x:v>
      </x:c>
      <x:c r="R1392" s="1" t="n">
        <x:f>P1392-Q1392</x:f>
        <x:v>0</x:v>
      </x:c>
      <x:c r="S1392" s="1" t="n">
        <x:f>IF(E1392="",0,IF(OR(D1392&lt;&gt;"",L1392&gt;=K1392),1,0))</x:f>
        <x:v>1</x:v>
      </x:c>
      <x:c r="T1392" s="1" t="n">
        <x:f>IF(AND(E1392&lt;&gt;"",D1392&lt;&gt;"",N1392&lt;=K1392),1,0)</x:f>
        <x:v>0</x:v>
      </x:c>
      <x:c r="U1392" s="1" t="n">
        <x:f>S1392-T1392</x:f>
        <x:v>1</x:v>
      </x:c>
      <x:c r="V1392" s="1" t="n">
        <x:f>IF(I1392="",0,1)</x:f>
        <x:v>0</x:v>
      </x:c>
      <x:c r="W1392" s="1" t="n">
        <x:f>IF(I1392&gt;=4,1,0)</x:f>
        <x:v>0</x:v>
      </x:c>
      <x:c r="X1392" s="1" t="n">
        <x:f>1-O1392</x:f>
        <x:v>1</x:v>
      </x:c>
      <x:c r="Y1392" s="1" t="n">
        <x:f>IF(AND(O1392=1,L1392&gt;168),1,0)</x:f>
        <x:v>0</x:v>
      </x:c>
    </x:row>
    <x:row r="1393">
      <x:c r="A1393" s="1" t="str">
        <x:v>T01388</x:v>
      </x:c>
      <x:c r="B1393" s="9" t="n">
        <x:v>45664.35208333333</x:v>
      </x:c>
      <x:c r="C1393" s="9" t="n">
        <x:v>45664.61583333334</x:v>
      </x:c>
      <x:c r="D1393" s="9" t="n">
        <x:v>45667.059166666666</x:v>
      </x:c>
      <x:c r="E1393" s="1" t="str">
        <x:v>Normal</x:v>
      </x:c>
      <x:c r="F1393" s="1" t="str">
        <x:v>Email</x:v>
      </x:c>
      <x:c r="G1393" s="1" t="str">
        <x:v>Billing</x:v>
      </x:c>
      <x:c r="H1393" s="1" t="n">
        <x:v>0</x:v>
      </x:c>
      <x:c r="I1393" s="1" t="n">
        <x:v>5</x:v>
      </x:c>
      <x:c r="J1393" s="1" t="n">
        <x:f>IF(E1393="","",VLOOKUP(E1393,'Guide'!$A$7:$C$10,2,FALSE))</x:f>
        <x:v>12</x:v>
      </x:c>
      <x:c r="K1393" s="1" t="n">
        <x:f>IF(E1393="","",VLOOKUP(E1393,'Guide'!$A$7:$C$10,3,FALSE))</x:f>
        <x:v>72</x:v>
      </x:c>
      <x:c r="L1393" s="10" t="n">
        <x:f>('Guide'!$B$4-B1393)*24</x:f>
        <x:v>4191.550000000047</x:v>
      </x:c>
      <x:c r="M1393" s="10" t="n">
        <x:f>IF(C1393="","",ROUND((C1393-B1393)*24,6))</x:f>
        <x:v>6.33</x:v>
      </x:c>
      <x:c r="N1393" s="10" t="n">
        <x:f>IF(D1393="","",ROUND((D1393-B1393)*24,6))</x:f>
        <x:v>64.97</x:v>
      </x:c>
      <x:c r="O1393" s="1" t="n">
        <x:f>IF(D1393="",1,0)</x:f>
        <x:v>0</x:v>
      </x:c>
      <x:c r="P1393" s="1" t="n">
        <x:f>IF(E1393="",0,IF(OR(C1393&lt;&gt;"",L1393&gt;=J1393),1,0))</x:f>
        <x:v>1</x:v>
      </x:c>
      <x:c r="Q1393" s="1" t="n">
        <x:f>IF(AND(E1393&lt;&gt;"",C1393&lt;&gt;"",M1393&lt;=J1393),1,0)</x:f>
        <x:v>1</x:v>
      </x:c>
      <x:c r="R1393" s="1" t="n">
        <x:f>P1393-Q1393</x:f>
        <x:v>0</x:v>
      </x:c>
      <x:c r="S1393" s="1" t="n">
        <x:f>IF(E1393="",0,IF(OR(D1393&lt;&gt;"",L1393&gt;=K1393),1,0))</x:f>
        <x:v>1</x:v>
      </x:c>
      <x:c r="T1393" s="1" t="n">
        <x:f>IF(AND(E1393&lt;&gt;"",D1393&lt;&gt;"",N1393&lt;=K1393),1,0)</x:f>
        <x:v>1</x:v>
      </x:c>
      <x:c r="U1393" s="1" t="n">
        <x:f>S1393-T1393</x:f>
        <x:v>0</x:v>
      </x:c>
      <x:c r="V1393" s="1" t="n">
        <x:f>IF(I1393="",0,1)</x:f>
        <x:v>1</x:v>
      </x:c>
      <x:c r="W1393" s="1" t="n">
        <x:f>IF(I1393&gt;=4,1,0)</x:f>
        <x:v>1</x:v>
      </x:c>
      <x:c r="X1393" s="1" t="n">
        <x:f>1-O1393</x:f>
        <x:v>1</x:v>
      </x:c>
      <x:c r="Y1393" s="1" t="n">
        <x:f>IF(AND(O1393=1,L1393&gt;168),1,0)</x:f>
        <x:v>0</x:v>
      </x:c>
    </x:row>
    <x:row r="1394">
      <x:c r="A1394" s="1" t="str">
        <x:v>T01389</x:v>
      </x:c>
      <x:c r="B1394" s="9" t="n">
        <x:v>45660.50069444445</x:v>
      </x:c>
      <x:c r="C1394" s="9" t="n">
        <x:v>45660.58944444444</x:v>
      </x:c>
      <x:c r="D1394" s="9" t="n">
        <x:v>45661.553611111114</x:v>
      </x:c>
      <x:c r="E1394" s="1" t="str">
        <x:v>High</x:v>
      </x:c>
      <x:c r="F1394" s="1" t="str">
        <x:v>WhatsApp</x:v>
      </x:c>
      <x:c r="G1394" s="1" t="str">
        <x:v>Billing</x:v>
      </x:c>
      <x:c r="H1394" s="1" t="n">
        <x:v>0</x:v>
      </x:c>
      <x:c r="I1394" s="1"/>
      <x:c r="J1394" s="1" t="n">
        <x:f>IF(E1394="","",VLOOKUP(E1394,'Guide'!$A$7:$C$10,2,FALSE))</x:f>
        <x:v>4</x:v>
      </x:c>
      <x:c r="K1394" s="1" t="n">
        <x:f>IF(E1394="","",VLOOKUP(E1394,'Guide'!$A$7:$C$10,3,FALSE))</x:f>
        <x:v>24</x:v>
      </x:c>
      <x:c r="L1394" s="10" t="n">
        <x:f>('Guide'!$B$4-B1394)*24</x:f>
        <x:v>4283.983333333279</x:v>
      </x:c>
      <x:c r="M1394" s="10" t="n">
        <x:f>IF(C1394="","",ROUND((C1394-B1394)*24,6))</x:f>
        <x:v>2.13</x:v>
      </x:c>
      <x:c r="N1394" s="10" t="n">
        <x:f>IF(D1394="","",ROUND((D1394-B1394)*24,6))</x:f>
        <x:v>25.27</x:v>
      </x:c>
      <x:c r="O1394" s="1" t="n">
        <x:f>IF(D1394="",1,0)</x:f>
        <x:v>0</x:v>
      </x:c>
      <x:c r="P1394" s="1" t="n">
        <x:f>IF(E1394="",0,IF(OR(C1394&lt;&gt;"",L1394&gt;=J1394),1,0))</x:f>
        <x:v>1</x:v>
      </x:c>
      <x:c r="Q1394" s="1" t="n">
        <x:f>IF(AND(E1394&lt;&gt;"",C1394&lt;&gt;"",M1394&lt;=J1394),1,0)</x:f>
        <x:v>1</x:v>
      </x:c>
      <x:c r="R1394" s="1" t="n">
        <x:f>P1394-Q1394</x:f>
        <x:v>0</x:v>
      </x:c>
      <x:c r="S1394" s="1" t="n">
        <x:f>IF(E1394="",0,IF(OR(D1394&lt;&gt;"",L1394&gt;=K1394),1,0))</x:f>
        <x:v>1</x:v>
      </x:c>
      <x:c r="T1394" s="1" t="n">
        <x:f>IF(AND(E1394&lt;&gt;"",D1394&lt;&gt;"",N1394&lt;=K1394),1,0)</x:f>
        <x:v>0</x:v>
      </x:c>
      <x:c r="U1394" s="1" t="n">
        <x:f>S1394-T1394</x:f>
        <x:v>1</x:v>
      </x:c>
      <x:c r="V1394" s="1" t="n">
        <x:f>IF(I1394="",0,1)</x:f>
        <x:v>0</x:v>
      </x:c>
      <x:c r="W1394" s="1" t="n">
        <x:f>IF(I1394&gt;=4,1,0)</x:f>
        <x:v>0</x:v>
      </x:c>
      <x:c r="X1394" s="1" t="n">
        <x:f>1-O1394</x:f>
        <x:v>1</x:v>
      </x:c>
      <x:c r="Y1394" s="1" t="n">
        <x:f>IF(AND(O1394=1,L1394&gt;168),1,0)</x:f>
        <x:v>0</x:v>
      </x:c>
    </x:row>
    <x:row r="1395">
      <x:c r="A1395" s="1" t="str">
        <x:v>T01390</x:v>
      </x:c>
      <x:c r="B1395" s="9" t="n">
        <x:v>45701.97430555556</x:v>
      </x:c>
      <x:c r="C1395" s="9" t="n">
        <x:v>45703.72972222222</x:v>
      </x:c>
      <x:c r="D1395" s="9" t="n">
        <x:v>45703.73388888889</x:v>
      </x:c>
      <x:c r="E1395" s="1" t="str">
        <x:v>Normal</x:v>
      </x:c>
      <x:c r="F1395" s="1" t="str">
        <x:v>Email</x:v>
      </x:c>
      <x:c r="G1395" s="1" t="str">
        <x:v>Billing</x:v>
      </x:c>
      <x:c r="H1395" s="1" t="n">
        <x:v>0</x:v>
      </x:c>
      <x:c r="I1395" s="1" t="n">
        <x:v>4</x:v>
      </x:c>
      <x:c r="J1395" s="1" t="n">
        <x:f>IF(E1395="","",VLOOKUP(E1395,'Guide'!$A$7:$C$10,2,FALSE))</x:f>
        <x:v>12</x:v>
      </x:c>
      <x:c r="K1395" s="1" t="n">
        <x:f>IF(E1395="","",VLOOKUP(E1395,'Guide'!$A$7:$C$10,3,FALSE))</x:f>
        <x:v>72</x:v>
      </x:c>
      <x:c r="L1395" s="10" t="n">
        <x:f>('Guide'!$B$4-B1395)*24</x:f>
        <x:v>3288.6166666665813</x:v>
      </x:c>
      <x:c r="M1395" s="10" t="n">
        <x:f>IF(C1395="","",ROUND((C1395-B1395)*24,6))</x:f>
        <x:v>42.13</x:v>
      </x:c>
      <x:c r="N1395" s="10" t="n">
        <x:f>IF(D1395="","",ROUND((D1395-B1395)*24,6))</x:f>
        <x:v>42.23</x:v>
      </x:c>
      <x:c r="O1395" s="1" t="n">
        <x:f>IF(D1395="",1,0)</x:f>
        <x:v>0</x:v>
      </x:c>
      <x:c r="P1395" s="1" t="n">
        <x:f>IF(E1395="",0,IF(OR(C1395&lt;&gt;"",L1395&gt;=J1395),1,0))</x:f>
        <x:v>1</x:v>
      </x:c>
      <x:c r="Q1395" s="1" t="n">
        <x:f>IF(AND(E1395&lt;&gt;"",C1395&lt;&gt;"",M1395&lt;=J1395),1,0)</x:f>
        <x:v>0</x:v>
      </x:c>
      <x:c r="R1395" s="1" t="n">
        <x:f>P1395-Q1395</x:f>
        <x:v>1</x:v>
      </x:c>
      <x:c r="S1395" s="1" t="n">
        <x:f>IF(E1395="",0,IF(OR(D1395&lt;&gt;"",L1395&gt;=K1395),1,0))</x:f>
        <x:v>1</x:v>
      </x:c>
      <x:c r="T1395" s="1" t="n">
        <x:f>IF(AND(E1395&lt;&gt;"",D1395&lt;&gt;"",N1395&lt;=K1395),1,0)</x:f>
        <x:v>1</x:v>
      </x:c>
      <x:c r="U1395" s="1" t="n">
        <x:f>S1395-T1395</x:f>
        <x:v>0</x:v>
      </x:c>
      <x:c r="V1395" s="1" t="n">
        <x:f>IF(I1395="",0,1)</x:f>
        <x:v>1</x:v>
      </x:c>
      <x:c r="W1395" s="1" t="n">
        <x:f>IF(I1395&gt;=4,1,0)</x:f>
        <x:v>1</x:v>
      </x:c>
      <x:c r="X1395" s="1" t="n">
        <x:f>1-O1395</x:f>
        <x:v>1</x:v>
      </x:c>
      <x:c r="Y1395" s="1" t="n">
        <x:f>IF(AND(O1395=1,L1395&gt;168),1,0)</x:f>
        <x:v>0</x:v>
      </x:c>
    </x:row>
    <x:row r="1396">
      <x:c r="A1396" s="1" t="str">
        <x:v>T01391</x:v>
      </x:c>
      <x:c r="B1396" s="9" t="n">
        <x:v>45821.00486111111</x:v>
      </x:c>
      <x:c r="C1396" s="9" t="n">
        <x:v>45821.16777777778</x:v>
      </x:c>
      <x:c r="D1396" s="9" t="n">
        <x:v>45821.44819444444</x:v>
      </x:c>
      <x:c r="E1396" s="1" t="str">
        <x:v>High</x:v>
      </x:c>
      <x:c r="F1396" s="1" t="str">
        <x:v>WhatsApp</x:v>
      </x:c>
      <x:c r="G1396" s="1" t="str">
        <x:v>Account access</x:v>
      </x:c>
      <x:c r="H1396" s="1" t="n">
        <x:v>0</x:v>
      </x:c>
      <x:c r="I1396" s="1"/>
      <x:c r="J1396" s="1" t="n">
        <x:f>IF(E1396="","",VLOOKUP(E1396,'Guide'!$A$7:$C$10,2,FALSE))</x:f>
        <x:v>4</x:v>
      </x:c>
      <x:c r="K1396" s="1" t="n">
        <x:f>IF(E1396="","",VLOOKUP(E1396,'Guide'!$A$7:$C$10,3,FALSE))</x:f>
        <x:v>24</x:v>
      </x:c>
      <x:c r="L1396" s="10" t="n">
        <x:f>('Guide'!$B$4-B1396)*24</x:f>
        <x:v>431.8833333333023</x:v>
      </x:c>
      <x:c r="M1396" s="10" t="n">
        <x:f>IF(C1396="","",ROUND((C1396-B1396)*24,6))</x:f>
        <x:v>3.91</x:v>
      </x:c>
      <x:c r="N1396" s="10" t="n">
        <x:f>IF(D1396="","",ROUND((D1396-B1396)*24,6))</x:f>
        <x:v>10.64</x:v>
      </x:c>
      <x:c r="O1396" s="1" t="n">
        <x:f>IF(D1396="",1,0)</x:f>
        <x:v>0</x:v>
      </x:c>
      <x:c r="P1396" s="1" t="n">
        <x:f>IF(E1396="",0,IF(OR(C1396&lt;&gt;"",L1396&gt;=J1396),1,0))</x:f>
        <x:v>1</x:v>
      </x:c>
      <x:c r="Q1396" s="1" t="n">
        <x:f>IF(AND(E1396&lt;&gt;"",C1396&lt;&gt;"",M1396&lt;=J1396),1,0)</x:f>
        <x:v>1</x:v>
      </x:c>
      <x:c r="R1396" s="1" t="n">
        <x:f>P1396-Q1396</x:f>
        <x:v>0</x:v>
      </x:c>
      <x:c r="S1396" s="1" t="n">
        <x:f>IF(E1396="",0,IF(OR(D1396&lt;&gt;"",L1396&gt;=K1396),1,0))</x:f>
        <x:v>1</x:v>
      </x:c>
      <x:c r="T1396" s="1" t="n">
        <x:f>IF(AND(E1396&lt;&gt;"",D1396&lt;&gt;"",N1396&lt;=K1396),1,0)</x:f>
        <x:v>1</x:v>
      </x:c>
      <x:c r="U1396" s="1" t="n">
        <x:f>S1396-T1396</x:f>
        <x:v>0</x:v>
      </x:c>
      <x:c r="V1396" s="1" t="n">
        <x:f>IF(I1396="",0,1)</x:f>
        <x:v>0</x:v>
      </x:c>
      <x:c r="W1396" s="1" t="n">
        <x:f>IF(I1396&gt;=4,1,0)</x:f>
        <x:v>0</x:v>
      </x:c>
      <x:c r="X1396" s="1" t="n">
        <x:f>1-O1396</x:f>
        <x:v>1</x:v>
      </x:c>
      <x:c r="Y1396" s="1" t="n">
        <x:f>IF(AND(O1396=1,L1396&gt;168),1,0)</x:f>
        <x:v>0</x:v>
      </x:c>
    </x:row>
    <x:row r="1397">
      <x:c r="A1397" s="1" t="str">
        <x:v>T01392</x:v>
      </x:c>
      <x:c r="B1397" s="9" t="n">
        <x:v>45690.29722222222</x:v>
      </x:c>
      <x:c r="C1397" s="9" t="n">
        <x:v>45690.34180555555</x:v>
      </x:c>
      <x:c r="D1397" s="9" t="n">
        <x:v>45690.82472222222</x:v>
      </x:c>
      <x:c r="E1397" s="1" t="str">
        <x:v>Urgent</x:v>
      </x:c>
      <x:c r="F1397" s="1" t="str">
        <x:v>Email</x:v>
      </x:c>
      <x:c r="G1397" s="1" t="str">
        <x:v>Refund</x:v>
      </x:c>
      <x:c r="H1397" s="1" t="n">
        <x:v>0</x:v>
      </x:c>
      <x:c r="I1397" s="1" t="n">
        <x:v>3</x:v>
      </x:c>
      <x:c r="J1397" s="1" t="n">
        <x:f>IF(E1397="","",VLOOKUP(E1397,'Guide'!$A$7:$C$10,2,FALSE))</x:f>
        <x:v>1</x:v>
      </x:c>
      <x:c r="K1397" s="1" t="n">
        <x:f>IF(E1397="","",VLOOKUP(E1397,'Guide'!$A$7:$C$10,3,FALSE))</x:f>
        <x:v>8</x:v>
      </x:c>
      <x:c r="L1397" s="10" t="n">
        <x:f>('Guide'!$B$4-B1397)*24</x:f>
        <x:v>3568.8666666666395</x:v>
      </x:c>
      <x:c r="M1397" s="10" t="n">
        <x:f>IF(C1397="","",ROUND((C1397-B1397)*24,6))</x:f>
        <x:v>1.07</x:v>
      </x:c>
      <x:c r="N1397" s="10" t="n">
        <x:f>IF(D1397="","",ROUND((D1397-B1397)*24,6))</x:f>
        <x:v>12.66</x:v>
      </x:c>
      <x:c r="O1397" s="1" t="n">
        <x:f>IF(D1397="",1,0)</x:f>
        <x:v>0</x:v>
      </x:c>
      <x:c r="P1397" s="1" t="n">
        <x:f>IF(E1397="",0,IF(OR(C1397&lt;&gt;"",L1397&gt;=J1397),1,0))</x:f>
        <x:v>1</x:v>
      </x:c>
      <x:c r="Q1397" s="1" t="n">
        <x:f>IF(AND(E1397&lt;&gt;"",C1397&lt;&gt;"",M1397&lt;=J1397),1,0)</x:f>
        <x:v>0</x:v>
      </x:c>
      <x:c r="R1397" s="1" t="n">
        <x:f>P1397-Q1397</x:f>
        <x:v>1</x:v>
      </x:c>
      <x:c r="S1397" s="1" t="n">
        <x:f>IF(E1397="",0,IF(OR(D1397&lt;&gt;"",L1397&gt;=K1397),1,0))</x:f>
        <x:v>1</x:v>
      </x:c>
      <x:c r="T1397" s="1" t="n">
        <x:f>IF(AND(E1397&lt;&gt;"",D1397&lt;&gt;"",N1397&lt;=K1397),1,0)</x:f>
        <x:v>0</x:v>
      </x:c>
      <x:c r="U1397" s="1" t="n">
        <x:f>S1397-T1397</x:f>
        <x:v>1</x:v>
      </x:c>
      <x:c r="V1397" s="1" t="n">
        <x:f>IF(I1397="",0,1)</x:f>
        <x:v>1</x:v>
      </x:c>
      <x:c r="W1397" s="1" t="n">
        <x:f>IF(I1397&gt;=4,1,0)</x:f>
        <x:v>0</x:v>
      </x:c>
      <x:c r="X1397" s="1" t="n">
        <x:f>1-O1397</x:f>
        <x:v>1</x:v>
      </x:c>
      <x:c r="Y1397" s="1" t="n">
        <x:f>IF(AND(O1397=1,L1397&gt;168),1,0)</x:f>
        <x:v>0</x:v>
      </x:c>
    </x:row>
    <x:row r="1398">
      <x:c r="A1398" s="1" t="str">
        <x:v>T01393</x:v>
      </x:c>
      <x:c r="B1398" s="9" t="n">
        <x:v>45822.88888888889</x:v>
      </x:c>
      <x:c r="C1398" s="9" t="n">
        <x:v>45823.36430555556</x:v>
      </x:c>
      <x:c r="D1398" s="9" t="n">
        <x:v>45828.45805555556</x:v>
      </x:c>
      <x:c r="E1398" s="1" t="str">
        <x:v>Low</x:v>
      </x:c>
      <x:c r="F1398" s="1" t="str">
        <x:v>Email</x:v>
      </x:c>
      <x:c r="G1398" s="1" t="str">
        <x:v>Billing</x:v>
      </x:c>
      <x:c r="H1398" s="1" t="n">
        <x:v>0</x:v>
      </x:c>
      <x:c r="I1398" s="1" t="n">
        <x:v>4</x:v>
      </x:c>
      <x:c r="J1398" s="1" t="n">
        <x:f>IF(E1398="","",VLOOKUP(E1398,'Guide'!$A$7:$C$10,2,FALSE))</x:f>
        <x:v>24</x:v>
      </x:c>
      <x:c r="K1398" s="1" t="n">
        <x:f>IF(E1398="","",VLOOKUP(E1398,'Guide'!$A$7:$C$10,3,FALSE))</x:f>
        <x:v>120</x:v>
      </x:c>
      <x:c r="L1398" s="10" t="n">
        <x:f>('Guide'!$B$4-B1398)*24</x:f>
        <x:v>386.66666666662786</x:v>
      </x:c>
      <x:c r="M1398" s="10" t="n">
        <x:f>IF(C1398="","",ROUND((C1398-B1398)*24,6))</x:f>
        <x:v>11.41</x:v>
      </x:c>
      <x:c r="N1398" s="10" t="n">
        <x:f>IF(D1398="","",ROUND((D1398-B1398)*24,6))</x:f>
        <x:v>133.66</x:v>
      </x:c>
      <x:c r="O1398" s="1" t="n">
        <x:f>IF(D1398="",1,0)</x:f>
        <x:v>0</x:v>
      </x:c>
      <x:c r="P1398" s="1" t="n">
        <x:f>IF(E1398="",0,IF(OR(C1398&lt;&gt;"",L1398&gt;=J1398),1,0))</x:f>
        <x:v>1</x:v>
      </x:c>
      <x:c r="Q1398" s="1" t="n">
        <x:f>IF(AND(E1398&lt;&gt;"",C1398&lt;&gt;"",M1398&lt;=J1398),1,0)</x:f>
        <x:v>1</x:v>
      </x:c>
      <x:c r="R1398" s="1" t="n">
        <x:f>P1398-Q1398</x:f>
        <x:v>0</x:v>
      </x:c>
      <x:c r="S1398" s="1" t="n">
        <x:f>IF(E1398="",0,IF(OR(D1398&lt;&gt;"",L1398&gt;=K1398),1,0))</x:f>
        <x:v>1</x:v>
      </x:c>
      <x:c r="T1398" s="1" t="n">
        <x:f>IF(AND(E1398&lt;&gt;"",D1398&lt;&gt;"",N1398&lt;=K1398),1,0)</x:f>
        <x:v>0</x:v>
      </x:c>
      <x:c r="U1398" s="1" t="n">
        <x:f>S1398-T1398</x:f>
        <x:v>1</x:v>
      </x:c>
      <x:c r="V1398" s="1" t="n">
        <x:f>IF(I1398="",0,1)</x:f>
        <x:v>1</x:v>
      </x:c>
      <x:c r="W1398" s="1" t="n">
        <x:f>IF(I1398&gt;=4,1,0)</x:f>
        <x:v>1</x:v>
      </x:c>
      <x:c r="X1398" s="1" t="n">
        <x:f>1-O1398</x:f>
        <x:v>1</x:v>
      </x:c>
      <x:c r="Y1398" s="1" t="n">
        <x:f>IF(AND(O1398=1,L1398&gt;168),1,0)</x:f>
        <x:v>0</x:v>
      </x:c>
    </x:row>
    <x:row r="1399">
      <x:c r="A1399" s="1" t="str">
        <x:v>T01394</x:v>
      </x:c>
      <x:c r="B1399" s="9" t="n">
        <x:v>45802.271527777775</x:v>
      </x:c>
      <x:c r="C1399" s="9" t="n">
        <x:v>45802.593194444446</x:v>
      </x:c>
      <x:c r="D1399" s="9" t="n">
        <x:v>45803.56861111111</x:v>
      </x:c>
      <x:c r="E1399" s="1" t="str">
        <x:v>Normal</x:v>
      </x:c>
      <x:c r="F1399" s="1" t="str">
        <x:v>Email</x:v>
      </x:c>
      <x:c r="G1399" s="1" t="str">
        <x:v>Refund</x:v>
      </x:c>
      <x:c r="H1399" s="1" t="n">
        <x:v>0</x:v>
      </x:c>
      <x:c r="I1399" s="1" t="n">
        <x:v>4</x:v>
      </x:c>
      <x:c r="J1399" s="1" t="n">
        <x:f>IF(E1399="","",VLOOKUP(E1399,'Guide'!$A$7:$C$10,2,FALSE))</x:f>
        <x:v>12</x:v>
      </x:c>
      <x:c r="K1399" s="1" t="n">
        <x:f>IF(E1399="","",VLOOKUP(E1399,'Guide'!$A$7:$C$10,3,FALSE))</x:f>
        <x:v>72</x:v>
      </x:c>
      <x:c r="L1399" s="10" t="n">
        <x:f>('Guide'!$B$4-B1399)*24</x:f>
        <x:v>881.4833333333954</x:v>
      </x:c>
      <x:c r="M1399" s="10" t="n">
        <x:f>IF(C1399="","",ROUND((C1399-B1399)*24,6))</x:f>
        <x:v>7.72</x:v>
      </x:c>
      <x:c r="N1399" s="10" t="n">
        <x:f>IF(D1399="","",ROUND((D1399-B1399)*24,6))</x:f>
        <x:v>31.13</x:v>
      </x:c>
      <x:c r="O1399" s="1" t="n">
        <x:f>IF(D1399="",1,0)</x:f>
        <x:v>0</x:v>
      </x:c>
      <x:c r="P1399" s="1" t="n">
        <x:f>IF(E1399="",0,IF(OR(C1399&lt;&gt;"",L1399&gt;=J1399),1,0))</x:f>
        <x:v>1</x:v>
      </x:c>
      <x:c r="Q1399" s="1" t="n">
        <x:f>IF(AND(E1399&lt;&gt;"",C1399&lt;&gt;"",M1399&lt;=J1399),1,0)</x:f>
        <x:v>1</x:v>
      </x:c>
      <x:c r="R1399" s="1" t="n">
        <x:f>P1399-Q1399</x:f>
        <x:v>0</x:v>
      </x:c>
      <x:c r="S1399" s="1" t="n">
        <x:f>IF(E1399="",0,IF(OR(D1399&lt;&gt;"",L1399&gt;=K1399),1,0))</x:f>
        <x:v>1</x:v>
      </x:c>
      <x:c r="T1399" s="1" t="n">
        <x:f>IF(AND(E1399&lt;&gt;"",D1399&lt;&gt;"",N1399&lt;=K1399),1,0)</x:f>
        <x:v>1</x:v>
      </x:c>
      <x:c r="U1399" s="1" t="n">
        <x:f>S1399-T1399</x:f>
        <x:v>0</x:v>
      </x:c>
      <x:c r="V1399" s="1" t="n">
        <x:f>IF(I1399="",0,1)</x:f>
        <x:v>1</x:v>
      </x:c>
      <x:c r="W1399" s="1" t="n">
        <x:f>IF(I1399&gt;=4,1,0)</x:f>
        <x:v>1</x:v>
      </x:c>
      <x:c r="X1399" s="1" t="n">
        <x:f>1-O1399</x:f>
        <x:v>1</x:v>
      </x:c>
      <x:c r="Y1399" s="1" t="n">
        <x:f>IF(AND(O1399=1,L1399&gt;168),1,0)</x:f>
        <x:v>0</x:v>
      </x:c>
    </x:row>
    <x:row r="1400">
      <x:c r="A1400" s="1" t="str">
        <x:v>T01395</x:v>
      </x:c>
      <x:c r="B1400" s="9" t="n">
        <x:v>45829.01736111111</x:v>
      </x:c>
      <x:c r="C1400" s="9" t="n">
        <x:v>45829.507361111115</x:v>
      </x:c>
      <x:c r="D1400" s="9" t="n">
        <x:v>45836.115694444445</x:v>
      </x:c>
      <x:c r="E1400" s="1" t="str">
        <x:v>Normal</x:v>
      </x:c>
      <x:c r="F1400" s="1" t="str">
        <x:v>Web chat</x:v>
      </x:c>
      <x:c r="G1400" s="1" t="str">
        <x:v>Billing</x:v>
      </x:c>
      <x:c r="H1400" s="1" t="n">
        <x:v>0</x:v>
      </x:c>
      <x:c r="I1400" s="1"/>
      <x:c r="J1400" s="1" t="n">
        <x:f>IF(E1400="","",VLOOKUP(E1400,'Guide'!$A$7:$C$10,2,FALSE))</x:f>
        <x:v>12</x:v>
      </x:c>
      <x:c r="K1400" s="1" t="n">
        <x:f>IF(E1400="","",VLOOKUP(E1400,'Guide'!$A$7:$C$10,3,FALSE))</x:f>
        <x:v>72</x:v>
      </x:c>
      <x:c r="L1400" s="10" t="n">
        <x:f>('Guide'!$B$4-B1400)*24</x:f>
        <x:v>239.58333333337214</x:v>
      </x:c>
      <x:c r="M1400" s="10" t="n">
        <x:f>IF(C1400="","",ROUND((C1400-B1400)*24,6))</x:f>
        <x:v>11.76</x:v>
      </x:c>
      <x:c r="N1400" s="10" t="n">
        <x:f>IF(D1400="","",ROUND((D1400-B1400)*24,6))</x:f>
        <x:v>170.36</x:v>
      </x:c>
      <x:c r="O1400" s="1" t="n">
        <x:f>IF(D1400="",1,0)</x:f>
        <x:v>0</x:v>
      </x:c>
      <x:c r="P1400" s="1" t="n">
        <x:f>IF(E1400="",0,IF(OR(C1400&lt;&gt;"",L1400&gt;=J1400),1,0))</x:f>
        <x:v>1</x:v>
      </x:c>
      <x:c r="Q1400" s="1" t="n">
        <x:f>IF(AND(E1400&lt;&gt;"",C1400&lt;&gt;"",M1400&lt;=J1400),1,0)</x:f>
        <x:v>1</x:v>
      </x:c>
      <x:c r="R1400" s="1" t="n">
        <x:f>P1400-Q1400</x:f>
        <x:v>0</x:v>
      </x:c>
      <x:c r="S1400" s="1" t="n">
        <x:f>IF(E1400="",0,IF(OR(D1400&lt;&gt;"",L1400&gt;=K1400),1,0))</x:f>
        <x:v>1</x:v>
      </x:c>
      <x:c r="T1400" s="1" t="n">
        <x:f>IF(AND(E1400&lt;&gt;"",D1400&lt;&gt;"",N1400&lt;=K1400),1,0)</x:f>
        <x:v>0</x:v>
      </x:c>
      <x:c r="U1400" s="1" t="n">
        <x:f>S1400-T1400</x:f>
        <x:v>1</x:v>
      </x:c>
      <x:c r="V1400" s="1" t="n">
        <x:f>IF(I1400="",0,1)</x:f>
        <x:v>0</x:v>
      </x:c>
      <x:c r="W1400" s="1" t="n">
        <x:f>IF(I1400&gt;=4,1,0)</x:f>
        <x:v>0</x:v>
      </x:c>
      <x:c r="X1400" s="1" t="n">
        <x:f>1-O1400</x:f>
        <x:v>1</x:v>
      </x:c>
      <x:c r="Y1400" s="1" t="n">
        <x:f>IF(AND(O1400=1,L1400&gt;168),1,0)</x:f>
        <x:v>0</x:v>
      </x:c>
    </x:row>
    <x:row r="1401">
      <x:c r="A1401" s="1" t="str">
        <x:v>T01396</x:v>
      </x:c>
      <x:c r="B1401" s="9" t="n">
        <x:v>45683.03125</x:v>
      </x:c>
      <x:c r="C1401" s="9" t="n">
        <x:v>45683.58541666667</x:v>
      </x:c>
      <x:c r="D1401" s="9" t="n">
        <x:v>45691.46958333333</x:v>
      </x:c>
      <x:c r="E1401" s="1" t="str">
        <x:v>Normal</x:v>
      </x:c>
      <x:c r="F1401" s="1" t="str">
        <x:v>Email</x:v>
      </x:c>
      <x:c r="G1401" s="1" t="str">
        <x:v>Refund</x:v>
      </x:c>
      <x:c r="H1401" s="1" t="n">
        <x:v>0</x:v>
      </x:c>
      <x:c r="I1401" s="1" t="n">
        <x:v>2</x:v>
      </x:c>
      <x:c r="J1401" s="1" t="n">
        <x:f>IF(E1401="","",VLOOKUP(E1401,'Guide'!$A$7:$C$10,2,FALSE))</x:f>
        <x:v>12</x:v>
      </x:c>
      <x:c r="K1401" s="1" t="n">
        <x:f>IF(E1401="","",VLOOKUP(E1401,'Guide'!$A$7:$C$10,3,FALSE))</x:f>
        <x:v>72</x:v>
      </x:c>
      <x:c r="L1401" s="10" t="n">
        <x:f>('Guide'!$B$4-B1401)*24</x:f>
        <x:v>3743.25</x:v>
      </x:c>
      <x:c r="M1401" s="10" t="n">
        <x:f>IF(C1401="","",ROUND((C1401-B1401)*24,6))</x:f>
        <x:v>13.3</x:v>
      </x:c>
      <x:c r="N1401" s="10" t="n">
        <x:f>IF(D1401="","",ROUND((D1401-B1401)*24,6))</x:f>
        <x:v>202.52</x:v>
      </x:c>
      <x:c r="O1401" s="1" t="n">
        <x:f>IF(D1401="",1,0)</x:f>
        <x:v>0</x:v>
      </x:c>
      <x:c r="P1401" s="1" t="n">
        <x:f>IF(E1401="",0,IF(OR(C1401&lt;&gt;"",L1401&gt;=J1401),1,0))</x:f>
        <x:v>1</x:v>
      </x:c>
      <x:c r="Q1401" s="1" t="n">
        <x:f>IF(AND(E1401&lt;&gt;"",C1401&lt;&gt;"",M1401&lt;=J1401),1,0)</x:f>
        <x:v>0</x:v>
      </x:c>
      <x:c r="R1401" s="1" t="n">
        <x:f>P1401-Q1401</x:f>
        <x:v>1</x:v>
      </x:c>
      <x:c r="S1401" s="1" t="n">
        <x:f>IF(E1401="",0,IF(OR(D1401&lt;&gt;"",L1401&gt;=K1401),1,0))</x:f>
        <x:v>1</x:v>
      </x:c>
      <x:c r="T1401" s="1" t="n">
        <x:f>IF(AND(E1401&lt;&gt;"",D1401&lt;&gt;"",N1401&lt;=K1401),1,0)</x:f>
        <x:v>0</x:v>
      </x:c>
      <x:c r="U1401" s="1" t="n">
        <x:f>S1401-T1401</x:f>
        <x:v>1</x:v>
      </x:c>
      <x:c r="V1401" s="1" t="n">
        <x:f>IF(I1401="",0,1)</x:f>
        <x:v>1</x:v>
      </x:c>
      <x:c r="W1401" s="1" t="n">
        <x:f>IF(I1401&gt;=4,1,0)</x:f>
        <x:v>0</x:v>
      </x:c>
      <x:c r="X1401" s="1" t="n">
        <x:f>1-O1401</x:f>
        <x:v>1</x:v>
      </x:c>
      <x:c r="Y1401" s="1" t="n">
        <x:f>IF(AND(O1401=1,L1401&gt;168),1,0)</x:f>
        <x:v>0</x:v>
      </x:c>
    </x:row>
    <x:row r="1402">
      <x:c r="A1402" s="1" t="str">
        <x:v>T01397</x:v>
      </x:c>
      <x:c r="B1402" s="9" t="n">
        <x:v>45762.89236111111</x:v>
      </x:c>
      <x:c r="C1402" s="9" t="n">
        <x:v>45763.18819444445</x:v>
      </x:c>
      <x:c r="D1402" s="9" t="n">
        <x:v>45765.56277777778</x:v>
      </x:c>
      <x:c r="E1402" s="1" t="str">
        <x:v>Normal</x:v>
      </x:c>
      <x:c r="F1402" s="1" t="str">
        <x:v>WhatsApp</x:v>
      </x:c>
      <x:c r="G1402" s="1" t="str">
        <x:v>Billing</x:v>
      </x:c>
      <x:c r="H1402" s="1" t="n">
        <x:v>0</x:v>
      </x:c>
      <x:c r="I1402" s="1" t="n">
        <x:v>4</x:v>
      </x:c>
      <x:c r="J1402" s="1" t="n">
        <x:f>IF(E1402="","",VLOOKUP(E1402,'Guide'!$A$7:$C$10,2,FALSE))</x:f>
        <x:v>12</x:v>
      </x:c>
      <x:c r="K1402" s="1" t="n">
        <x:f>IF(E1402="","",VLOOKUP(E1402,'Guide'!$A$7:$C$10,3,FALSE))</x:f>
        <x:v>72</x:v>
      </x:c>
      <x:c r="L1402" s="10" t="n">
        <x:f>('Guide'!$B$4-B1402)*24</x:f>
        <x:v>1826.5833333333721</x:v>
      </x:c>
      <x:c r="M1402" s="10" t="n">
        <x:f>IF(C1402="","",ROUND((C1402-B1402)*24,6))</x:f>
        <x:v>7.1</x:v>
      </x:c>
      <x:c r="N1402" s="10" t="n">
        <x:f>IF(D1402="","",ROUND((D1402-B1402)*24,6))</x:f>
        <x:v>64.09</x:v>
      </x:c>
      <x:c r="O1402" s="1" t="n">
        <x:f>IF(D1402="",1,0)</x:f>
        <x:v>0</x:v>
      </x:c>
      <x:c r="P1402" s="1" t="n">
        <x:f>IF(E1402="",0,IF(OR(C1402&lt;&gt;"",L1402&gt;=J1402),1,0))</x:f>
        <x:v>1</x:v>
      </x:c>
      <x:c r="Q1402" s="1" t="n">
        <x:f>IF(AND(E1402&lt;&gt;"",C1402&lt;&gt;"",M1402&lt;=J1402),1,0)</x:f>
        <x:v>1</x:v>
      </x:c>
      <x:c r="R1402" s="1" t="n">
        <x:f>P1402-Q1402</x:f>
        <x:v>0</x:v>
      </x:c>
      <x:c r="S1402" s="1" t="n">
        <x:f>IF(E1402="",0,IF(OR(D1402&lt;&gt;"",L1402&gt;=K1402),1,0))</x:f>
        <x:v>1</x:v>
      </x:c>
      <x:c r="T1402" s="1" t="n">
        <x:f>IF(AND(E1402&lt;&gt;"",D1402&lt;&gt;"",N1402&lt;=K1402),1,0)</x:f>
        <x:v>1</x:v>
      </x:c>
      <x:c r="U1402" s="1" t="n">
        <x:f>S1402-T1402</x:f>
        <x:v>0</x:v>
      </x:c>
      <x:c r="V1402" s="1" t="n">
        <x:f>IF(I1402="",0,1)</x:f>
        <x:v>1</x:v>
      </x:c>
      <x:c r="W1402" s="1" t="n">
        <x:f>IF(I1402&gt;=4,1,0)</x:f>
        <x:v>1</x:v>
      </x:c>
      <x:c r="X1402" s="1" t="n">
        <x:f>1-O1402</x:f>
        <x:v>1</x:v>
      </x:c>
      <x:c r="Y1402" s="1" t="n">
        <x:f>IF(AND(O1402=1,L1402&gt;168),1,0)</x:f>
        <x:v>0</x:v>
      </x:c>
    </x:row>
    <x:row r="1403">
      <x:c r="A1403" s="1" t="str">
        <x:v>T01398</x:v>
      </x:c>
      <x:c r="B1403" s="9" t="n">
        <x:v>45782.79305555556</x:v>
      </x:c>
      <x:c r="C1403" s="9" t="n">
        <x:v>45782.95263888889</x:v>
      </x:c>
      <x:c r="D1403" s="9" t="n">
        <x:v>45785.19430555555</x:v>
      </x:c>
      <x:c r="E1403" s="1" t="str">
        <x:v>Normal</x:v>
      </x:c>
      <x:c r="F1403" s="1" t="str">
        <x:v>WhatsApp</x:v>
      </x:c>
      <x:c r="G1403" s="1" t="str">
        <x:v>Refund</x:v>
      </x:c>
      <x:c r="H1403" s="1" t="n">
        <x:v>0</x:v>
      </x:c>
      <x:c r="I1403" s="1"/>
      <x:c r="J1403" s="1" t="n">
        <x:f>IF(E1403="","",VLOOKUP(E1403,'Guide'!$A$7:$C$10,2,FALSE))</x:f>
        <x:v>12</x:v>
      </x:c>
      <x:c r="K1403" s="1" t="n">
        <x:f>IF(E1403="","",VLOOKUP(E1403,'Guide'!$A$7:$C$10,3,FALSE))</x:f>
        <x:v>72</x:v>
      </x:c>
      <x:c r="L1403" s="10" t="n">
        <x:f>('Guide'!$B$4-B1403)*24</x:f>
        <x:v>1348.9666666666162</x:v>
      </x:c>
      <x:c r="M1403" s="10" t="n">
        <x:f>IF(C1403="","",ROUND((C1403-B1403)*24,6))</x:f>
        <x:v>3.83</x:v>
      </x:c>
      <x:c r="N1403" s="10" t="n">
        <x:f>IF(D1403="","",ROUND((D1403-B1403)*24,6))</x:f>
        <x:v>57.63</x:v>
      </x:c>
      <x:c r="O1403" s="1" t="n">
        <x:f>IF(D1403="",1,0)</x:f>
        <x:v>0</x:v>
      </x:c>
      <x:c r="P1403" s="1" t="n">
        <x:f>IF(E1403="",0,IF(OR(C1403&lt;&gt;"",L1403&gt;=J1403),1,0))</x:f>
        <x:v>1</x:v>
      </x:c>
      <x:c r="Q1403" s="1" t="n">
        <x:f>IF(AND(E1403&lt;&gt;"",C1403&lt;&gt;"",M1403&lt;=J1403),1,0)</x:f>
        <x:v>1</x:v>
      </x:c>
      <x:c r="R1403" s="1" t="n">
        <x:f>P1403-Q1403</x:f>
        <x:v>0</x:v>
      </x:c>
      <x:c r="S1403" s="1" t="n">
        <x:f>IF(E1403="",0,IF(OR(D1403&lt;&gt;"",L1403&gt;=K1403),1,0))</x:f>
        <x:v>1</x:v>
      </x:c>
      <x:c r="T1403" s="1" t="n">
        <x:f>IF(AND(E1403&lt;&gt;"",D1403&lt;&gt;"",N1403&lt;=K1403),1,0)</x:f>
        <x:v>1</x:v>
      </x:c>
      <x:c r="U1403" s="1" t="n">
        <x:f>S1403-T1403</x:f>
        <x:v>0</x:v>
      </x:c>
      <x:c r="V1403" s="1" t="n">
        <x:f>IF(I1403="",0,1)</x:f>
        <x:v>0</x:v>
      </x:c>
      <x:c r="W1403" s="1" t="n">
        <x:f>IF(I1403&gt;=4,1,0)</x:f>
        <x:v>0</x:v>
      </x:c>
      <x:c r="X1403" s="1" t="n">
        <x:f>1-O1403</x:f>
        <x:v>1</x:v>
      </x:c>
      <x:c r="Y1403" s="1" t="n">
        <x:f>IF(AND(O1403=1,L1403&gt;168),1,0)</x:f>
        <x:v>0</x:v>
      </x:c>
    </x:row>
    <x:row r="1404">
      <x:c r="A1404" s="1" t="str">
        <x:v>T01399</x:v>
      </x:c>
      <x:c r="B1404" s="9" t="n">
        <x:v>45727.51527777778</x:v>
      </x:c>
      <x:c r="C1404" s="9" t="n">
        <x:v>45728.26902777778</x:v>
      </x:c>
      <x:c r="D1404" s="9" t="n">
        <x:v>45760.47277777778</x:v>
      </x:c>
      <x:c r="E1404" s="1" t="str">
        <x:v>Low</x:v>
      </x:c>
      <x:c r="F1404" s="1" t="str">
        <x:v>Email</x:v>
      </x:c>
      <x:c r="G1404" s="1" t="str">
        <x:v>Refund</x:v>
      </x:c>
      <x:c r="H1404" s="1" t="n">
        <x:v>0</x:v>
      </x:c>
      <x:c r="I1404" s="1"/>
      <x:c r="J1404" s="1" t="n">
        <x:f>IF(E1404="","",VLOOKUP(E1404,'Guide'!$A$7:$C$10,2,FALSE))</x:f>
        <x:v>24</x:v>
      </x:c>
      <x:c r="K1404" s="1" t="n">
        <x:f>IF(E1404="","",VLOOKUP(E1404,'Guide'!$A$7:$C$10,3,FALSE))</x:f>
        <x:v>120</x:v>
      </x:c>
      <x:c r="L1404" s="10" t="n">
        <x:f>('Guide'!$B$4-B1404)*24</x:f>
        <x:v>2675.6333333333605</x:v>
      </x:c>
      <x:c r="M1404" s="10" t="n">
        <x:f>IF(C1404="","",ROUND((C1404-B1404)*24,6))</x:f>
        <x:v>18.09</x:v>
      </x:c>
      <x:c r="N1404" s="10" t="n">
        <x:f>IF(D1404="","",ROUND((D1404-B1404)*24,6))</x:f>
        <x:v>790.98</x:v>
      </x:c>
      <x:c r="O1404" s="1" t="n">
        <x:f>IF(D1404="",1,0)</x:f>
        <x:v>0</x:v>
      </x:c>
      <x:c r="P1404" s="1" t="n">
        <x:f>IF(E1404="",0,IF(OR(C1404&lt;&gt;"",L1404&gt;=J1404),1,0))</x:f>
        <x:v>1</x:v>
      </x:c>
      <x:c r="Q1404" s="1" t="n">
        <x:f>IF(AND(E1404&lt;&gt;"",C1404&lt;&gt;"",M1404&lt;=J1404),1,0)</x:f>
        <x:v>1</x:v>
      </x:c>
      <x:c r="R1404" s="1" t="n">
        <x:f>P1404-Q1404</x:f>
        <x:v>0</x:v>
      </x:c>
      <x:c r="S1404" s="1" t="n">
        <x:f>IF(E1404="",0,IF(OR(D1404&lt;&gt;"",L1404&gt;=K1404),1,0))</x:f>
        <x:v>1</x:v>
      </x:c>
      <x:c r="T1404" s="1" t="n">
        <x:f>IF(AND(E1404&lt;&gt;"",D1404&lt;&gt;"",N1404&lt;=K1404),1,0)</x:f>
        <x:v>0</x:v>
      </x:c>
      <x:c r="U1404" s="1" t="n">
        <x:f>S1404-T1404</x:f>
        <x:v>1</x:v>
      </x:c>
      <x:c r="V1404" s="1" t="n">
        <x:f>IF(I1404="",0,1)</x:f>
        <x:v>0</x:v>
      </x:c>
      <x:c r="W1404" s="1" t="n">
        <x:f>IF(I1404&gt;=4,1,0)</x:f>
        <x:v>0</x:v>
      </x:c>
      <x:c r="X1404" s="1" t="n">
        <x:f>1-O1404</x:f>
        <x:v>1</x:v>
      </x:c>
      <x:c r="Y1404" s="1" t="n">
        <x:f>IF(AND(O1404=1,L1404&gt;168),1,0)</x:f>
        <x:v>0</x:v>
      </x:c>
    </x:row>
    <x:row r="1405">
      <x:c r="A1405" s="1" t="str">
        <x:v>T01400</x:v>
      </x:c>
      <x:c r="B1405" s="9" t="n">
        <x:v>45817.09722222222</x:v>
      </x:c>
      <x:c r="C1405" s="9" t="n">
        <x:v>45817.64388888889</x:v>
      </x:c>
      <x:c r="D1405" s="9" t="n">
        <x:v>45825.98347222222</x:v>
      </x:c>
      <x:c r="E1405" s="1" t="str">
        <x:v>Normal</x:v>
      </x:c>
      <x:c r="F1405" s="1" t="str">
        <x:v>Email</x:v>
      </x:c>
      <x:c r="G1405" s="1" t="str">
        <x:v>Refund</x:v>
      </x:c>
      <x:c r="H1405" s="1" t="n">
        <x:v>0</x:v>
      </x:c>
      <x:c r="I1405" s="1"/>
      <x:c r="J1405" s="1" t="n">
        <x:f>IF(E1405="","",VLOOKUP(E1405,'Guide'!$A$7:$C$10,2,FALSE))</x:f>
        <x:v>12</x:v>
      </x:c>
      <x:c r="K1405" s="1" t="n">
        <x:f>IF(E1405="","",VLOOKUP(E1405,'Guide'!$A$7:$C$10,3,FALSE))</x:f>
        <x:v>72</x:v>
      </x:c>
      <x:c r="L1405" s="10" t="n">
        <x:f>('Guide'!$B$4-B1405)*24</x:f>
        <x:v>525.6666666667443</x:v>
      </x:c>
      <x:c r="M1405" s="10" t="n">
        <x:f>IF(C1405="","",ROUND((C1405-B1405)*24,6))</x:f>
        <x:v>13.12</x:v>
      </x:c>
      <x:c r="N1405" s="10" t="n">
        <x:f>IF(D1405="","",ROUND((D1405-B1405)*24,6))</x:f>
        <x:v>213.27</x:v>
      </x:c>
      <x:c r="O1405" s="1" t="n">
        <x:f>IF(D1405="",1,0)</x:f>
        <x:v>0</x:v>
      </x:c>
      <x:c r="P1405" s="1" t="n">
        <x:f>IF(E1405="",0,IF(OR(C1405&lt;&gt;"",L1405&gt;=J1405),1,0))</x:f>
        <x:v>1</x:v>
      </x:c>
      <x:c r="Q1405" s="1" t="n">
        <x:f>IF(AND(E1405&lt;&gt;"",C1405&lt;&gt;"",M1405&lt;=J1405),1,0)</x:f>
        <x:v>0</x:v>
      </x:c>
      <x:c r="R1405" s="1" t="n">
        <x:f>P1405-Q1405</x:f>
        <x:v>1</x:v>
      </x:c>
      <x:c r="S1405" s="1" t="n">
        <x:f>IF(E1405="",0,IF(OR(D1405&lt;&gt;"",L1405&gt;=K1405),1,0))</x:f>
        <x:v>1</x:v>
      </x:c>
      <x:c r="T1405" s="1" t="n">
        <x:f>IF(AND(E1405&lt;&gt;"",D1405&lt;&gt;"",N1405&lt;=K1405),1,0)</x:f>
        <x:v>0</x:v>
      </x:c>
      <x:c r="U1405" s="1" t="n">
        <x:f>S1405-T1405</x:f>
        <x:v>1</x:v>
      </x:c>
      <x:c r="V1405" s="1" t="n">
        <x:f>IF(I1405="",0,1)</x:f>
        <x:v>0</x:v>
      </x:c>
      <x:c r="W1405" s="1" t="n">
        <x:f>IF(I1405&gt;=4,1,0)</x:f>
        <x:v>0</x:v>
      </x:c>
      <x:c r="X1405" s="1" t="n">
        <x:f>1-O1405</x:f>
        <x:v>1</x:v>
      </x:c>
      <x:c r="Y1405" s="1" t="n">
        <x:f>IF(AND(O1405=1,L1405&gt;168),1,0)</x:f>
        <x:v>0</x:v>
      </x:c>
    </x:row>
    <x:row r="1406">
      <x:c r="A1406" s="1" t="str">
        <x:v>T01401</x:v>
      </x:c>
      <x:c r="B1406" s="9" t="n">
        <x:v>45695.28194444445</x:v>
      </x:c>
      <x:c r="C1406" s="9" t="n">
        <x:v>45695.419027777774</x:v>
      </x:c>
      <x:c r="D1406" s="9" t="n">
        <x:v>45698.01902777778</x:v>
      </x:c>
      <x:c r="E1406" s="1" t="str">
        <x:v>Low</x:v>
      </x:c>
      <x:c r="F1406" s="1" t="str">
        <x:v>Web chat</x:v>
      </x:c>
      <x:c r="G1406" s="1" t="str">
        <x:v>Account access</x:v>
      </x:c>
      <x:c r="H1406" s="1" t="n">
        <x:v>0</x:v>
      </x:c>
      <x:c r="I1406" s="1"/>
      <x:c r="J1406" s="1" t="n">
        <x:f>IF(E1406="","",VLOOKUP(E1406,'Guide'!$A$7:$C$10,2,FALSE))</x:f>
        <x:v>24</x:v>
      </x:c>
      <x:c r="K1406" s="1" t="n">
        <x:f>IF(E1406="","",VLOOKUP(E1406,'Guide'!$A$7:$C$10,3,FALSE))</x:f>
        <x:v>120</x:v>
      </x:c>
      <x:c r="L1406" s="10" t="n">
        <x:f>('Guide'!$B$4-B1406)*24</x:f>
        <x:v>3449.233333333279</x:v>
      </x:c>
      <x:c r="M1406" s="10" t="n">
        <x:f>IF(C1406="","",ROUND((C1406-B1406)*24,6))</x:f>
        <x:v>3.29</x:v>
      </x:c>
      <x:c r="N1406" s="10" t="n">
        <x:f>IF(D1406="","",ROUND((D1406-B1406)*24,6))</x:f>
        <x:v>65.69</x:v>
      </x:c>
      <x:c r="O1406" s="1" t="n">
        <x:f>IF(D1406="",1,0)</x:f>
        <x:v>0</x:v>
      </x:c>
      <x:c r="P1406" s="1" t="n">
        <x:f>IF(E1406="",0,IF(OR(C1406&lt;&gt;"",L1406&gt;=J1406),1,0))</x:f>
        <x:v>1</x:v>
      </x:c>
      <x:c r="Q1406" s="1" t="n">
        <x:f>IF(AND(E1406&lt;&gt;"",C1406&lt;&gt;"",M1406&lt;=J1406),1,0)</x:f>
        <x:v>1</x:v>
      </x:c>
      <x:c r="R1406" s="1" t="n">
        <x:f>P1406-Q1406</x:f>
        <x:v>0</x:v>
      </x:c>
      <x:c r="S1406" s="1" t="n">
        <x:f>IF(E1406="",0,IF(OR(D1406&lt;&gt;"",L1406&gt;=K1406),1,0))</x:f>
        <x:v>1</x:v>
      </x:c>
      <x:c r="T1406" s="1" t="n">
        <x:f>IF(AND(E1406&lt;&gt;"",D1406&lt;&gt;"",N1406&lt;=K1406),1,0)</x:f>
        <x:v>1</x:v>
      </x:c>
      <x:c r="U1406" s="1" t="n">
        <x:f>S1406-T1406</x:f>
        <x:v>0</x:v>
      </x:c>
      <x:c r="V1406" s="1" t="n">
        <x:f>IF(I1406="",0,1)</x:f>
        <x:v>0</x:v>
      </x:c>
      <x:c r="W1406" s="1" t="n">
        <x:f>IF(I1406&gt;=4,1,0)</x:f>
        <x:v>0</x:v>
      </x:c>
      <x:c r="X1406" s="1" t="n">
        <x:f>1-O1406</x:f>
        <x:v>1</x:v>
      </x:c>
      <x:c r="Y1406" s="1" t="n">
        <x:f>IF(AND(O1406=1,L1406&gt;168),1,0)</x:f>
        <x:v>0</x:v>
      </x:c>
    </x:row>
    <x:row r="1407">
      <x:c r="A1407" s="1" t="str">
        <x:v>T01402</x:v>
      </x:c>
      <x:c r="B1407" s="9" t="n">
        <x:v>45811.32986111111</x:v>
      </x:c>
      <x:c r="C1407" s="9" t="n">
        <x:v>45811.54277777778</x:v>
      </x:c>
      <x:c r="D1407" s="9" t="n">
        <x:v>45824.02611111111</x:v>
      </x:c>
      <x:c r="E1407" s="1" t="str">
        <x:v>Normal</x:v>
      </x:c>
      <x:c r="F1407" s="1" t="str">
        <x:v>WhatsApp</x:v>
      </x:c>
      <x:c r="G1407" s="1" t="str">
        <x:v>Billing</x:v>
      </x:c>
      <x:c r="H1407" s="1" t="n">
        <x:v>0</x:v>
      </x:c>
      <x:c r="I1407" s="1"/>
      <x:c r="J1407" s="1" t="n">
        <x:f>IF(E1407="","",VLOOKUP(E1407,'Guide'!$A$7:$C$10,2,FALSE))</x:f>
        <x:v>12</x:v>
      </x:c>
      <x:c r="K1407" s="1" t="n">
        <x:f>IF(E1407="","",VLOOKUP(E1407,'Guide'!$A$7:$C$10,3,FALSE))</x:f>
        <x:v>72</x:v>
      </x:c>
      <x:c r="L1407" s="10" t="n">
        <x:f>('Guide'!$B$4-B1407)*24</x:f>
        <x:v>664.0833333333721</x:v>
      </x:c>
      <x:c r="M1407" s="10" t="n">
        <x:f>IF(C1407="","",ROUND((C1407-B1407)*24,6))</x:f>
        <x:v>5.11</x:v>
      </x:c>
      <x:c r="N1407" s="10" t="n">
        <x:f>IF(D1407="","",ROUND((D1407-B1407)*24,6))</x:f>
        <x:v>304.71</x:v>
      </x:c>
      <x:c r="O1407" s="1" t="n">
        <x:f>IF(D1407="",1,0)</x:f>
        <x:v>0</x:v>
      </x:c>
      <x:c r="P1407" s="1" t="n">
        <x:f>IF(E1407="",0,IF(OR(C1407&lt;&gt;"",L1407&gt;=J1407),1,0))</x:f>
        <x:v>1</x:v>
      </x:c>
      <x:c r="Q1407" s="1" t="n">
        <x:f>IF(AND(E1407&lt;&gt;"",C1407&lt;&gt;"",M1407&lt;=J1407),1,0)</x:f>
        <x:v>1</x:v>
      </x:c>
      <x:c r="R1407" s="1" t="n">
        <x:f>P1407-Q1407</x:f>
        <x:v>0</x:v>
      </x:c>
      <x:c r="S1407" s="1" t="n">
        <x:f>IF(E1407="",0,IF(OR(D1407&lt;&gt;"",L1407&gt;=K1407),1,0))</x:f>
        <x:v>1</x:v>
      </x:c>
      <x:c r="T1407" s="1" t="n">
        <x:f>IF(AND(E1407&lt;&gt;"",D1407&lt;&gt;"",N1407&lt;=K1407),1,0)</x:f>
        <x:v>0</x:v>
      </x:c>
      <x:c r="U1407" s="1" t="n">
        <x:f>S1407-T1407</x:f>
        <x:v>1</x:v>
      </x:c>
      <x:c r="V1407" s="1" t="n">
        <x:f>IF(I1407="",0,1)</x:f>
        <x:v>0</x:v>
      </x:c>
      <x:c r="W1407" s="1" t="n">
        <x:f>IF(I1407&gt;=4,1,0)</x:f>
        <x:v>0</x:v>
      </x:c>
      <x:c r="X1407" s="1" t="n">
        <x:f>1-O1407</x:f>
        <x:v>1</x:v>
      </x:c>
      <x:c r="Y1407" s="1" t="n">
        <x:f>IF(AND(O1407=1,L1407&gt;168),1,0)</x:f>
        <x:v>0</x:v>
      </x:c>
    </x:row>
    <x:row r="1408">
      <x:c r="A1408" s="1" t="str">
        <x:v>T01403</x:v>
      </x:c>
      <x:c r="B1408" s="9" t="n">
        <x:v>45734.38888888889</x:v>
      </x:c>
      <x:c r="C1408" s="9" t="n">
        <x:v>45734.54138888889</x:v>
      </x:c>
      <x:c r="D1408" s="9" t="n">
        <x:v>45735.02513888889</x:v>
      </x:c>
      <x:c r="E1408" s="1" t="str">
        <x:v>High</x:v>
      </x:c>
      <x:c r="F1408" s="1" t="str">
        <x:v>Email</x:v>
      </x:c>
      <x:c r="G1408" s="1" t="str">
        <x:v>Billing</x:v>
      </x:c>
      <x:c r="H1408" s="1" t="n">
        <x:v>0</x:v>
      </x:c>
      <x:c r="I1408" s="1" t="n">
        <x:v>5</x:v>
      </x:c>
      <x:c r="J1408" s="1" t="n">
        <x:f>IF(E1408="","",VLOOKUP(E1408,'Guide'!$A$7:$C$10,2,FALSE))</x:f>
        <x:v>4</x:v>
      </x:c>
      <x:c r="K1408" s="1" t="n">
        <x:f>IF(E1408="","",VLOOKUP(E1408,'Guide'!$A$7:$C$10,3,FALSE))</x:f>
        <x:v>24</x:v>
      </x:c>
      <x:c r="L1408" s="10" t="n">
        <x:f>('Guide'!$B$4-B1408)*24</x:f>
        <x:v>2510.666666666628</x:v>
      </x:c>
      <x:c r="M1408" s="10" t="n">
        <x:f>IF(C1408="","",ROUND((C1408-B1408)*24,6))</x:f>
        <x:v>3.66</x:v>
      </x:c>
      <x:c r="N1408" s="10" t="n">
        <x:f>IF(D1408="","",ROUND((D1408-B1408)*24,6))</x:f>
        <x:v>15.27</x:v>
      </x:c>
      <x:c r="O1408" s="1" t="n">
        <x:f>IF(D1408="",1,0)</x:f>
        <x:v>0</x:v>
      </x:c>
      <x:c r="P1408" s="1" t="n">
        <x:f>IF(E1408="",0,IF(OR(C1408&lt;&gt;"",L1408&gt;=J1408),1,0))</x:f>
        <x:v>1</x:v>
      </x:c>
      <x:c r="Q1408" s="1" t="n">
        <x:f>IF(AND(E1408&lt;&gt;"",C1408&lt;&gt;"",M1408&lt;=J1408),1,0)</x:f>
        <x:v>1</x:v>
      </x:c>
      <x:c r="R1408" s="1" t="n">
        <x:f>P1408-Q1408</x:f>
        <x:v>0</x:v>
      </x:c>
      <x:c r="S1408" s="1" t="n">
        <x:f>IF(E1408="",0,IF(OR(D1408&lt;&gt;"",L1408&gt;=K1408),1,0))</x:f>
        <x:v>1</x:v>
      </x:c>
      <x:c r="T1408" s="1" t="n">
        <x:f>IF(AND(E1408&lt;&gt;"",D1408&lt;&gt;"",N1408&lt;=K1408),1,0)</x:f>
        <x:v>1</x:v>
      </x:c>
      <x:c r="U1408" s="1" t="n">
        <x:f>S1408-T1408</x:f>
        <x:v>0</x:v>
      </x:c>
      <x:c r="V1408" s="1" t="n">
        <x:f>IF(I1408="",0,1)</x:f>
        <x:v>1</x:v>
      </x:c>
      <x:c r="W1408" s="1" t="n">
        <x:f>IF(I1408&gt;=4,1,0)</x:f>
        <x:v>1</x:v>
      </x:c>
      <x:c r="X1408" s="1" t="n">
        <x:f>1-O1408</x:f>
        <x:v>1</x:v>
      </x:c>
      <x:c r="Y1408" s="1" t="n">
        <x:f>IF(AND(O1408=1,L1408&gt;168),1,0)</x:f>
        <x:v>0</x:v>
      </x:c>
    </x:row>
    <x:row r="1409">
      <x:c r="A1409" s="1" t="str">
        <x:v>T01404</x:v>
      </x:c>
      <x:c r="B1409" s="9" t="n">
        <x:v>45725.59027777778</x:v>
      </x:c>
      <x:c r="C1409" s="9" t="n">
        <x:v>45725.77777777778</x:v>
      </x:c>
      <x:c r="D1409" s="9" t="n">
        <x:v>45729.42277777778</x:v>
      </x:c>
      <x:c r="E1409" s="1" t="str">
        <x:v>High</x:v>
      </x:c>
      <x:c r="F1409" s="1" t="str">
        <x:v>WhatsApp</x:v>
      </x:c>
      <x:c r="G1409" s="1" t="str">
        <x:v>Product information</x:v>
      </x:c>
      <x:c r="H1409" s="1" t="n">
        <x:v>0</x:v>
      </x:c>
      <x:c r="I1409" s="1" t="n">
        <x:v>2</x:v>
      </x:c>
      <x:c r="J1409" s="1" t="n">
        <x:f>IF(E1409="","",VLOOKUP(E1409,'Guide'!$A$7:$C$10,2,FALSE))</x:f>
        <x:v>4</x:v>
      </x:c>
      <x:c r="K1409" s="1" t="n">
        <x:f>IF(E1409="","",VLOOKUP(E1409,'Guide'!$A$7:$C$10,3,FALSE))</x:f>
        <x:v>24</x:v>
      </x:c>
      <x:c r="L1409" s="10" t="n">
        <x:f>('Guide'!$B$4-B1409)*24</x:f>
        <x:v>2721.8333333332557</x:v>
      </x:c>
      <x:c r="M1409" s="10" t="n">
        <x:f>IF(C1409="","",ROUND((C1409-B1409)*24,6))</x:f>
        <x:v>4.5</x:v>
      </x:c>
      <x:c r="N1409" s="10" t="n">
        <x:f>IF(D1409="","",ROUND((D1409-B1409)*24,6))</x:f>
        <x:v>91.98</x:v>
      </x:c>
      <x:c r="O1409" s="1" t="n">
        <x:f>IF(D1409="",1,0)</x:f>
        <x:v>0</x:v>
      </x:c>
      <x:c r="P1409" s="1" t="n">
        <x:f>IF(E1409="",0,IF(OR(C1409&lt;&gt;"",L1409&gt;=J1409),1,0))</x:f>
        <x:v>1</x:v>
      </x:c>
      <x:c r="Q1409" s="1" t="n">
        <x:f>IF(AND(E1409&lt;&gt;"",C1409&lt;&gt;"",M1409&lt;=J1409),1,0)</x:f>
        <x:v>0</x:v>
      </x:c>
      <x:c r="R1409" s="1" t="n">
        <x:f>P1409-Q1409</x:f>
        <x:v>1</x:v>
      </x:c>
      <x:c r="S1409" s="1" t="n">
        <x:f>IF(E1409="",0,IF(OR(D1409&lt;&gt;"",L1409&gt;=K1409),1,0))</x:f>
        <x:v>1</x:v>
      </x:c>
      <x:c r="T1409" s="1" t="n">
        <x:f>IF(AND(E1409&lt;&gt;"",D1409&lt;&gt;"",N1409&lt;=K1409),1,0)</x:f>
        <x:v>0</x:v>
      </x:c>
      <x:c r="U1409" s="1" t="n">
        <x:f>S1409-T1409</x:f>
        <x:v>1</x:v>
      </x:c>
      <x:c r="V1409" s="1" t="n">
        <x:f>IF(I1409="",0,1)</x:f>
        <x:v>1</x:v>
      </x:c>
      <x:c r="W1409" s="1" t="n">
        <x:f>IF(I1409&gt;=4,1,0)</x:f>
        <x:v>0</x:v>
      </x:c>
      <x:c r="X1409" s="1" t="n">
        <x:f>1-O1409</x:f>
        <x:v>1</x:v>
      </x:c>
      <x:c r="Y1409" s="1" t="n">
        <x:f>IF(AND(O1409=1,L1409&gt;168),1,0)</x:f>
        <x:v>0</x:v>
      </x:c>
    </x:row>
    <x:row r="1410">
      <x:c r="A1410" s="1" t="str">
        <x:v>T01405</x:v>
      </x:c>
      <x:c r="B1410" s="9" t="n">
        <x:v>45732.504166666666</x:v>
      </x:c>
      <x:c r="C1410" s="9" t="n">
        <x:v>45732.878333333334</x:v>
      </x:c>
      <x:c r="D1410" s="9" t="n">
        <x:v>45739.760416666664</x:v>
      </x:c>
      <x:c r="E1410" s="1" t="str">
        <x:v>Normal</x:v>
      </x:c>
      <x:c r="F1410" s="1" t="str">
        <x:v>Email</x:v>
      </x:c>
      <x:c r="G1410" s="1" t="str">
        <x:v>Refund</x:v>
      </x:c>
      <x:c r="H1410" s="1" t="n">
        <x:v>0</x:v>
      </x:c>
      <x:c r="I1410" s="1"/>
      <x:c r="J1410" s="1" t="n">
        <x:f>IF(E1410="","",VLOOKUP(E1410,'Guide'!$A$7:$C$10,2,FALSE))</x:f>
        <x:v>12</x:v>
      </x:c>
      <x:c r="K1410" s="1" t="n">
        <x:f>IF(E1410="","",VLOOKUP(E1410,'Guide'!$A$7:$C$10,3,FALSE))</x:f>
        <x:v>72</x:v>
      </x:c>
      <x:c r="L1410" s="10" t="n">
        <x:f>('Guide'!$B$4-B1410)*24</x:f>
        <x:v>2555.9000000000233</x:v>
      </x:c>
      <x:c r="M1410" s="10" t="n">
        <x:f>IF(C1410="","",ROUND((C1410-B1410)*24,6))</x:f>
        <x:v>8.98</x:v>
      </x:c>
      <x:c r="N1410" s="10" t="n">
        <x:f>IF(D1410="","",ROUND((D1410-B1410)*24,6))</x:f>
        <x:v>174.15</x:v>
      </x:c>
      <x:c r="O1410" s="1" t="n">
        <x:f>IF(D1410="",1,0)</x:f>
        <x:v>0</x:v>
      </x:c>
      <x:c r="P1410" s="1" t="n">
        <x:f>IF(E1410="",0,IF(OR(C1410&lt;&gt;"",L1410&gt;=J1410),1,0))</x:f>
        <x:v>1</x:v>
      </x:c>
      <x:c r="Q1410" s="1" t="n">
        <x:f>IF(AND(E1410&lt;&gt;"",C1410&lt;&gt;"",M1410&lt;=J1410),1,0)</x:f>
        <x:v>1</x:v>
      </x:c>
      <x:c r="R1410" s="1" t="n">
        <x:f>P1410-Q1410</x:f>
        <x:v>0</x:v>
      </x:c>
      <x:c r="S1410" s="1" t="n">
        <x:f>IF(E1410="",0,IF(OR(D1410&lt;&gt;"",L1410&gt;=K1410),1,0))</x:f>
        <x:v>1</x:v>
      </x:c>
      <x:c r="T1410" s="1" t="n">
        <x:f>IF(AND(E1410&lt;&gt;"",D1410&lt;&gt;"",N1410&lt;=K1410),1,0)</x:f>
        <x:v>0</x:v>
      </x:c>
      <x:c r="U1410" s="1" t="n">
        <x:f>S1410-T1410</x:f>
        <x:v>1</x:v>
      </x:c>
      <x:c r="V1410" s="1" t="n">
        <x:f>IF(I1410="",0,1)</x:f>
        <x:v>0</x:v>
      </x:c>
      <x:c r="W1410" s="1" t="n">
        <x:f>IF(I1410&gt;=4,1,0)</x:f>
        <x:v>0</x:v>
      </x:c>
      <x:c r="X1410" s="1" t="n">
        <x:f>1-O1410</x:f>
        <x:v>1</x:v>
      </x:c>
      <x:c r="Y1410" s="1" t="n">
        <x:f>IF(AND(O1410=1,L1410&gt;168),1,0)</x:f>
        <x:v>0</x:v>
      </x:c>
    </x:row>
    <x:row r="1411">
      <x:c r="A1411" s="1" t="str">
        <x:v>T01406</x:v>
      </x:c>
      <x:c r="B1411" s="9" t="n">
        <x:v>45748.97152777778</x:v>
      </x:c>
      <x:c r="C1411" s="9" t="n">
        <x:v>45749.54069444445</x:v>
      </x:c>
      <x:c r="D1411" s="9" t="n">
        <x:v>45752.89027777778</x:v>
      </x:c>
      <x:c r="E1411" s="1" t="str">
        <x:v>Low</x:v>
      </x:c>
      <x:c r="F1411" s="1" t="str">
        <x:v>Web chat</x:v>
      </x:c>
      <x:c r="G1411" s="1" t="str">
        <x:v>Delivery</x:v>
      </x:c>
      <x:c r="H1411" s="1" t="n">
        <x:v>0</x:v>
      </x:c>
      <x:c r="I1411" s="1" t="n">
        <x:v>4</x:v>
      </x:c>
      <x:c r="J1411" s="1" t="n">
        <x:f>IF(E1411="","",VLOOKUP(E1411,'Guide'!$A$7:$C$10,2,FALSE))</x:f>
        <x:v>24</x:v>
      </x:c>
      <x:c r="K1411" s="1" t="n">
        <x:f>IF(E1411="","",VLOOKUP(E1411,'Guide'!$A$7:$C$10,3,FALSE))</x:f>
        <x:v>120</x:v>
      </x:c>
      <x:c r="L1411" s="10" t="n">
        <x:f>('Guide'!$B$4-B1411)*24</x:f>
        <x:v>2160.6833333332906</x:v>
      </x:c>
      <x:c r="M1411" s="10" t="n">
        <x:f>IF(C1411="","",ROUND((C1411-B1411)*24,6))</x:f>
        <x:v>13.66</x:v>
      </x:c>
      <x:c r="N1411" s="10" t="n">
        <x:f>IF(D1411="","",ROUND((D1411-B1411)*24,6))</x:f>
        <x:v>94.05</x:v>
      </x:c>
      <x:c r="O1411" s="1" t="n">
        <x:f>IF(D1411="",1,0)</x:f>
        <x:v>0</x:v>
      </x:c>
      <x:c r="P1411" s="1" t="n">
        <x:f>IF(E1411="",0,IF(OR(C1411&lt;&gt;"",L1411&gt;=J1411),1,0))</x:f>
        <x:v>1</x:v>
      </x:c>
      <x:c r="Q1411" s="1" t="n">
        <x:f>IF(AND(E1411&lt;&gt;"",C1411&lt;&gt;"",M1411&lt;=J1411),1,0)</x:f>
        <x:v>1</x:v>
      </x:c>
      <x:c r="R1411" s="1" t="n">
        <x:f>P1411-Q1411</x:f>
        <x:v>0</x:v>
      </x:c>
      <x:c r="S1411" s="1" t="n">
        <x:f>IF(E1411="",0,IF(OR(D1411&lt;&gt;"",L1411&gt;=K1411),1,0))</x:f>
        <x:v>1</x:v>
      </x:c>
      <x:c r="T1411" s="1" t="n">
        <x:f>IF(AND(E1411&lt;&gt;"",D1411&lt;&gt;"",N1411&lt;=K1411),1,0)</x:f>
        <x:v>1</x:v>
      </x:c>
      <x:c r="U1411" s="1" t="n">
        <x:f>S1411-T1411</x:f>
        <x:v>0</x:v>
      </x:c>
      <x:c r="V1411" s="1" t="n">
        <x:f>IF(I1411="",0,1)</x:f>
        <x:v>1</x:v>
      </x:c>
      <x:c r="W1411" s="1" t="n">
        <x:f>IF(I1411&gt;=4,1,0)</x:f>
        <x:v>1</x:v>
      </x:c>
      <x:c r="X1411" s="1" t="n">
        <x:f>1-O1411</x:f>
        <x:v>1</x:v>
      </x:c>
      <x:c r="Y1411" s="1" t="n">
        <x:f>IF(AND(O1411=1,L1411&gt;168),1,0)</x:f>
        <x:v>0</x:v>
      </x:c>
    </x:row>
    <x:row r="1412">
      <x:c r="A1412" s="1" t="str">
        <x:v>T01407</x:v>
      </x:c>
      <x:c r="B1412" s="9" t="n">
        <x:v>45677.08472222222</x:v>
      </x:c>
      <x:c r="C1412" s="9" t="n">
        <x:v>45677.62180555556</x:v>
      </x:c>
      <x:c r="D1412" s="9" t="n">
        <x:v>45679.34013888889</x:v>
      </x:c>
      <x:c r="E1412" s="1" t="str">
        <x:v>Normal</x:v>
      </x:c>
      <x:c r="F1412" s="1" t="str">
        <x:v>Email</x:v>
      </x:c>
      <x:c r="G1412" s="1" t="str">
        <x:v>Product information</x:v>
      </x:c>
      <x:c r="H1412" s="1" t="n">
        <x:v>0</x:v>
      </x:c>
      <x:c r="I1412" s="1" t="n">
        <x:v>4</x:v>
      </x:c>
      <x:c r="J1412" s="1" t="n">
        <x:f>IF(E1412="","",VLOOKUP(E1412,'Guide'!$A$7:$C$10,2,FALSE))</x:f>
        <x:v>12</x:v>
      </x:c>
      <x:c r="K1412" s="1" t="n">
        <x:f>IF(E1412="","",VLOOKUP(E1412,'Guide'!$A$7:$C$10,3,FALSE))</x:f>
        <x:v>72</x:v>
      </x:c>
      <x:c r="L1412" s="10" t="n">
        <x:f>('Guide'!$B$4-B1412)*24</x:f>
        <x:v>3885.9666666666744</x:v>
      </x:c>
      <x:c r="M1412" s="10" t="n">
        <x:f>IF(C1412="","",ROUND((C1412-B1412)*24,6))</x:f>
        <x:v>12.89</x:v>
      </x:c>
      <x:c r="N1412" s="10" t="n">
        <x:f>IF(D1412="","",ROUND((D1412-B1412)*24,6))</x:f>
        <x:v>54.13</x:v>
      </x:c>
      <x:c r="O1412" s="1" t="n">
        <x:f>IF(D1412="",1,0)</x:f>
        <x:v>0</x:v>
      </x:c>
      <x:c r="P1412" s="1" t="n">
        <x:f>IF(E1412="",0,IF(OR(C1412&lt;&gt;"",L1412&gt;=J1412),1,0))</x:f>
        <x:v>1</x:v>
      </x:c>
      <x:c r="Q1412" s="1" t="n">
        <x:f>IF(AND(E1412&lt;&gt;"",C1412&lt;&gt;"",M1412&lt;=J1412),1,0)</x:f>
        <x:v>0</x:v>
      </x:c>
      <x:c r="R1412" s="1" t="n">
        <x:f>P1412-Q1412</x:f>
        <x:v>1</x:v>
      </x:c>
      <x:c r="S1412" s="1" t="n">
        <x:f>IF(E1412="",0,IF(OR(D1412&lt;&gt;"",L1412&gt;=K1412),1,0))</x:f>
        <x:v>1</x:v>
      </x:c>
      <x:c r="T1412" s="1" t="n">
        <x:f>IF(AND(E1412&lt;&gt;"",D1412&lt;&gt;"",N1412&lt;=K1412),1,0)</x:f>
        <x:v>1</x:v>
      </x:c>
      <x:c r="U1412" s="1" t="n">
        <x:f>S1412-T1412</x:f>
        <x:v>0</x:v>
      </x:c>
      <x:c r="V1412" s="1" t="n">
        <x:f>IF(I1412="",0,1)</x:f>
        <x:v>1</x:v>
      </x:c>
      <x:c r="W1412" s="1" t="n">
        <x:f>IF(I1412&gt;=4,1,0)</x:f>
        <x:v>1</x:v>
      </x:c>
      <x:c r="X1412" s="1" t="n">
        <x:f>1-O1412</x:f>
        <x:v>1</x:v>
      </x:c>
      <x:c r="Y1412" s="1" t="n">
        <x:f>IF(AND(O1412=1,L1412&gt;168),1,0)</x:f>
        <x:v>0</x:v>
      </x:c>
    </x:row>
    <x:row r="1413">
      <x:c r="A1413" s="1" t="str">
        <x:v>T01408</x:v>
      </x:c>
      <x:c r="B1413" s="9" t="n">
        <x:v>45807.163194444445</x:v>
      </x:c>
      <x:c r="C1413" s="9" t="n">
        <x:v>45807.263194444444</x:v>
      </x:c>
      <x:c r="D1413" s="9" t="n">
        <x:v>45810.05111111111</x:v>
      </x:c>
      <x:c r="E1413" s="1" t="str">
        <x:v>Normal</x:v>
      </x:c>
      <x:c r="F1413" s="1" t="str">
        <x:v>WhatsApp</x:v>
      </x:c>
      <x:c r="G1413" s="1" t="str">
        <x:v>Billing</x:v>
      </x:c>
      <x:c r="H1413" s="1" t="n">
        <x:v>0</x:v>
      </x:c>
      <x:c r="I1413" s="1" t="n">
        <x:v>3</x:v>
      </x:c>
      <x:c r="J1413" s="1" t="n">
        <x:f>IF(E1413="","",VLOOKUP(E1413,'Guide'!$A$7:$C$10,2,FALSE))</x:f>
        <x:v>12</x:v>
      </x:c>
      <x:c r="K1413" s="1" t="n">
        <x:f>IF(E1413="","",VLOOKUP(E1413,'Guide'!$A$7:$C$10,3,FALSE))</x:f>
        <x:v>72</x:v>
      </x:c>
      <x:c r="L1413" s="10" t="n">
        <x:f>('Guide'!$B$4-B1413)*24</x:f>
        <x:v>764.0833333333139</x:v>
      </x:c>
      <x:c r="M1413" s="10" t="n">
        <x:f>IF(C1413="","",ROUND((C1413-B1413)*24,6))</x:f>
        <x:v>2.4</x:v>
      </x:c>
      <x:c r="N1413" s="10" t="n">
        <x:f>IF(D1413="","",ROUND((D1413-B1413)*24,6))</x:f>
        <x:v>69.31</x:v>
      </x:c>
      <x:c r="O1413" s="1" t="n">
        <x:f>IF(D1413="",1,0)</x:f>
        <x:v>0</x:v>
      </x:c>
      <x:c r="P1413" s="1" t="n">
        <x:f>IF(E1413="",0,IF(OR(C1413&lt;&gt;"",L1413&gt;=J1413),1,0))</x:f>
        <x:v>1</x:v>
      </x:c>
      <x:c r="Q1413" s="1" t="n">
        <x:f>IF(AND(E1413&lt;&gt;"",C1413&lt;&gt;"",M1413&lt;=J1413),1,0)</x:f>
        <x:v>1</x:v>
      </x:c>
      <x:c r="R1413" s="1" t="n">
        <x:f>P1413-Q1413</x:f>
        <x:v>0</x:v>
      </x:c>
      <x:c r="S1413" s="1" t="n">
        <x:f>IF(E1413="",0,IF(OR(D1413&lt;&gt;"",L1413&gt;=K1413),1,0))</x:f>
        <x:v>1</x:v>
      </x:c>
      <x:c r="T1413" s="1" t="n">
        <x:f>IF(AND(E1413&lt;&gt;"",D1413&lt;&gt;"",N1413&lt;=K1413),1,0)</x:f>
        <x:v>1</x:v>
      </x:c>
      <x:c r="U1413" s="1" t="n">
        <x:f>S1413-T1413</x:f>
        <x:v>0</x:v>
      </x:c>
      <x:c r="V1413" s="1" t="n">
        <x:f>IF(I1413="",0,1)</x:f>
        <x:v>1</x:v>
      </x:c>
      <x:c r="W1413" s="1" t="n">
        <x:f>IF(I1413&gt;=4,1,0)</x:f>
        <x:v>0</x:v>
      </x:c>
      <x:c r="X1413" s="1" t="n">
        <x:f>1-O1413</x:f>
        <x:v>1</x:v>
      </x:c>
      <x:c r="Y1413" s="1" t="n">
        <x:f>IF(AND(O1413=1,L1413&gt;168),1,0)</x:f>
        <x:v>0</x:v>
      </x:c>
    </x:row>
    <x:row r="1414">
      <x:c r="A1414" s="1" t="str">
        <x:v>T01409</x:v>
      </x:c>
      <x:c r="B1414" s="9" t="n">
        <x:v>45724.17569444444</x:v>
      </x:c>
      <x:c r="C1414" s="9" t="n">
        <x:v>45724.25777777778</x:v>
      </x:c>
      <x:c r="D1414" s="9" t="n">
        <x:v>45724.772361111114</x:v>
      </x:c>
      <x:c r="E1414" s="1" t="str">
        <x:v>High</x:v>
      </x:c>
      <x:c r="F1414" s="1" t="str">
        <x:v>Email</x:v>
      </x:c>
      <x:c r="G1414" s="1" t="str">
        <x:v>Billing</x:v>
      </x:c>
      <x:c r="H1414" s="1" t="n">
        <x:v>0</x:v>
      </x:c>
      <x:c r="I1414" s="1"/>
      <x:c r="J1414" s="1" t="n">
        <x:f>IF(E1414="","",VLOOKUP(E1414,'Guide'!$A$7:$C$10,2,FALSE))</x:f>
        <x:v>4</x:v>
      </x:c>
      <x:c r="K1414" s="1" t="n">
        <x:f>IF(E1414="","",VLOOKUP(E1414,'Guide'!$A$7:$C$10,3,FALSE))</x:f>
        <x:v>24</x:v>
      </x:c>
      <x:c r="L1414" s="10" t="n">
        <x:f>('Guide'!$B$4-B1414)*24</x:f>
        <x:v>2755.783333333384</x:v>
      </x:c>
      <x:c r="M1414" s="10" t="n">
        <x:f>IF(C1414="","",ROUND((C1414-B1414)*24,6))</x:f>
        <x:v>1.97</x:v>
      </x:c>
      <x:c r="N1414" s="10" t="n">
        <x:f>IF(D1414="","",ROUND((D1414-B1414)*24,6))</x:f>
        <x:v>14.32</x:v>
      </x:c>
      <x:c r="O1414" s="1" t="n">
        <x:f>IF(D1414="",1,0)</x:f>
        <x:v>0</x:v>
      </x:c>
      <x:c r="P1414" s="1" t="n">
        <x:f>IF(E1414="",0,IF(OR(C1414&lt;&gt;"",L1414&gt;=J1414),1,0))</x:f>
        <x:v>1</x:v>
      </x:c>
      <x:c r="Q1414" s="1" t="n">
        <x:f>IF(AND(E1414&lt;&gt;"",C1414&lt;&gt;"",M1414&lt;=J1414),1,0)</x:f>
        <x:v>1</x:v>
      </x:c>
      <x:c r="R1414" s="1" t="n">
        <x:f>P1414-Q1414</x:f>
        <x:v>0</x:v>
      </x:c>
      <x:c r="S1414" s="1" t="n">
        <x:f>IF(E1414="",0,IF(OR(D1414&lt;&gt;"",L1414&gt;=K1414),1,0))</x:f>
        <x:v>1</x:v>
      </x:c>
      <x:c r="T1414" s="1" t="n">
        <x:f>IF(AND(E1414&lt;&gt;"",D1414&lt;&gt;"",N1414&lt;=K1414),1,0)</x:f>
        <x:v>1</x:v>
      </x:c>
      <x:c r="U1414" s="1" t="n">
        <x:f>S1414-T1414</x:f>
        <x:v>0</x:v>
      </x:c>
      <x:c r="V1414" s="1" t="n">
        <x:f>IF(I1414="",0,1)</x:f>
        <x:v>0</x:v>
      </x:c>
      <x:c r="W1414" s="1" t="n">
        <x:f>IF(I1414&gt;=4,1,0)</x:f>
        <x:v>0</x:v>
      </x:c>
      <x:c r="X1414" s="1" t="n">
        <x:f>1-O1414</x:f>
        <x:v>1</x:v>
      </x:c>
      <x:c r="Y1414" s="1" t="n">
        <x:f>IF(AND(O1414=1,L1414&gt;168),1,0)</x:f>
        <x:v>0</x:v>
      </x:c>
    </x:row>
    <x:row r="1415">
      <x:c r="A1415" s="1" t="str">
        <x:v>T01410</x:v>
      </x:c>
      <x:c r="B1415" s="9" t="n">
        <x:v>45792.282638888886</x:v>
      </x:c>
      <x:c r="C1415" s="9" t="n">
        <x:v>45792.48763888889</x:v>
      </x:c>
      <x:c r="D1415" s="9" t="n">
        <x:v>45794.55138888889</x:v>
      </x:c>
      <x:c r="E1415" s="1" t="str">
        <x:v>Normal</x:v>
      </x:c>
      <x:c r="F1415" s="1" t="str">
        <x:v>WhatsApp</x:v>
      </x:c>
      <x:c r="G1415" s="1" t="str">
        <x:v>Product information</x:v>
      </x:c>
      <x:c r="H1415" s="1" t="n">
        <x:v>0</x:v>
      </x:c>
      <x:c r="I1415" s="1"/>
      <x:c r="J1415" s="1" t="n">
        <x:f>IF(E1415="","",VLOOKUP(E1415,'Guide'!$A$7:$C$10,2,FALSE))</x:f>
        <x:v>12</x:v>
      </x:c>
      <x:c r="K1415" s="1" t="n">
        <x:f>IF(E1415="","",VLOOKUP(E1415,'Guide'!$A$7:$C$10,3,FALSE))</x:f>
        <x:v>72</x:v>
      </x:c>
      <x:c r="L1415" s="10" t="n">
        <x:f>('Guide'!$B$4-B1415)*24</x:f>
        <x:v>1121.2166666667326</x:v>
      </x:c>
      <x:c r="M1415" s="10" t="n">
        <x:f>IF(C1415="","",ROUND((C1415-B1415)*24,6))</x:f>
        <x:v>4.92</x:v>
      </x:c>
      <x:c r="N1415" s="10" t="n">
        <x:f>IF(D1415="","",ROUND((D1415-B1415)*24,6))</x:f>
        <x:v>54.45</x:v>
      </x:c>
      <x:c r="O1415" s="1" t="n">
        <x:f>IF(D1415="",1,0)</x:f>
        <x:v>0</x:v>
      </x:c>
      <x:c r="P1415" s="1" t="n">
        <x:f>IF(E1415="",0,IF(OR(C1415&lt;&gt;"",L1415&gt;=J1415),1,0))</x:f>
        <x:v>1</x:v>
      </x:c>
      <x:c r="Q1415" s="1" t="n">
        <x:f>IF(AND(E1415&lt;&gt;"",C1415&lt;&gt;"",M1415&lt;=J1415),1,0)</x:f>
        <x:v>1</x:v>
      </x:c>
      <x:c r="R1415" s="1" t="n">
        <x:f>P1415-Q1415</x:f>
        <x:v>0</x:v>
      </x:c>
      <x:c r="S1415" s="1" t="n">
        <x:f>IF(E1415="",0,IF(OR(D1415&lt;&gt;"",L1415&gt;=K1415),1,0))</x:f>
        <x:v>1</x:v>
      </x:c>
      <x:c r="T1415" s="1" t="n">
        <x:f>IF(AND(E1415&lt;&gt;"",D1415&lt;&gt;"",N1415&lt;=K1415),1,0)</x:f>
        <x:v>1</x:v>
      </x:c>
      <x:c r="U1415" s="1" t="n">
        <x:f>S1415-T1415</x:f>
        <x:v>0</x:v>
      </x:c>
      <x:c r="V1415" s="1" t="n">
        <x:f>IF(I1415="",0,1)</x:f>
        <x:v>0</x:v>
      </x:c>
      <x:c r="W1415" s="1" t="n">
        <x:f>IF(I1415&gt;=4,1,0)</x:f>
        <x:v>0</x:v>
      </x:c>
      <x:c r="X1415" s="1" t="n">
        <x:f>1-O1415</x:f>
        <x:v>1</x:v>
      </x:c>
      <x:c r="Y1415" s="1" t="n">
        <x:f>IF(AND(O1415=1,L1415&gt;168),1,0)</x:f>
        <x:v>0</x:v>
      </x:c>
    </x:row>
    <x:row r="1416">
      <x:c r="A1416" s="1" t="str">
        <x:v>T01411</x:v>
      </x:c>
      <x:c r="B1416" s="9" t="n">
        <x:v>45772.14513888889</x:v>
      </x:c>
      <x:c r="C1416" s="9" t="n">
        <x:v>45774.313055555554</x:v>
      </x:c>
      <x:c r="D1416" s="9" t="n">
        <x:v>45777.66680555556</x:v>
      </x:c>
      <x:c r="E1416" s="1" t="str">
        <x:v>Low</x:v>
      </x:c>
      <x:c r="F1416" s="1" t="str">
        <x:v>Email</x:v>
      </x:c>
      <x:c r="G1416" s="1" t="str">
        <x:v>Delivery</x:v>
      </x:c>
      <x:c r="H1416" s="1" t="n">
        <x:v>1</x:v>
      </x:c>
      <x:c r="I1416" s="1" t="n">
        <x:v>2</x:v>
      </x:c>
      <x:c r="J1416" s="1" t="n">
        <x:f>IF(E1416="","",VLOOKUP(E1416,'Guide'!$A$7:$C$10,2,FALSE))</x:f>
        <x:v>24</x:v>
      </x:c>
      <x:c r="K1416" s="1" t="n">
        <x:f>IF(E1416="","",VLOOKUP(E1416,'Guide'!$A$7:$C$10,3,FALSE))</x:f>
        <x:v>120</x:v>
      </x:c>
      <x:c r="L1416" s="10" t="n">
        <x:f>('Guide'!$B$4-B1416)*24</x:f>
        <x:v>1604.5166666666628</x:v>
      </x:c>
      <x:c r="M1416" s="10" t="n">
        <x:f>IF(C1416="","",ROUND((C1416-B1416)*24,6))</x:f>
        <x:v>52.03</x:v>
      </x:c>
      <x:c r="N1416" s="10" t="n">
        <x:f>IF(D1416="","",ROUND((D1416-B1416)*24,6))</x:f>
        <x:v>132.52</x:v>
      </x:c>
      <x:c r="O1416" s="1" t="n">
        <x:f>IF(D1416="",1,0)</x:f>
        <x:v>0</x:v>
      </x:c>
      <x:c r="P1416" s="1" t="n">
        <x:f>IF(E1416="",0,IF(OR(C1416&lt;&gt;"",L1416&gt;=J1416),1,0))</x:f>
        <x:v>1</x:v>
      </x:c>
      <x:c r="Q1416" s="1" t="n">
        <x:f>IF(AND(E1416&lt;&gt;"",C1416&lt;&gt;"",M1416&lt;=J1416),1,0)</x:f>
        <x:v>0</x:v>
      </x:c>
      <x:c r="R1416" s="1" t="n">
        <x:f>P1416-Q1416</x:f>
        <x:v>1</x:v>
      </x:c>
      <x:c r="S1416" s="1" t="n">
        <x:f>IF(E1416="",0,IF(OR(D1416&lt;&gt;"",L1416&gt;=K1416),1,0))</x:f>
        <x:v>1</x:v>
      </x:c>
      <x:c r="T1416" s="1" t="n">
        <x:f>IF(AND(E1416&lt;&gt;"",D1416&lt;&gt;"",N1416&lt;=K1416),1,0)</x:f>
        <x:v>0</x:v>
      </x:c>
      <x:c r="U1416" s="1" t="n">
        <x:f>S1416-T1416</x:f>
        <x:v>1</x:v>
      </x:c>
      <x:c r="V1416" s="1" t="n">
        <x:f>IF(I1416="",0,1)</x:f>
        <x:v>1</x:v>
      </x:c>
      <x:c r="W1416" s="1" t="n">
        <x:f>IF(I1416&gt;=4,1,0)</x:f>
        <x:v>0</x:v>
      </x:c>
      <x:c r="X1416" s="1" t="n">
        <x:f>1-O1416</x:f>
        <x:v>1</x:v>
      </x:c>
      <x:c r="Y1416" s="1" t="n">
        <x:f>IF(AND(O1416=1,L1416&gt;168),1,0)</x:f>
        <x:v>0</x:v>
      </x:c>
    </x:row>
    <x:row r="1417">
      <x:c r="A1417" s="1" t="str">
        <x:v>T01412</x:v>
      </x:c>
      <x:c r="B1417" s="9" t="n">
        <x:v>45665.28472222222</x:v>
      </x:c>
      <x:c r="C1417" s="9" t="n">
        <x:v>45665.35680555556</x:v>
      </x:c>
      <x:c r="D1417" s="9" t="n">
        <x:v>45665.92763888889</x:v>
      </x:c>
      <x:c r="E1417" s="1" t="str">
        <x:v>Normal</x:v>
      </x:c>
      <x:c r="F1417" s="1" t="str">
        <x:v>Web chat</x:v>
      </x:c>
      <x:c r="G1417" s="1" t="str">
        <x:v>Account access</x:v>
      </x:c>
      <x:c r="H1417" s="1" t="n">
        <x:v>0</x:v>
      </x:c>
      <x:c r="I1417" s="1" t="n">
        <x:v>5</x:v>
      </x:c>
      <x:c r="J1417" s="1" t="n">
        <x:f>IF(E1417="","",VLOOKUP(E1417,'Guide'!$A$7:$C$10,2,FALSE))</x:f>
        <x:v>12</x:v>
      </x:c>
      <x:c r="K1417" s="1" t="n">
        <x:f>IF(E1417="","",VLOOKUP(E1417,'Guide'!$A$7:$C$10,3,FALSE))</x:f>
        <x:v>72</x:v>
      </x:c>
      <x:c r="L1417" s="10" t="n">
        <x:f>('Guide'!$B$4-B1417)*24</x:f>
        <x:v>4169.166666666744</x:v>
      </x:c>
      <x:c r="M1417" s="10" t="n">
        <x:f>IF(C1417="","",ROUND((C1417-B1417)*24,6))</x:f>
        <x:v>1.73</x:v>
      </x:c>
      <x:c r="N1417" s="10" t="n">
        <x:f>IF(D1417="","",ROUND((D1417-B1417)*24,6))</x:f>
        <x:v>15.43</x:v>
      </x:c>
      <x:c r="O1417" s="1" t="n">
        <x:f>IF(D1417="",1,0)</x:f>
        <x:v>0</x:v>
      </x:c>
      <x:c r="P1417" s="1" t="n">
        <x:f>IF(E1417="",0,IF(OR(C1417&lt;&gt;"",L1417&gt;=J1417),1,0))</x:f>
        <x:v>1</x:v>
      </x:c>
      <x:c r="Q1417" s="1" t="n">
        <x:f>IF(AND(E1417&lt;&gt;"",C1417&lt;&gt;"",M1417&lt;=J1417),1,0)</x:f>
        <x:v>1</x:v>
      </x:c>
      <x:c r="R1417" s="1" t="n">
        <x:f>P1417-Q1417</x:f>
        <x:v>0</x:v>
      </x:c>
      <x:c r="S1417" s="1" t="n">
        <x:f>IF(E1417="",0,IF(OR(D1417&lt;&gt;"",L1417&gt;=K1417),1,0))</x:f>
        <x:v>1</x:v>
      </x:c>
      <x:c r="T1417" s="1" t="n">
        <x:f>IF(AND(E1417&lt;&gt;"",D1417&lt;&gt;"",N1417&lt;=K1417),1,0)</x:f>
        <x:v>1</x:v>
      </x:c>
      <x:c r="U1417" s="1" t="n">
        <x:f>S1417-T1417</x:f>
        <x:v>0</x:v>
      </x:c>
      <x:c r="V1417" s="1" t="n">
        <x:f>IF(I1417="",0,1)</x:f>
        <x:v>1</x:v>
      </x:c>
      <x:c r="W1417" s="1" t="n">
        <x:f>IF(I1417&gt;=4,1,0)</x:f>
        <x:v>1</x:v>
      </x:c>
      <x:c r="X1417" s="1" t="n">
        <x:f>1-O1417</x:f>
        <x:v>1</x:v>
      </x:c>
      <x:c r="Y1417" s="1" t="n">
        <x:f>IF(AND(O1417=1,L1417&gt;168),1,0)</x:f>
        <x:v>0</x:v>
      </x:c>
    </x:row>
    <x:row r="1418">
      <x:c r="A1418" s="1" t="str">
        <x:v>T01413</x:v>
      </x:c>
      <x:c r="B1418" s="9" t="n">
        <x:v>45733.26111111111</x:v>
      </x:c>
      <x:c r="C1418" s="9" t="n">
        <x:v>45733.39152777778</x:v>
      </x:c>
      <x:c r="D1418" s="9" t="n">
        <x:v>45734.387777777774</x:v>
      </x:c>
      <x:c r="E1418" s="1" t="str">
        <x:v>Normal</x:v>
      </x:c>
      <x:c r="F1418" s="1" t="str">
        <x:v>WhatsApp</x:v>
      </x:c>
      <x:c r="G1418" s="1" t="str">
        <x:v>Billing</x:v>
      </x:c>
      <x:c r="H1418" s="1" t="n">
        <x:v>0</x:v>
      </x:c>
      <x:c r="I1418" s="1"/>
      <x:c r="J1418" s="1" t="n">
        <x:f>IF(E1418="","",VLOOKUP(E1418,'Guide'!$A$7:$C$10,2,FALSE))</x:f>
        <x:v>12</x:v>
      </x:c>
      <x:c r="K1418" s="1" t="n">
        <x:f>IF(E1418="","",VLOOKUP(E1418,'Guide'!$A$7:$C$10,3,FALSE))</x:f>
        <x:v>72</x:v>
      </x:c>
      <x:c r="L1418" s="10" t="n">
        <x:f>('Guide'!$B$4-B1418)*24</x:f>
        <x:v>2537.733333333337</x:v>
      </x:c>
      <x:c r="M1418" s="10" t="n">
        <x:f>IF(C1418="","",ROUND((C1418-B1418)*24,6))</x:f>
        <x:v>3.13</x:v>
      </x:c>
      <x:c r="N1418" s="10" t="n">
        <x:f>IF(D1418="","",ROUND((D1418-B1418)*24,6))</x:f>
        <x:v>27.04</x:v>
      </x:c>
      <x:c r="O1418" s="1" t="n">
        <x:f>IF(D1418="",1,0)</x:f>
        <x:v>0</x:v>
      </x:c>
      <x:c r="P1418" s="1" t="n">
        <x:f>IF(E1418="",0,IF(OR(C1418&lt;&gt;"",L1418&gt;=J1418),1,0))</x:f>
        <x:v>1</x:v>
      </x:c>
      <x:c r="Q1418" s="1" t="n">
        <x:f>IF(AND(E1418&lt;&gt;"",C1418&lt;&gt;"",M1418&lt;=J1418),1,0)</x:f>
        <x:v>1</x:v>
      </x:c>
      <x:c r="R1418" s="1" t="n">
        <x:f>P1418-Q1418</x:f>
        <x:v>0</x:v>
      </x:c>
      <x:c r="S1418" s="1" t="n">
        <x:f>IF(E1418="",0,IF(OR(D1418&lt;&gt;"",L1418&gt;=K1418),1,0))</x:f>
        <x:v>1</x:v>
      </x:c>
      <x:c r="T1418" s="1" t="n">
        <x:f>IF(AND(E1418&lt;&gt;"",D1418&lt;&gt;"",N1418&lt;=K1418),1,0)</x:f>
        <x:v>1</x:v>
      </x:c>
      <x:c r="U1418" s="1" t="n">
        <x:f>S1418-T1418</x:f>
        <x:v>0</x:v>
      </x:c>
      <x:c r="V1418" s="1" t="n">
        <x:f>IF(I1418="",0,1)</x:f>
        <x:v>0</x:v>
      </x:c>
      <x:c r="W1418" s="1" t="n">
        <x:f>IF(I1418&gt;=4,1,0)</x:f>
        <x:v>0</x:v>
      </x:c>
      <x:c r="X1418" s="1" t="n">
        <x:f>1-O1418</x:f>
        <x:v>1</x:v>
      </x:c>
      <x:c r="Y1418" s="1" t="n">
        <x:f>IF(AND(O1418=1,L1418&gt;168),1,0)</x:f>
        <x:v>0</x:v>
      </x:c>
    </x:row>
    <x:row r="1419">
      <x:c r="A1419" s="1" t="str">
        <x:v>T01414</x:v>
      </x:c>
      <x:c r="B1419" s="9" t="n">
        <x:v>45831.82708333333</x:v>
      </x:c>
      <x:c r="C1419" s="9" t="n">
        <x:v>45832.33083333333</x:v>
      </x:c>
      <x:c r="D1419" s="9" t="n">
        <x:v>45834.839166666665</x:v>
      </x:c>
      <x:c r="E1419" s="1" t="str">
        <x:v>Normal</x:v>
      </x:c>
      <x:c r="F1419" s="1" t="str">
        <x:v>WhatsApp</x:v>
      </x:c>
      <x:c r="G1419" s="1" t="str">
        <x:v>Product information</x:v>
      </x:c>
      <x:c r="H1419" s="1" t="n">
        <x:v>0</x:v>
      </x:c>
      <x:c r="I1419" s="1"/>
      <x:c r="J1419" s="1" t="n">
        <x:f>IF(E1419="","",VLOOKUP(E1419,'Guide'!$A$7:$C$10,2,FALSE))</x:f>
        <x:v>12</x:v>
      </x:c>
      <x:c r="K1419" s="1" t="n">
        <x:f>IF(E1419="","",VLOOKUP(E1419,'Guide'!$A$7:$C$10,3,FALSE))</x:f>
        <x:v>72</x:v>
      </x:c>
      <x:c r="L1419" s="10" t="n">
        <x:f>('Guide'!$B$4-B1419)*24</x:f>
        <x:v>172.1500000000815</x:v>
      </x:c>
      <x:c r="M1419" s="10" t="n">
        <x:f>IF(C1419="","",ROUND((C1419-B1419)*24,6))</x:f>
        <x:v>12.09</x:v>
      </x:c>
      <x:c r="N1419" s="10" t="n">
        <x:f>IF(D1419="","",ROUND((D1419-B1419)*24,6))</x:f>
        <x:v>72.29</x:v>
      </x:c>
      <x:c r="O1419" s="1" t="n">
        <x:f>IF(D1419="",1,0)</x:f>
        <x:v>0</x:v>
      </x:c>
      <x:c r="P1419" s="1" t="n">
        <x:f>IF(E1419="",0,IF(OR(C1419&lt;&gt;"",L1419&gt;=J1419),1,0))</x:f>
        <x:v>1</x:v>
      </x:c>
      <x:c r="Q1419" s="1" t="n">
        <x:f>IF(AND(E1419&lt;&gt;"",C1419&lt;&gt;"",M1419&lt;=J1419),1,0)</x:f>
        <x:v>0</x:v>
      </x:c>
      <x:c r="R1419" s="1" t="n">
        <x:f>P1419-Q1419</x:f>
        <x:v>1</x:v>
      </x:c>
      <x:c r="S1419" s="1" t="n">
        <x:f>IF(E1419="",0,IF(OR(D1419&lt;&gt;"",L1419&gt;=K1419),1,0))</x:f>
        <x:v>1</x:v>
      </x:c>
      <x:c r="T1419" s="1" t="n">
        <x:f>IF(AND(E1419&lt;&gt;"",D1419&lt;&gt;"",N1419&lt;=K1419),1,0)</x:f>
        <x:v>0</x:v>
      </x:c>
      <x:c r="U1419" s="1" t="n">
        <x:f>S1419-T1419</x:f>
        <x:v>1</x:v>
      </x:c>
      <x:c r="V1419" s="1" t="n">
        <x:f>IF(I1419="",0,1)</x:f>
        <x:v>0</x:v>
      </x:c>
      <x:c r="W1419" s="1" t="n">
        <x:f>IF(I1419&gt;=4,1,0)</x:f>
        <x:v>0</x:v>
      </x:c>
      <x:c r="X1419" s="1" t="n">
        <x:f>1-O1419</x:f>
        <x:v>1</x:v>
      </x:c>
      <x:c r="Y1419" s="1" t="n">
        <x:f>IF(AND(O1419=1,L1419&gt;168),1,0)</x:f>
        <x:v>0</x:v>
      </x:c>
    </x:row>
    <x:row r="1420">
      <x:c r="A1420" s="1" t="str">
        <x:v>T01415</x:v>
      </x:c>
      <x:c r="B1420" s="9" t="n">
        <x:v>45837.59444444445</x:v>
      </x:c>
      <x:c r="C1420" s="9"/>
      <x:c r="D1420" s="9"/>
      <x:c r="E1420" s="1" t="str">
        <x:v>Normal</x:v>
      </x:c>
      <x:c r="F1420" s="1" t="str">
        <x:v>Email</x:v>
      </x:c>
      <x:c r="G1420" s="1" t="str">
        <x:v>Account access</x:v>
      </x:c>
      <x:c r="H1420" s="1" t="n">
        <x:v>0</x:v>
      </x:c>
      <x:c r="I1420" s="1"/>
      <x:c r="J1420" s="1" t="n">
        <x:f>IF(E1420="","",VLOOKUP(E1420,'Guide'!$A$7:$C$10,2,FALSE))</x:f>
        <x:v>12</x:v>
      </x:c>
      <x:c r="K1420" s="1" t="n">
        <x:f>IF(E1420="","",VLOOKUP(E1420,'Guide'!$A$7:$C$10,3,FALSE))</x:f>
        <x:v>72</x:v>
      </x:c>
      <x:c r="L1420" s="10" t="n">
        <x:f>('Guide'!$B$4-B1420)*24</x:f>
        <x:v>33.733333333279006</x:v>
      </x:c>
      <x:c r="M1420" s="10" t="str">
        <x:f>IF(C1420="","",ROUND((C1420-B1420)*24,6))</x:f>
      </x:c>
      <x:c r="N1420" s="10" t="str">
        <x:f>IF(D1420="","",ROUND((D1420-B1420)*24,6))</x:f>
      </x:c>
      <x:c r="O1420" s="1" t="n">
        <x:f>IF(D1420="",1,0)</x:f>
        <x:v>1</x:v>
      </x:c>
      <x:c r="P1420" s="1" t="n">
        <x:f>IF(E1420="",0,IF(OR(C1420&lt;&gt;"",L1420&gt;=J1420),1,0))</x:f>
        <x:v>1</x:v>
      </x:c>
      <x:c r="Q1420" s="1" t="n">
        <x:f>IF(AND(E1420&lt;&gt;"",C1420&lt;&gt;"",M1420&lt;=J1420),1,0)</x:f>
        <x:v>0</x:v>
      </x:c>
      <x:c r="R1420" s="1" t="n">
        <x:f>P1420-Q1420</x:f>
        <x:v>1</x:v>
      </x:c>
      <x:c r="S1420" s="1" t="n">
        <x:f>IF(E1420="",0,IF(OR(D1420&lt;&gt;"",L1420&gt;=K1420),1,0))</x:f>
        <x:v>0</x:v>
      </x:c>
      <x:c r="T1420" s="1" t="n">
        <x:f>IF(AND(E1420&lt;&gt;"",D1420&lt;&gt;"",N1420&lt;=K1420),1,0)</x:f>
        <x:v>0</x:v>
      </x:c>
      <x:c r="U1420" s="1" t="n">
        <x:f>S1420-T1420</x:f>
        <x:v>0</x:v>
      </x:c>
      <x:c r="V1420" s="1" t="n">
        <x:f>IF(I1420="",0,1)</x:f>
        <x:v>0</x:v>
      </x:c>
      <x:c r="W1420" s="1" t="n">
        <x:f>IF(I1420&gt;=4,1,0)</x:f>
        <x:v>0</x:v>
      </x:c>
      <x:c r="X1420" s="1" t="n">
        <x:f>1-O1420</x:f>
        <x:v>0</x:v>
      </x:c>
      <x:c r="Y1420" s="1" t="n">
        <x:f>IF(AND(O1420=1,L1420&gt;168),1,0)</x:f>
        <x:v>0</x:v>
      </x:c>
    </x:row>
    <x:row r="1421">
      <x:c r="A1421" s="1" t="str">
        <x:v>T01416</x:v>
      </x:c>
      <x:c r="B1421" s="9" t="n">
        <x:v>45760.123611111114</x:v>
      </x:c>
      <x:c r="C1421" s="9" t="n">
        <x:v>45760.69819444444</x:v>
      </x:c>
      <x:c r="D1421" s="9" t="n">
        <x:v>45762.83902777778</x:v>
      </x:c>
      <x:c r="E1421" s="1" t="str">
        <x:v>Normal</x:v>
      </x:c>
      <x:c r="F1421" s="1" t="str">
        <x:v>Email</x:v>
      </x:c>
      <x:c r="G1421" s="1" t="str">
        <x:v>Product information</x:v>
      </x:c>
      <x:c r="H1421" s="1" t="n">
        <x:v>0</x:v>
      </x:c>
      <x:c r="I1421" s="1"/>
      <x:c r="J1421" s="1" t="n">
        <x:f>IF(E1421="","",VLOOKUP(E1421,'Guide'!$A$7:$C$10,2,FALSE))</x:f>
        <x:v>12</x:v>
      </x:c>
      <x:c r="K1421" s="1" t="n">
        <x:f>IF(E1421="","",VLOOKUP(E1421,'Guide'!$A$7:$C$10,3,FALSE))</x:f>
        <x:v>72</x:v>
      </x:c>
      <x:c r="L1421" s="10" t="n">
        <x:f>('Guide'!$B$4-B1421)*24</x:f>
        <x:v>1893.0333333332674</x:v>
      </x:c>
      <x:c r="M1421" s="10" t="n">
        <x:f>IF(C1421="","",ROUND((C1421-B1421)*24,6))</x:f>
        <x:v>13.79</x:v>
      </x:c>
      <x:c r="N1421" s="10" t="n">
        <x:f>IF(D1421="","",ROUND((D1421-B1421)*24,6))</x:f>
        <x:v>65.17</x:v>
      </x:c>
      <x:c r="O1421" s="1" t="n">
        <x:f>IF(D1421="",1,0)</x:f>
        <x:v>0</x:v>
      </x:c>
      <x:c r="P1421" s="1" t="n">
        <x:f>IF(E1421="",0,IF(OR(C1421&lt;&gt;"",L1421&gt;=J1421),1,0))</x:f>
        <x:v>1</x:v>
      </x:c>
      <x:c r="Q1421" s="1" t="n">
        <x:f>IF(AND(E1421&lt;&gt;"",C1421&lt;&gt;"",M1421&lt;=J1421),1,0)</x:f>
        <x:v>0</x:v>
      </x:c>
      <x:c r="R1421" s="1" t="n">
        <x:f>P1421-Q1421</x:f>
        <x:v>1</x:v>
      </x:c>
      <x:c r="S1421" s="1" t="n">
        <x:f>IF(E1421="",0,IF(OR(D1421&lt;&gt;"",L1421&gt;=K1421),1,0))</x:f>
        <x:v>1</x:v>
      </x:c>
      <x:c r="T1421" s="1" t="n">
        <x:f>IF(AND(E1421&lt;&gt;"",D1421&lt;&gt;"",N1421&lt;=K1421),1,0)</x:f>
        <x:v>1</x:v>
      </x:c>
      <x:c r="U1421" s="1" t="n">
        <x:f>S1421-T1421</x:f>
        <x:v>0</x:v>
      </x:c>
      <x:c r="V1421" s="1" t="n">
        <x:f>IF(I1421="",0,1)</x:f>
        <x:v>0</x:v>
      </x:c>
      <x:c r="W1421" s="1" t="n">
        <x:f>IF(I1421&gt;=4,1,0)</x:f>
        <x:v>0</x:v>
      </x:c>
      <x:c r="X1421" s="1" t="n">
        <x:f>1-O1421</x:f>
        <x:v>1</x:v>
      </x:c>
      <x:c r="Y1421" s="1" t="n">
        <x:f>IF(AND(O1421=1,L1421&gt;168),1,0)</x:f>
        <x:v>0</x:v>
      </x:c>
    </x:row>
    <x:row r="1422">
      <x:c r="A1422" s="1" t="str">
        <x:v>T01417</x:v>
      </x:c>
      <x:c r="B1422" s="9" t="n">
        <x:v>45819.64722222222</x:v>
      </x:c>
      <x:c r="C1422" s="9" t="n">
        <x:v>45819.673055555555</x:v>
      </x:c>
      <x:c r="D1422" s="9"/>
      <x:c r="E1422" s="1" t="str">
        <x:v>High</x:v>
      </x:c>
      <x:c r="F1422" s="1" t="str">
        <x:v>WhatsApp</x:v>
      </x:c>
      <x:c r="G1422" s="1" t="str">
        <x:v>Account access</x:v>
      </x:c>
      <x:c r="H1422" s="1" t="n">
        <x:v>0</x:v>
      </x:c>
      <x:c r="I1422" s="1"/>
      <x:c r="J1422" s="1" t="n">
        <x:f>IF(E1422="","",VLOOKUP(E1422,'Guide'!$A$7:$C$10,2,FALSE))</x:f>
        <x:v>4</x:v>
      </x:c>
      <x:c r="K1422" s="1" t="n">
        <x:f>IF(E1422="","",VLOOKUP(E1422,'Guide'!$A$7:$C$10,3,FALSE))</x:f>
        <x:v>24</x:v>
      </x:c>
      <x:c r="L1422" s="10" t="n">
        <x:f>('Guide'!$B$4-B1422)*24</x:f>
        <x:v>464.4666666666744</x:v>
      </x:c>
      <x:c r="M1422" s="10" t="n">
        <x:f>IF(C1422="","",ROUND((C1422-B1422)*24,6))</x:f>
        <x:v>0.62</x:v>
      </x:c>
      <x:c r="N1422" s="10" t="str">
        <x:f>IF(D1422="","",ROUND((D1422-B1422)*24,6))</x:f>
      </x:c>
      <x:c r="O1422" s="1" t="n">
        <x:f>IF(D1422="",1,0)</x:f>
        <x:v>1</x:v>
      </x:c>
      <x:c r="P1422" s="1" t="n">
        <x:f>IF(E1422="",0,IF(OR(C1422&lt;&gt;"",L1422&gt;=J1422),1,0))</x:f>
        <x:v>1</x:v>
      </x:c>
      <x:c r="Q1422" s="1" t="n">
        <x:f>IF(AND(E1422&lt;&gt;"",C1422&lt;&gt;"",M1422&lt;=J1422),1,0)</x:f>
        <x:v>1</x:v>
      </x:c>
      <x:c r="R1422" s="1" t="n">
        <x:f>P1422-Q1422</x:f>
        <x:v>0</x:v>
      </x:c>
      <x:c r="S1422" s="1" t="n">
        <x:f>IF(E1422="",0,IF(OR(D1422&lt;&gt;"",L1422&gt;=K1422),1,0))</x:f>
        <x:v>1</x:v>
      </x:c>
      <x:c r="T1422" s="1" t="n">
        <x:f>IF(AND(E1422&lt;&gt;"",D1422&lt;&gt;"",N1422&lt;=K1422),1,0)</x:f>
        <x:v>0</x:v>
      </x:c>
      <x:c r="U1422" s="1" t="n">
        <x:f>S1422-T1422</x:f>
        <x:v>1</x:v>
      </x:c>
      <x:c r="V1422" s="1" t="n">
        <x:f>IF(I1422="",0,1)</x:f>
        <x:v>0</x:v>
      </x:c>
      <x:c r="W1422" s="1" t="n">
        <x:f>IF(I1422&gt;=4,1,0)</x:f>
        <x:v>0</x:v>
      </x:c>
      <x:c r="X1422" s="1" t="n">
        <x:f>1-O1422</x:f>
        <x:v>0</x:v>
      </x:c>
      <x:c r="Y1422" s="1" t="n">
        <x:f>IF(AND(O1422=1,L1422&gt;168),1,0)</x:f>
        <x:v>1</x:v>
      </x:c>
    </x:row>
    <x:row r="1423">
      <x:c r="A1423" s="1" t="str">
        <x:v>T01418</x:v>
      </x:c>
      <x:c r="B1423" s="9" t="n">
        <x:v>45766.04236111111</x:v>
      </x:c>
      <x:c r="C1423" s="9" t="n">
        <x:v>45767.046944444446</x:v>
      </x:c>
      <x:c r="D1423" s="9" t="n">
        <x:v>45772.124027777776</x:v>
      </x:c>
      <x:c r="E1423" s="1" t="str">
        <x:v>Normal</x:v>
      </x:c>
      <x:c r="F1423" s="1" t="str">
        <x:v>Email</x:v>
      </x:c>
      <x:c r="G1423" s="1" t="str">
        <x:v>Refund</x:v>
      </x:c>
      <x:c r="H1423" s="1" t="n">
        <x:v>0</x:v>
      </x:c>
      <x:c r="I1423" s="1" t="n">
        <x:v>1</x:v>
      </x:c>
      <x:c r="J1423" s="1" t="n">
        <x:f>IF(E1423="","",VLOOKUP(E1423,'Guide'!$A$7:$C$10,2,FALSE))</x:f>
        <x:v>12</x:v>
      </x:c>
      <x:c r="K1423" s="1" t="n">
        <x:f>IF(E1423="","",VLOOKUP(E1423,'Guide'!$A$7:$C$10,3,FALSE))</x:f>
        <x:v>72</x:v>
      </x:c>
      <x:c r="L1423" s="10" t="n">
        <x:f>('Guide'!$B$4-B1423)*24</x:f>
        <x:v>1750.9833333333372</x:v>
      </x:c>
      <x:c r="M1423" s="10" t="n">
        <x:f>IF(C1423="","",ROUND((C1423-B1423)*24,6))</x:f>
        <x:v>24.11</x:v>
      </x:c>
      <x:c r="N1423" s="10" t="n">
        <x:f>IF(D1423="","",ROUND((D1423-B1423)*24,6))</x:f>
        <x:v>145.96</x:v>
      </x:c>
      <x:c r="O1423" s="1" t="n">
        <x:f>IF(D1423="",1,0)</x:f>
        <x:v>0</x:v>
      </x:c>
      <x:c r="P1423" s="1" t="n">
        <x:f>IF(E1423="",0,IF(OR(C1423&lt;&gt;"",L1423&gt;=J1423),1,0))</x:f>
        <x:v>1</x:v>
      </x:c>
      <x:c r="Q1423" s="1" t="n">
        <x:f>IF(AND(E1423&lt;&gt;"",C1423&lt;&gt;"",M1423&lt;=J1423),1,0)</x:f>
        <x:v>0</x:v>
      </x:c>
      <x:c r="R1423" s="1" t="n">
        <x:f>P1423-Q1423</x:f>
        <x:v>1</x:v>
      </x:c>
      <x:c r="S1423" s="1" t="n">
        <x:f>IF(E1423="",0,IF(OR(D1423&lt;&gt;"",L1423&gt;=K1423),1,0))</x:f>
        <x:v>1</x:v>
      </x:c>
      <x:c r="T1423" s="1" t="n">
        <x:f>IF(AND(E1423&lt;&gt;"",D1423&lt;&gt;"",N1423&lt;=K1423),1,0)</x:f>
        <x:v>0</x:v>
      </x:c>
      <x:c r="U1423" s="1" t="n">
        <x:f>S1423-T1423</x:f>
        <x:v>1</x:v>
      </x:c>
      <x:c r="V1423" s="1" t="n">
        <x:f>IF(I1423="",0,1)</x:f>
        <x:v>1</x:v>
      </x:c>
      <x:c r="W1423" s="1" t="n">
        <x:f>IF(I1423&gt;=4,1,0)</x:f>
        <x:v>0</x:v>
      </x:c>
      <x:c r="X1423" s="1" t="n">
        <x:f>1-O1423</x:f>
        <x:v>1</x:v>
      </x:c>
      <x:c r="Y1423" s="1" t="n">
        <x:f>IF(AND(O1423=1,L1423&gt;168),1,0)</x:f>
        <x:v>0</x:v>
      </x:c>
    </x:row>
    <x:row r="1424">
      <x:c r="A1424" s="1" t="str">
        <x:v>T01419</x:v>
      </x:c>
      <x:c r="B1424" s="9" t="n">
        <x:v>45727.79027777778</x:v>
      </x:c>
      <x:c r="C1424" s="9" t="n">
        <x:v>45728.460277777776</x:v>
      </x:c>
      <x:c r="D1424" s="9" t="n">
        <x:v>45728.95361111111</x:v>
      </x:c>
      <x:c r="E1424" s="1" t="str">
        <x:v>Normal</x:v>
      </x:c>
      <x:c r="F1424" s="1" t="str">
        <x:v>WhatsApp</x:v>
      </x:c>
      <x:c r="G1424" s="1" t="str">
        <x:v>Account access</x:v>
      </x:c>
      <x:c r="H1424" s="1" t="n">
        <x:v>0</x:v>
      </x:c>
      <x:c r="I1424" s="1"/>
      <x:c r="J1424" s="1" t="n">
        <x:f>IF(E1424="","",VLOOKUP(E1424,'Guide'!$A$7:$C$10,2,FALSE))</x:f>
        <x:v>12</x:v>
      </x:c>
      <x:c r="K1424" s="1" t="n">
        <x:f>IF(E1424="","",VLOOKUP(E1424,'Guide'!$A$7:$C$10,3,FALSE))</x:f>
        <x:v>72</x:v>
      </x:c>
      <x:c r="L1424" s="10" t="n">
        <x:f>('Guide'!$B$4-B1424)*24</x:f>
        <x:v>2669.0333333333256</x:v>
      </x:c>
      <x:c r="M1424" s="10" t="n">
        <x:f>IF(C1424="","",ROUND((C1424-B1424)*24,6))</x:f>
        <x:v>16.08</x:v>
      </x:c>
      <x:c r="N1424" s="10" t="n">
        <x:f>IF(D1424="","",ROUND((D1424-B1424)*24,6))</x:f>
        <x:v>27.92</x:v>
      </x:c>
      <x:c r="O1424" s="1" t="n">
        <x:f>IF(D1424="",1,0)</x:f>
        <x:v>0</x:v>
      </x:c>
      <x:c r="P1424" s="1" t="n">
        <x:f>IF(E1424="",0,IF(OR(C1424&lt;&gt;"",L1424&gt;=J1424),1,0))</x:f>
        <x:v>1</x:v>
      </x:c>
      <x:c r="Q1424" s="1" t="n">
        <x:f>IF(AND(E1424&lt;&gt;"",C1424&lt;&gt;"",M1424&lt;=J1424),1,0)</x:f>
        <x:v>0</x:v>
      </x:c>
      <x:c r="R1424" s="1" t="n">
        <x:f>P1424-Q1424</x:f>
        <x:v>1</x:v>
      </x:c>
      <x:c r="S1424" s="1" t="n">
        <x:f>IF(E1424="",0,IF(OR(D1424&lt;&gt;"",L1424&gt;=K1424),1,0))</x:f>
        <x:v>1</x:v>
      </x:c>
      <x:c r="T1424" s="1" t="n">
        <x:f>IF(AND(E1424&lt;&gt;"",D1424&lt;&gt;"",N1424&lt;=K1424),1,0)</x:f>
        <x:v>1</x:v>
      </x:c>
      <x:c r="U1424" s="1" t="n">
        <x:f>S1424-T1424</x:f>
        <x:v>0</x:v>
      </x:c>
      <x:c r="V1424" s="1" t="n">
        <x:f>IF(I1424="",0,1)</x:f>
        <x:v>0</x:v>
      </x:c>
      <x:c r="W1424" s="1" t="n">
        <x:f>IF(I1424&gt;=4,1,0)</x:f>
        <x:v>0</x:v>
      </x:c>
      <x:c r="X1424" s="1" t="n">
        <x:f>1-O1424</x:f>
        <x:v>1</x:v>
      </x:c>
      <x:c r="Y1424" s="1" t="n">
        <x:f>IF(AND(O1424=1,L1424&gt;168),1,0)</x:f>
        <x:v>0</x:v>
      </x:c>
    </x:row>
    <x:row r="1425">
      <x:c r="A1425" s="1" t="str">
        <x:v>T01420</x:v>
      </x:c>
      <x:c r="B1425" s="9" t="n">
        <x:v>45719.459027777775</x:v>
      </x:c>
      <x:c r="C1425" s="9" t="n">
        <x:v>45720.66402777778</x:v>
      </x:c>
      <x:c r="D1425" s="9" t="n">
        <x:v>45724.77361111111</x:v>
      </x:c>
      <x:c r="E1425" s="1" t="str">
        <x:v>Low</x:v>
      </x:c>
      <x:c r="F1425" s="1" t="str">
        <x:v>Email</x:v>
      </x:c>
      <x:c r="G1425" s="1" t="str">
        <x:v>Account access</x:v>
      </x:c>
      <x:c r="H1425" s="1" t="n">
        <x:v>0</x:v>
      </x:c>
      <x:c r="I1425" s="1"/>
      <x:c r="J1425" s="1" t="n">
        <x:f>IF(E1425="","",VLOOKUP(E1425,'Guide'!$A$7:$C$10,2,FALSE))</x:f>
        <x:v>24</x:v>
      </x:c>
      <x:c r="K1425" s="1" t="n">
        <x:f>IF(E1425="","",VLOOKUP(E1425,'Guide'!$A$7:$C$10,3,FALSE))</x:f>
        <x:v>120</x:v>
      </x:c>
      <x:c r="L1425" s="10" t="n">
        <x:f>('Guide'!$B$4-B1425)*24</x:f>
        <x:v>2868.9833333333954</x:v>
      </x:c>
      <x:c r="M1425" s="10" t="n">
        <x:f>IF(C1425="","",ROUND((C1425-B1425)*24,6))</x:f>
        <x:v>28.92</x:v>
      </x:c>
      <x:c r="N1425" s="10" t="n">
        <x:f>IF(D1425="","",ROUND((D1425-B1425)*24,6))</x:f>
        <x:v>127.55</x:v>
      </x:c>
      <x:c r="O1425" s="1" t="n">
        <x:f>IF(D1425="",1,0)</x:f>
        <x:v>0</x:v>
      </x:c>
      <x:c r="P1425" s="1" t="n">
        <x:f>IF(E1425="",0,IF(OR(C1425&lt;&gt;"",L1425&gt;=J1425),1,0))</x:f>
        <x:v>1</x:v>
      </x:c>
      <x:c r="Q1425" s="1" t="n">
        <x:f>IF(AND(E1425&lt;&gt;"",C1425&lt;&gt;"",M1425&lt;=J1425),1,0)</x:f>
        <x:v>0</x:v>
      </x:c>
      <x:c r="R1425" s="1" t="n">
        <x:f>P1425-Q1425</x:f>
        <x:v>1</x:v>
      </x:c>
      <x:c r="S1425" s="1" t="n">
        <x:f>IF(E1425="",0,IF(OR(D1425&lt;&gt;"",L1425&gt;=K1425),1,0))</x:f>
        <x:v>1</x:v>
      </x:c>
      <x:c r="T1425" s="1" t="n">
        <x:f>IF(AND(E1425&lt;&gt;"",D1425&lt;&gt;"",N1425&lt;=K1425),1,0)</x:f>
        <x:v>0</x:v>
      </x:c>
      <x:c r="U1425" s="1" t="n">
        <x:f>S1425-T1425</x:f>
        <x:v>1</x:v>
      </x:c>
      <x:c r="V1425" s="1" t="n">
        <x:f>IF(I1425="",0,1)</x:f>
        <x:v>0</x:v>
      </x:c>
      <x:c r="W1425" s="1" t="n">
        <x:f>IF(I1425&gt;=4,1,0)</x:f>
        <x:v>0</x:v>
      </x:c>
      <x:c r="X1425" s="1" t="n">
        <x:f>1-O1425</x:f>
        <x:v>1</x:v>
      </x:c>
      <x:c r="Y1425" s="1" t="n">
        <x:f>IF(AND(O1425=1,L1425&gt;168),1,0)</x:f>
        <x:v>0</x:v>
      </x:c>
    </x:row>
    <x:row r="1426">
      <x:c r="A1426" s="1" t="str">
        <x:v>T01421</x:v>
      </x:c>
      <x:c r="B1426" s="9" t="n">
        <x:v>45776.35625</x:v>
      </x:c>
      <x:c r="C1426" s="9" t="n">
        <x:v>45776.83458333334</x:v>
      </x:c>
      <x:c r="D1426" s="9" t="n">
        <x:v>45778.08666666667</x:v>
      </x:c>
      <x:c r="E1426" s="1" t="str">
        <x:v>Normal</x:v>
      </x:c>
      <x:c r="F1426" s="1" t="str">
        <x:v>Email</x:v>
      </x:c>
      <x:c r="G1426" s="1" t="str">
        <x:v>Account access</x:v>
      </x:c>
      <x:c r="H1426" s="1" t="n">
        <x:v>0</x:v>
      </x:c>
      <x:c r="I1426" s="1"/>
      <x:c r="J1426" s="1" t="n">
        <x:f>IF(E1426="","",VLOOKUP(E1426,'Guide'!$A$7:$C$10,2,FALSE))</x:f>
        <x:v>12</x:v>
      </x:c>
      <x:c r="K1426" s="1" t="n">
        <x:f>IF(E1426="","",VLOOKUP(E1426,'Guide'!$A$7:$C$10,3,FALSE))</x:f>
        <x:v>72</x:v>
      </x:c>
      <x:c r="L1426" s="10" t="n">
        <x:f>('Guide'!$B$4-B1426)*24</x:f>
        <x:v>1503.4500000000698</x:v>
      </x:c>
      <x:c r="M1426" s="10" t="n">
        <x:f>IF(C1426="","",ROUND((C1426-B1426)*24,6))</x:f>
        <x:v>11.48</x:v>
      </x:c>
      <x:c r="N1426" s="10" t="n">
        <x:f>IF(D1426="","",ROUND((D1426-B1426)*24,6))</x:f>
        <x:v>41.53</x:v>
      </x:c>
      <x:c r="O1426" s="1" t="n">
        <x:f>IF(D1426="",1,0)</x:f>
        <x:v>0</x:v>
      </x:c>
      <x:c r="P1426" s="1" t="n">
        <x:f>IF(E1426="",0,IF(OR(C1426&lt;&gt;"",L1426&gt;=J1426),1,0))</x:f>
        <x:v>1</x:v>
      </x:c>
      <x:c r="Q1426" s="1" t="n">
        <x:f>IF(AND(E1426&lt;&gt;"",C1426&lt;&gt;"",M1426&lt;=J1426),1,0)</x:f>
        <x:v>1</x:v>
      </x:c>
      <x:c r="R1426" s="1" t="n">
        <x:f>P1426-Q1426</x:f>
        <x:v>0</x:v>
      </x:c>
      <x:c r="S1426" s="1" t="n">
        <x:f>IF(E1426="",0,IF(OR(D1426&lt;&gt;"",L1426&gt;=K1426),1,0))</x:f>
        <x:v>1</x:v>
      </x:c>
      <x:c r="T1426" s="1" t="n">
        <x:f>IF(AND(E1426&lt;&gt;"",D1426&lt;&gt;"",N1426&lt;=K1426),1,0)</x:f>
        <x:v>1</x:v>
      </x:c>
      <x:c r="U1426" s="1" t="n">
        <x:f>S1426-T1426</x:f>
        <x:v>0</x:v>
      </x:c>
      <x:c r="V1426" s="1" t="n">
        <x:f>IF(I1426="",0,1)</x:f>
        <x:v>0</x:v>
      </x:c>
      <x:c r="W1426" s="1" t="n">
        <x:f>IF(I1426&gt;=4,1,0)</x:f>
        <x:v>0</x:v>
      </x:c>
      <x:c r="X1426" s="1" t="n">
        <x:f>1-O1426</x:f>
        <x:v>1</x:v>
      </x:c>
      <x:c r="Y1426" s="1" t="n">
        <x:f>IF(AND(O1426=1,L1426&gt;168),1,0)</x:f>
        <x:v>0</x:v>
      </x:c>
    </x:row>
    <x:row r="1427">
      <x:c r="A1427" s="1" t="str">
        <x:v>T01422</x:v>
      </x:c>
      <x:c r="B1427" s="9" t="n">
        <x:v>45718.75833333333</x:v>
      </x:c>
      <x:c r="C1427" s="9" t="n">
        <x:v>45719.02291666667</x:v>
      </x:c>
      <x:c r="D1427" s="9" t="n">
        <x:v>45720.10916666667</x:v>
      </x:c>
      <x:c r="E1427" s="1" t="str">
        <x:v>Low</x:v>
      </x:c>
      <x:c r="F1427" s="1" t="str">
        <x:v>WhatsApp</x:v>
      </x:c>
      <x:c r="G1427" s="1" t="str">
        <x:v>Delivery</x:v>
      </x:c>
      <x:c r="H1427" s="1" t="n">
        <x:v>0</x:v>
      </x:c>
      <x:c r="I1427" s="1" t="n">
        <x:v>5</x:v>
      </x:c>
      <x:c r="J1427" s="1" t="n">
        <x:f>IF(E1427="","",VLOOKUP(E1427,'Guide'!$A$7:$C$10,2,FALSE))</x:f>
        <x:v>24</x:v>
      </x:c>
      <x:c r="K1427" s="1" t="n">
        <x:f>IF(E1427="","",VLOOKUP(E1427,'Guide'!$A$7:$C$10,3,FALSE))</x:f>
        <x:v>120</x:v>
      </x:c>
      <x:c r="L1427" s="10" t="n">
        <x:f>('Guide'!$B$4-B1427)*24</x:f>
        <x:v>2885.8000000000466</x:v>
      </x:c>
      <x:c r="M1427" s="10" t="n">
        <x:f>IF(C1427="","",ROUND((C1427-B1427)*24,6))</x:f>
        <x:v>6.35</x:v>
      </x:c>
      <x:c r="N1427" s="10" t="n">
        <x:f>IF(D1427="","",ROUND((D1427-B1427)*24,6))</x:f>
        <x:v>32.42</x:v>
      </x:c>
      <x:c r="O1427" s="1" t="n">
        <x:f>IF(D1427="",1,0)</x:f>
        <x:v>0</x:v>
      </x:c>
      <x:c r="P1427" s="1" t="n">
        <x:f>IF(E1427="",0,IF(OR(C1427&lt;&gt;"",L1427&gt;=J1427),1,0))</x:f>
        <x:v>1</x:v>
      </x:c>
      <x:c r="Q1427" s="1" t="n">
        <x:f>IF(AND(E1427&lt;&gt;"",C1427&lt;&gt;"",M1427&lt;=J1427),1,0)</x:f>
        <x:v>1</x:v>
      </x:c>
      <x:c r="R1427" s="1" t="n">
        <x:f>P1427-Q1427</x:f>
        <x:v>0</x:v>
      </x:c>
      <x:c r="S1427" s="1" t="n">
        <x:f>IF(E1427="",0,IF(OR(D1427&lt;&gt;"",L1427&gt;=K1427),1,0))</x:f>
        <x:v>1</x:v>
      </x:c>
      <x:c r="T1427" s="1" t="n">
        <x:f>IF(AND(E1427&lt;&gt;"",D1427&lt;&gt;"",N1427&lt;=K1427),1,0)</x:f>
        <x:v>1</x:v>
      </x:c>
      <x:c r="U1427" s="1" t="n">
        <x:f>S1427-T1427</x:f>
        <x:v>0</x:v>
      </x:c>
      <x:c r="V1427" s="1" t="n">
        <x:f>IF(I1427="",0,1)</x:f>
        <x:v>1</x:v>
      </x:c>
      <x:c r="W1427" s="1" t="n">
        <x:f>IF(I1427&gt;=4,1,0)</x:f>
        <x:v>1</x:v>
      </x:c>
      <x:c r="X1427" s="1" t="n">
        <x:f>1-O1427</x:f>
        <x:v>1</x:v>
      </x:c>
      <x:c r="Y1427" s="1" t="n">
        <x:f>IF(AND(O1427=1,L1427&gt;168),1,0)</x:f>
        <x:v>0</x:v>
      </x:c>
    </x:row>
    <x:row r="1428">
      <x:c r="A1428" s="1" t="str">
        <x:v>T01423</x:v>
      </x:c>
      <x:c r="B1428" s="9" t="n">
        <x:v>45757.501388888886</x:v>
      </x:c>
      <x:c r="C1428" s="9" t="n">
        <x:v>45757.869722222225</x:v>
      </x:c>
      <x:c r="D1428" s="9" t="n">
        <x:v>45768.65013888889</x:v>
      </x:c>
      <x:c r="E1428" s="1" t="str">
        <x:v>Normal</x:v>
      </x:c>
      <x:c r="F1428" s="1" t="str">
        <x:v>WhatsApp</x:v>
      </x:c>
      <x:c r="G1428" s="1" t="str">
        <x:v>Account access</x:v>
      </x:c>
      <x:c r="H1428" s="1" t="n">
        <x:v>0</x:v>
      </x:c>
      <x:c r="I1428" s="1"/>
      <x:c r="J1428" s="1" t="n">
        <x:f>IF(E1428="","",VLOOKUP(E1428,'Guide'!$A$7:$C$10,2,FALSE))</x:f>
        <x:v>12</x:v>
      </x:c>
      <x:c r="K1428" s="1" t="n">
        <x:f>IF(E1428="","",VLOOKUP(E1428,'Guide'!$A$7:$C$10,3,FALSE))</x:f>
        <x:v>72</x:v>
      </x:c>
      <x:c r="L1428" s="10" t="n">
        <x:f>('Guide'!$B$4-B1428)*24</x:f>
        <x:v>1955.9666666667326</x:v>
      </x:c>
      <x:c r="M1428" s="10" t="n">
        <x:f>IF(C1428="","",ROUND((C1428-B1428)*24,6))</x:f>
        <x:v>8.84</x:v>
      </x:c>
      <x:c r="N1428" s="10" t="n">
        <x:f>IF(D1428="","",ROUND((D1428-B1428)*24,6))</x:f>
        <x:v>267.57</x:v>
      </x:c>
      <x:c r="O1428" s="1" t="n">
        <x:f>IF(D1428="",1,0)</x:f>
        <x:v>0</x:v>
      </x:c>
      <x:c r="P1428" s="1" t="n">
        <x:f>IF(E1428="",0,IF(OR(C1428&lt;&gt;"",L1428&gt;=J1428),1,0))</x:f>
        <x:v>1</x:v>
      </x:c>
      <x:c r="Q1428" s="1" t="n">
        <x:f>IF(AND(E1428&lt;&gt;"",C1428&lt;&gt;"",M1428&lt;=J1428),1,0)</x:f>
        <x:v>1</x:v>
      </x:c>
      <x:c r="R1428" s="1" t="n">
        <x:f>P1428-Q1428</x:f>
        <x:v>0</x:v>
      </x:c>
      <x:c r="S1428" s="1" t="n">
        <x:f>IF(E1428="",0,IF(OR(D1428&lt;&gt;"",L1428&gt;=K1428),1,0))</x:f>
        <x:v>1</x:v>
      </x:c>
      <x:c r="T1428" s="1" t="n">
        <x:f>IF(AND(E1428&lt;&gt;"",D1428&lt;&gt;"",N1428&lt;=K1428),1,0)</x:f>
        <x:v>0</x:v>
      </x:c>
      <x:c r="U1428" s="1" t="n">
        <x:f>S1428-T1428</x:f>
        <x:v>1</x:v>
      </x:c>
      <x:c r="V1428" s="1" t="n">
        <x:f>IF(I1428="",0,1)</x:f>
        <x:v>0</x:v>
      </x:c>
      <x:c r="W1428" s="1" t="n">
        <x:f>IF(I1428&gt;=4,1,0)</x:f>
        <x:v>0</x:v>
      </x:c>
      <x:c r="X1428" s="1" t="n">
        <x:f>1-O1428</x:f>
        <x:v>1</x:v>
      </x:c>
      <x:c r="Y1428" s="1" t="n">
        <x:f>IF(AND(O1428=1,L1428&gt;168),1,0)</x:f>
        <x:v>0</x:v>
      </x:c>
    </x:row>
    <x:row r="1429">
      <x:c r="A1429" s="1" t="str">
        <x:v>T01424</x:v>
      </x:c>
      <x:c r="B1429" s="9" t="n">
        <x:v>45699.67361111111</x:v>
      </x:c>
      <x:c r="C1429" s="9" t="n">
        <x:v>45700.32611111111</x:v>
      </x:c>
      <x:c r="D1429" s="9" t="n">
        <x:v>45705.44694444445</x:v>
      </x:c>
      <x:c r="E1429" s="1" t="str">
        <x:v>Normal</x:v>
      </x:c>
      <x:c r="F1429" s="1" t="str">
        <x:v>Email</x:v>
      </x:c>
      <x:c r="G1429" s="1" t="str">
        <x:v>Product information</x:v>
      </x:c>
      <x:c r="H1429" s="1" t="n">
        <x:v>0</x:v>
      </x:c>
      <x:c r="I1429" s="1"/>
      <x:c r="J1429" s="1" t="n">
        <x:f>IF(E1429="","",VLOOKUP(E1429,'Guide'!$A$7:$C$10,2,FALSE))</x:f>
        <x:v>12</x:v>
      </x:c>
      <x:c r="K1429" s="1" t="n">
        <x:f>IF(E1429="","",VLOOKUP(E1429,'Guide'!$A$7:$C$10,3,FALSE))</x:f>
        <x:v>72</x:v>
      </x:c>
      <x:c r="L1429" s="10" t="n">
        <x:f>('Guide'!$B$4-B1429)*24</x:f>
        <x:v>3343.833333333372</x:v>
      </x:c>
      <x:c r="M1429" s="10" t="n">
        <x:f>IF(C1429="","",ROUND((C1429-B1429)*24,6))</x:f>
        <x:v>15.66</x:v>
      </x:c>
      <x:c r="N1429" s="10" t="n">
        <x:f>IF(D1429="","",ROUND((D1429-B1429)*24,6))</x:f>
        <x:v>138.56</x:v>
      </x:c>
      <x:c r="O1429" s="1" t="n">
        <x:f>IF(D1429="",1,0)</x:f>
        <x:v>0</x:v>
      </x:c>
      <x:c r="P1429" s="1" t="n">
        <x:f>IF(E1429="",0,IF(OR(C1429&lt;&gt;"",L1429&gt;=J1429),1,0))</x:f>
        <x:v>1</x:v>
      </x:c>
      <x:c r="Q1429" s="1" t="n">
        <x:f>IF(AND(E1429&lt;&gt;"",C1429&lt;&gt;"",M1429&lt;=J1429),1,0)</x:f>
        <x:v>0</x:v>
      </x:c>
      <x:c r="R1429" s="1" t="n">
        <x:f>P1429-Q1429</x:f>
        <x:v>1</x:v>
      </x:c>
      <x:c r="S1429" s="1" t="n">
        <x:f>IF(E1429="",0,IF(OR(D1429&lt;&gt;"",L1429&gt;=K1429),1,0))</x:f>
        <x:v>1</x:v>
      </x:c>
      <x:c r="T1429" s="1" t="n">
        <x:f>IF(AND(E1429&lt;&gt;"",D1429&lt;&gt;"",N1429&lt;=K1429),1,0)</x:f>
        <x:v>0</x:v>
      </x:c>
      <x:c r="U1429" s="1" t="n">
        <x:f>S1429-T1429</x:f>
        <x:v>1</x:v>
      </x:c>
      <x:c r="V1429" s="1" t="n">
        <x:f>IF(I1429="",0,1)</x:f>
        <x:v>0</x:v>
      </x:c>
      <x:c r="W1429" s="1" t="n">
        <x:f>IF(I1429&gt;=4,1,0)</x:f>
        <x:v>0</x:v>
      </x:c>
      <x:c r="X1429" s="1" t="n">
        <x:f>1-O1429</x:f>
        <x:v>1</x:v>
      </x:c>
      <x:c r="Y1429" s="1" t="n">
        <x:f>IF(AND(O1429=1,L1429&gt;168),1,0)</x:f>
        <x:v>0</x:v>
      </x:c>
    </x:row>
    <x:row r="1430">
      <x:c r="A1430" s="1" t="str">
        <x:v>T01425</x:v>
      </x:c>
      <x:c r="B1430" s="9" t="n">
        <x:v>45690.625</x:v>
      </x:c>
      <x:c r="C1430" s="9" t="n">
        <x:v>45691.08666666667</x:v>
      </x:c>
      <x:c r="D1430" s="9" t="n">
        <x:v>45691.246666666666</x:v>
      </x:c>
      <x:c r="E1430" s="1" t="str">
        <x:v>Normal</x:v>
      </x:c>
      <x:c r="F1430" s="1" t="str">
        <x:v>Email</x:v>
      </x:c>
      <x:c r="G1430" s="1" t="str">
        <x:v>Billing</x:v>
      </x:c>
      <x:c r="H1430" s="1" t="n">
        <x:v>0</x:v>
      </x:c>
      <x:c r="I1430" s="1" t="n">
        <x:v>4</x:v>
      </x:c>
      <x:c r="J1430" s="1" t="n">
        <x:f>IF(E1430="","",VLOOKUP(E1430,'Guide'!$A$7:$C$10,2,FALSE))</x:f>
        <x:v>12</x:v>
      </x:c>
      <x:c r="K1430" s="1" t="n">
        <x:f>IF(E1430="","",VLOOKUP(E1430,'Guide'!$A$7:$C$10,3,FALSE))</x:f>
        <x:v>72</x:v>
      </x:c>
      <x:c r="L1430" s="10" t="n">
        <x:f>('Guide'!$B$4-B1430)*24</x:f>
        <x:v>3561</x:v>
      </x:c>
      <x:c r="M1430" s="10" t="n">
        <x:f>IF(C1430="","",ROUND((C1430-B1430)*24,6))</x:f>
        <x:v>11.08</x:v>
      </x:c>
      <x:c r="N1430" s="10" t="n">
        <x:f>IF(D1430="","",ROUND((D1430-B1430)*24,6))</x:f>
        <x:v>14.92</x:v>
      </x:c>
      <x:c r="O1430" s="1" t="n">
        <x:f>IF(D1430="",1,0)</x:f>
        <x:v>0</x:v>
      </x:c>
      <x:c r="P1430" s="1" t="n">
        <x:f>IF(E1430="",0,IF(OR(C1430&lt;&gt;"",L1430&gt;=J1430),1,0))</x:f>
        <x:v>1</x:v>
      </x:c>
      <x:c r="Q1430" s="1" t="n">
        <x:f>IF(AND(E1430&lt;&gt;"",C1430&lt;&gt;"",M1430&lt;=J1430),1,0)</x:f>
        <x:v>1</x:v>
      </x:c>
      <x:c r="R1430" s="1" t="n">
        <x:f>P1430-Q1430</x:f>
        <x:v>0</x:v>
      </x:c>
      <x:c r="S1430" s="1" t="n">
        <x:f>IF(E1430="",0,IF(OR(D1430&lt;&gt;"",L1430&gt;=K1430),1,0))</x:f>
        <x:v>1</x:v>
      </x:c>
      <x:c r="T1430" s="1" t="n">
        <x:f>IF(AND(E1430&lt;&gt;"",D1430&lt;&gt;"",N1430&lt;=K1430),1,0)</x:f>
        <x:v>1</x:v>
      </x:c>
      <x:c r="U1430" s="1" t="n">
        <x:f>S1430-T1430</x:f>
        <x:v>0</x:v>
      </x:c>
      <x:c r="V1430" s="1" t="n">
        <x:f>IF(I1430="",0,1)</x:f>
        <x:v>1</x:v>
      </x:c>
      <x:c r="W1430" s="1" t="n">
        <x:f>IF(I1430&gt;=4,1,0)</x:f>
        <x:v>1</x:v>
      </x:c>
      <x:c r="X1430" s="1" t="n">
        <x:f>1-O1430</x:f>
        <x:v>1</x:v>
      </x:c>
      <x:c r="Y1430" s="1" t="n">
        <x:f>IF(AND(O1430=1,L1430&gt;168),1,0)</x:f>
        <x:v>0</x:v>
      </x:c>
    </x:row>
    <x:row r="1431">
      <x:c r="A1431" s="1" t="str">
        <x:v>T01426</x:v>
      </x:c>
      <x:c r="B1431" s="9" t="n">
        <x:v>45749.88333333333</x:v>
      </x:c>
      <x:c r="C1431" s="9" t="n">
        <x:v>45750.25625</x:v>
      </x:c>
      <x:c r="D1431" s="9" t="n">
        <x:v>45751.800416666665</x:v>
      </x:c>
      <x:c r="E1431" s="1" t="str">
        <x:v>High</x:v>
      </x:c>
      <x:c r="F1431" s="1" t="str">
        <x:v>Email</x:v>
      </x:c>
      <x:c r="G1431" s="1" t="str">
        <x:v>Delivery</x:v>
      </x:c>
      <x:c r="H1431" s="1" t="n">
        <x:v>0</x:v>
      </x:c>
      <x:c r="I1431" s="1"/>
      <x:c r="J1431" s="1" t="n">
        <x:f>IF(E1431="","",VLOOKUP(E1431,'Guide'!$A$7:$C$10,2,FALSE))</x:f>
        <x:v>4</x:v>
      </x:c>
      <x:c r="K1431" s="1" t="n">
        <x:f>IF(E1431="","",VLOOKUP(E1431,'Guide'!$A$7:$C$10,3,FALSE))</x:f>
        <x:v>24</x:v>
      </x:c>
      <x:c r="L1431" s="10" t="n">
        <x:f>('Guide'!$B$4-B1431)*24</x:f>
        <x:v>2138.8000000000466</x:v>
      </x:c>
      <x:c r="M1431" s="10" t="n">
        <x:f>IF(C1431="","",ROUND((C1431-B1431)*24,6))</x:f>
        <x:v>8.95</x:v>
      </x:c>
      <x:c r="N1431" s="10" t="n">
        <x:f>IF(D1431="","",ROUND((D1431-B1431)*24,6))</x:f>
        <x:v>46.01</x:v>
      </x:c>
      <x:c r="O1431" s="1" t="n">
        <x:f>IF(D1431="",1,0)</x:f>
        <x:v>0</x:v>
      </x:c>
      <x:c r="P1431" s="1" t="n">
        <x:f>IF(E1431="",0,IF(OR(C1431&lt;&gt;"",L1431&gt;=J1431),1,0))</x:f>
        <x:v>1</x:v>
      </x:c>
      <x:c r="Q1431" s="1" t="n">
        <x:f>IF(AND(E1431&lt;&gt;"",C1431&lt;&gt;"",M1431&lt;=J1431),1,0)</x:f>
        <x:v>0</x:v>
      </x:c>
      <x:c r="R1431" s="1" t="n">
        <x:f>P1431-Q1431</x:f>
        <x:v>1</x:v>
      </x:c>
      <x:c r="S1431" s="1" t="n">
        <x:f>IF(E1431="",0,IF(OR(D1431&lt;&gt;"",L1431&gt;=K1431),1,0))</x:f>
        <x:v>1</x:v>
      </x:c>
      <x:c r="T1431" s="1" t="n">
        <x:f>IF(AND(E1431&lt;&gt;"",D1431&lt;&gt;"",N1431&lt;=K1431),1,0)</x:f>
        <x:v>0</x:v>
      </x:c>
      <x:c r="U1431" s="1" t="n">
        <x:f>S1431-T1431</x:f>
        <x:v>1</x:v>
      </x:c>
      <x:c r="V1431" s="1" t="n">
        <x:f>IF(I1431="",0,1)</x:f>
        <x:v>0</x:v>
      </x:c>
      <x:c r="W1431" s="1" t="n">
        <x:f>IF(I1431&gt;=4,1,0)</x:f>
        <x:v>0</x:v>
      </x:c>
      <x:c r="X1431" s="1" t="n">
        <x:f>1-O1431</x:f>
        <x:v>1</x:v>
      </x:c>
      <x:c r="Y1431" s="1" t="n">
        <x:f>IF(AND(O1431=1,L1431&gt;168),1,0)</x:f>
        <x:v>0</x:v>
      </x:c>
    </x:row>
    <x:row r="1432">
      <x:c r="A1432" s="1" t="str">
        <x:v>T01427</x:v>
      </x:c>
      <x:c r="B1432" s="9" t="n">
        <x:v>45826.12222222222</x:v>
      </x:c>
      <x:c r="C1432" s="9" t="n">
        <x:v>45826.17388888889</x:v>
      </x:c>
      <x:c r="D1432" s="9" t="n">
        <x:v>45826.36430555556</x:v>
      </x:c>
      <x:c r="E1432" s="1" t="str">
        <x:v>High</x:v>
      </x:c>
      <x:c r="F1432" s="1" t="str">
        <x:v>Web chat</x:v>
      </x:c>
      <x:c r="G1432" s="1" t="str">
        <x:v>Account access</x:v>
      </x:c>
      <x:c r="H1432" s="1" t="n">
        <x:v>0</x:v>
      </x:c>
      <x:c r="I1432" s="1"/>
      <x:c r="J1432" s="1" t="n">
        <x:f>IF(E1432="","",VLOOKUP(E1432,'Guide'!$A$7:$C$10,2,FALSE))</x:f>
        <x:v>4</x:v>
      </x:c>
      <x:c r="K1432" s="1" t="n">
        <x:f>IF(E1432="","",VLOOKUP(E1432,'Guide'!$A$7:$C$10,3,FALSE))</x:f>
        <x:v>24</x:v>
      </x:c>
      <x:c r="L1432" s="10" t="n">
        <x:f>('Guide'!$B$4-B1432)*24</x:f>
        <x:v>309.06666666670935</x:v>
      </x:c>
      <x:c r="M1432" s="10" t="n">
        <x:f>IF(C1432="","",ROUND((C1432-B1432)*24,6))</x:f>
        <x:v>1.24</x:v>
      </x:c>
      <x:c r="N1432" s="10" t="n">
        <x:f>IF(D1432="","",ROUND((D1432-B1432)*24,6))</x:f>
        <x:v>5.81</x:v>
      </x:c>
      <x:c r="O1432" s="1" t="n">
        <x:f>IF(D1432="",1,0)</x:f>
        <x:v>0</x:v>
      </x:c>
      <x:c r="P1432" s="1" t="n">
        <x:f>IF(E1432="",0,IF(OR(C1432&lt;&gt;"",L1432&gt;=J1432),1,0))</x:f>
        <x:v>1</x:v>
      </x:c>
      <x:c r="Q1432" s="1" t="n">
        <x:f>IF(AND(E1432&lt;&gt;"",C1432&lt;&gt;"",M1432&lt;=J1432),1,0)</x:f>
        <x:v>1</x:v>
      </x:c>
      <x:c r="R1432" s="1" t="n">
        <x:f>P1432-Q1432</x:f>
        <x:v>0</x:v>
      </x:c>
      <x:c r="S1432" s="1" t="n">
        <x:f>IF(E1432="",0,IF(OR(D1432&lt;&gt;"",L1432&gt;=K1432),1,0))</x:f>
        <x:v>1</x:v>
      </x:c>
      <x:c r="T1432" s="1" t="n">
        <x:f>IF(AND(E1432&lt;&gt;"",D1432&lt;&gt;"",N1432&lt;=K1432),1,0)</x:f>
        <x:v>1</x:v>
      </x:c>
      <x:c r="U1432" s="1" t="n">
        <x:f>S1432-T1432</x:f>
        <x:v>0</x:v>
      </x:c>
      <x:c r="V1432" s="1" t="n">
        <x:f>IF(I1432="",0,1)</x:f>
        <x:v>0</x:v>
      </x:c>
      <x:c r="W1432" s="1" t="n">
        <x:f>IF(I1432&gt;=4,1,0)</x:f>
        <x:v>0</x:v>
      </x:c>
      <x:c r="X1432" s="1" t="n">
        <x:f>1-O1432</x:f>
        <x:v>1</x:v>
      </x:c>
      <x:c r="Y1432" s="1" t="n">
        <x:f>IF(AND(O1432=1,L1432&gt;168),1,0)</x:f>
        <x:v>0</x:v>
      </x:c>
    </x:row>
    <x:row r="1433">
      <x:c r="A1433" s="1" t="str">
        <x:v>T01428</x:v>
      </x:c>
      <x:c r="B1433" s="9" t="n">
        <x:v>45726.74097222222</x:v>
      </x:c>
      <x:c r="C1433" s="9" t="n">
        <x:v>45726.93722222222</x:v>
      </x:c>
      <x:c r="D1433" s="9" t="n">
        <x:v>45727.408472222225</x:v>
      </x:c>
      <x:c r="E1433" s="1" t="str">
        <x:v>High</x:v>
      </x:c>
      <x:c r="F1433" s="1" t="str">
        <x:v>Web chat</x:v>
      </x:c>
      <x:c r="G1433" s="1" t="str">
        <x:v>Billing</x:v>
      </x:c>
      <x:c r="H1433" s="1" t="n">
        <x:v>0</x:v>
      </x:c>
      <x:c r="I1433" s="1" t="n">
        <x:v>4</x:v>
      </x:c>
      <x:c r="J1433" s="1" t="n">
        <x:f>IF(E1433="","",VLOOKUP(E1433,'Guide'!$A$7:$C$10,2,FALSE))</x:f>
        <x:v>4</x:v>
      </x:c>
      <x:c r="K1433" s="1" t="n">
        <x:f>IF(E1433="","",VLOOKUP(E1433,'Guide'!$A$7:$C$10,3,FALSE))</x:f>
        <x:v>24</x:v>
      </x:c>
      <x:c r="L1433" s="10" t="n">
        <x:f>('Guide'!$B$4-B1433)*24</x:f>
        <x:v>2694.2166666666744</x:v>
      </x:c>
      <x:c r="M1433" s="10" t="n">
        <x:f>IF(C1433="","",ROUND((C1433-B1433)*24,6))</x:f>
        <x:v>4.71</x:v>
      </x:c>
      <x:c r="N1433" s="10" t="n">
        <x:f>IF(D1433="","",ROUND((D1433-B1433)*24,6))</x:f>
        <x:v>16.02</x:v>
      </x:c>
      <x:c r="O1433" s="1" t="n">
        <x:f>IF(D1433="",1,0)</x:f>
        <x:v>0</x:v>
      </x:c>
      <x:c r="P1433" s="1" t="n">
        <x:f>IF(E1433="",0,IF(OR(C1433&lt;&gt;"",L1433&gt;=J1433),1,0))</x:f>
        <x:v>1</x:v>
      </x:c>
      <x:c r="Q1433" s="1" t="n">
        <x:f>IF(AND(E1433&lt;&gt;"",C1433&lt;&gt;"",M1433&lt;=J1433),1,0)</x:f>
        <x:v>0</x:v>
      </x:c>
      <x:c r="R1433" s="1" t="n">
        <x:f>P1433-Q1433</x:f>
        <x:v>1</x:v>
      </x:c>
      <x:c r="S1433" s="1" t="n">
        <x:f>IF(E1433="",0,IF(OR(D1433&lt;&gt;"",L1433&gt;=K1433),1,0))</x:f>
        <x:v>1</x:v>
      </x:c>
      <x:c r="T1433" s="1" t="n">
        <x:f>IF(AND(E1433&lt;&gt;"",D1433&lt;&gt;"",N1433&lt;=K1433),1,0)</x:f>
        <x:v>1</x:v>
      </x:c>
      <x:c r="U1433" s="1" t="n">
        <x:f>S1433-T1433</x:f>
        <x:v>0</x:v>
      </x:c>
      <x:c r="V1433" s="1" t="n">
        <x:f>IF(I1433="",0,1)</x:f>
        <x:v>1</x:v>
      </x:c>
      <x:c r="W1433" s="1" t="n">
        <x:f>IF(I1433&gt;=4,1,0)</x:f>
        <x:v>1</x:v>
      </x:c>
      <x:c r="X1433" s="1" t="n">
        <x:f>1-O1433</x:f>
        <x:v>1</x:v>
      </x:c>
      <x:c r="Y1433" s="1" t="n">
        <x:f>IF(AND(O1433=1,L1433&gt;168),1,0)</x:f>
        <x:v>0</x:v>
      </x:c>
    </x:row>
    <x:row r="1434">
      <x:c r="A1434" s="1" t="str">
        <x:v>T01429</x:v>
      </x:c>
      <x:c r="B1434" s="9" t="n">
        <x:v>45707.89444444444</x:v>
      </x:c>
      <x:c r="C1434" s="9" t="n">
        <x:v>45708.279444444444</x:v>
      </x:c>
      <x:c r="D1434" s="9"/>
      <x:c r="E1434" s="1" t="str">
        <x:v>Normal</x:v>
      </x:c>
      <x:c r="F1434" s="1" t="str">
        <x:v>Email</x:v>
      </x:c>
      <x:c r="G1434" s="1" t="str">
        <x:v>Billing</x:v>
      </x:c>
      <x:c r="H1434" s="1" t="n">
        <x:v>0</x:v>
      </x:c>
      <x:c r="I1434" s="1"/>
      <x:c r="J1434" s="1" t="n">
        <x:f>IF(E1434="","",VLOOKUP(E1434,'Guide'!$A$7:$C$10,2,FALSE))</x:f>
        <x:v>12</x:v>
      </x:c>
      <x:c r="K1434" s="1" t="n">
        <x:f>IF(E1434="","",VLOOKUP(E1434,'Guide'!$A$7:$C$10,3,FALSE))</x:f>
        <x:v>72</x:v>
      </x:c>
      <x:c r="L1434" s="10" t="n">
        <x:f>('Guide'!$B$4-B1434)*24</x:f>
        <x:v>3146.533333333384</x:v>
      </x:c>
      <x:c r="M1434" s="10" t="n">
        <x:f>IF(C1434="","",ROUND((C1434-B1434)*24,6))</x:f>
        <x:v>9.24</x:v>
      </x:c>
      <x:c r="N1434" s="10" t="str">
        <x:f>IF(D1434="","",ROUND((D1434-B1434)*24,6))</x:f>
      </x:c>
      <x:c r="O1434" s="1" t="n">
        <x:f>IF(D1434="",1,0)</x:f>
        <x:v>1</x:v>
      </x:c>
      <x:c r="P1434" s="1" t="n">
        <x:f>IF(E1434="",0,IF(OR(C1434&lt;&gt;"",L1434&gt;=J1434),1,0))</x:f>
        <x:v>1</x:v>
      </x:c>
      <x:c r="Q1434" s="1" t="n">
        <x:f>IF(AND(E1434&lt;&gt;"",C1434&lt;&gt;"",M1434&lt;=J1434),1,0)</x:f>
        <x:v>1</x:v>
      </x:c>
      <x:c r="R1434" s="1" t="n">
        <x:f>P1434-Q1434</x:f>
        <x:v>0</x:v>
      </x:c>
      <x:c r="S1434" s="1" t="n">
        <x:f>IF(E1434="",0,IF(OR(D1434&lt;&gt;"",L1434&gt;=K1434),1,0))</x:f>
        <x:v>1</x:v>
      </x:c>
      <x:c r="T1434" s="1" t="n">
        <x:f>IF(AND(E1434&lt;&gt;"",D1434&lt;&gt;"",N1434&lt;=K1434),1,0)</x:f>
        <x:v>0</x:v>
      </x:c>
      <x:c r="U1434" s="1" t="n">
        <x:f>S1434-T1434</x:f>
        <x:v>1</x:v>
      </x:c>
      <x:c r="V1434" s="1" t="n">
        <x:f>IF(I1434="",0,1)</x:f>
        <x:v>0</x:v>
      </x:c>
      <x:c r="W1434" s="1" t="n">
        <x:f>IF(I1434&gt;=4,1,0)</x:f>
        <x:v>0</x:v>
      </x:c>
      <x:c r="X1434" s="1" t="n">
        <x:f>1-O1434</x:f>
        <x:v>0</x:v>
      </x:c>
      <x:c r="Y1434" s="1" t="n">
        <x:f>IF(AND(O1434=1,L1434&gt;168),1,0)</x:f>
        <x:v>1</x:v>
      </x:c>
    </x:row>
    <x:row r="1435">
      <x:c r="A1435" s="1" t="str">
        <x:v>T01430</x:v>
      </x:c>
      <x:c r="B1435" s="9" t="n">
        <x:v>45697.58541666667</x:v>
      </x:c>
      <x:c r="C1435" s="9" t="n">
        <x:v>45697.879583333335</x:v>
      </x:c>
      <x:c r="D1435" s="9" t="n">
        <x:v>45701.26875</x:v>
      </x:c>
      <x:c r="E1435" s="1" t="str">
        <x:v>Normal</x:v>
      </x:c>
      <x:c r="F1435" s="1" t="str">
        <x:v>WhatsApp</x:v>
      </x:c>
      <x:c r="G1435" s="1" t="str">
        <x:v>Delivery</x:v>
      </x:c>
      <x:c r="H1435" s="1" t="n">
        <x:v>0</x:v>
      </x:c>
      <x:c r="I1435" s="1"/>
      <x:c r="J1435" s="1" t="n">
        <x:f>IF(E1435="","",VLOOKUP(E1435,'Guide'!$A$7:$C$10,2,FALSE))</x:f>
        <x:v>12</x:v>
      </x:c>
      <x:c r="K1435" s="1" t="n">
        <x:f>IF(E1435="","",VLOOKUP(E1435,'Guide'!$A$7:$C$10,3,FALSE))</x:f>
        <x:v>72</x:v>
      </x:c>
      <x:c r="L1435" s="10" t="n">
        <x:f>('Guide'!$B$4-B1435)*24</x:f>
        <x:v>3393.9499999999534</x:v>
      </x:c>
      <x:c r="M1435" s="10" t="n">
        <x:f>IF(C1435="","",ROUND((C1435-B1435)*24,6))</x:f>
        <x:v>7.06</x:v>
      </x:c>
      <x:c r="N1435" s="10" t="n">
        <x:f>IF(D1435="","",ROUND((D1435-B1435)*24,6))</x:f>
        <x:v>88.4</x:v>
      </x:c>
      <x:c r="O1435" s="1" t="n">
        <x:f>IF(D1435="",1,0)</x:f>
        <x:v>0</x:v>
      </x:c>
      <x:c r="P1435" s="1" t="n">
        <x:f>IF(E1435="",0,IF(OR(C1435&lt;&gt;"",L1435&gt;=J1435),1,0))</x:f>
        <x:v>1</x:v>
      </x:c>
      <x:c r="Q1435" s="1" t="n">
        <x:f>IF(AND(E1435&lt;&gt;"",C1435&lt;&gt;"",M1435&lt;=J1435),1,0)</x:f>
        <x:v>1</x:v>
      </x:c>
      <x:c r="R1435" s="1" t="n">
        <x:f>P1435-Q1435</x:f>
        <x:v>0</x:v>
      </x:c>
      <x:c r="S1435" s="1" t="n">
        <x:f>IF(E1435="",0,IF(OR(D1435&lt;&gt;"",L1435&gt;=K1435),1,0))</x:f>
        <x:v>1</x:v>
      </x:c>
      <x:c r="T1435" s="1" t="n">
        <x:f>IF(AND(E1435&lt;&gt;"",D1435&lt;&gt;"",N1435&lt;=K1435),1,0)</x:f>
        <x:v>0</x:v>
      </x:c>
      <x:c r="U1435" s="1" t="n">
        <x:f>S1435-T1435</x:f>
        <x:v>1</x:v>
      </x:c>
      <x:c r="V1435" s="1" t="n">
        <x:f>IF(I1435="",0,1)</x:f>
        <x:v>0</x:v>
      </x:c>
      <x:c r="W1435" s="1" t="n">
        <x:f>IF(I1435&gt;=4,1,0)</x:f>
        <x:v>0</x:v>
      </x:c>
      <x:c r="X1435" s="1" t="n">
        <x:f>1-O1435</x:f>
        <x:v>1</x:v>
      </x:c>
      <x:c r="Y1435" s="1" t="n">
        <x:f>IF(AND(O1435=1,L1435&gt;168),1,0)</x:f>
        <x:v>0</x:v>
      </x:c>
    </x:row>
    <x:row r="1436">
      <x:c r="A1436" s="1" t="str">
        <x:v>T01431</x:v>
      </x:c>
      <x:c r="B1436" s="9" t="n">
        <x:v>45694.580555555556</x:v>
      </x:c>
      <x:c r="C1436" s="9" t="n">
        <x:v>45694.587222222224</x:v>
      </x:c>
      <x:c r="D1436" s="9" t="n">
        <x:v>45694.87847222222</x:v>
      </x:c>
      <x:c r="E1436" s="1" t="str">
        <x:v>Urgent</x:v>
      </x:c>
      <x:c r="F1436" s="1" t="str">
        <x:v>Web chat</x:v>
      </x:c>
      <x:c r="G1436" s="1" t="str">
        <x:v>Account access</x:v>
      </x:c>
      <x:c r="H1436" s="1" t="n">
        <x:v>0</x:v>
      </x:c>
      <x:c r="I1436" s="1" t="n">
        <x:v>5</x:v>
      </x:c>
      <x:c r="J1436" s="1" t="n">
        <x:f>IF(E1436="","",VLOOKUP(E1436,'Guide'!$A$7:$C$10,2,FALSE))</x:f>
        <x:v>1</x:v>
      </x:c>
      <x:c r="K1436" s="1" t="n">
        <x:f>IF(E1436="","",VLOOKUP(E1436,'Guide'!$A$7:$C$10,3,FALSE))</x:f>
        <x:v>8</x:v>
      </x:c>
      <x:c r="L1436" s="10" t="n">
        <x:f>('Guide'!$B$4-B1436)*24</x:f>
        <x:v>3466.066666666651</x:v>
      </x:c>
      <x:c r="M1436" s="10" t="n">
        <x:f>IF(C1436="","",ROUND((C1436-B1436)*24,6))</x:f>
        <x:v>0.16</x:v>
      </x:c>
      <x:c r="N1436" s="10" t="n">
        <x:f>IF(D1436="","",ROUND((D1436-B1436)*24,6))</x:f>
        <x:v>7.15</x:v>
      </x:c>
      <x:c r="O1436" s="1" t="n">
        <x:f>IF(D1436="",1,0)</x:f>
        <x:v>0</x:v>
      </x:c>
      <x:c r="P1436" s="1" t="n">
        <x:f>IF(E1436="",0,IF(OR(C1436&lt;&gt;"",L1436&gt;=J1436),1,0))</x:f>
        <x:v>1</x:v>
      </x:c>
      <x:c r="Q1436" s="1" t="n">
        <x:f>IF(AND(E1436&lt;&gt;"",C1436&lt;&gt;"",M1436&lt;=J1436),1,0)</x:f>
        <x:v>1</x:v>
      </x:c>
      <x:c r="R1436" s="1" t="n">
        <x:f>P1436-Q1436</x:f>
        <x:v>0</x:v>
      </x:c>
      <x:c r="S1436" s="1" t="n">
        <x:f>IF(E1436="",0,IF(OR(D1436&lt;&gt;"",L1436&gt;=K1436),1,0))</x:f>
        <x:v>1</x:v>
      </x:c>
      <x:c r="T1436" s="1" t="n">
        <x:f>IF(AND(E1436&lt;&gt;"",D1436&lt;&gt;"",N1436&lt;=K1436),1,0)</x:f>
        <x:v>1</x:v>
      </x:c>
      <x:c r="U1436" s="1" t="n">
        <x:f>S1436-T1436</x:f>
        <x:v>0</x:v>
      </x:c>
      <x:c r="V1436" s="1" t="n">
        <x:f>IF(I1436="",0,1)</x:f>
        <x:v>1</x:v>
      </x:c>
      <x:c r="W1436" s="1" t="n">
        <x:f>IF(I1436&gt;=4,1,0)</x:f>
        <x:v>1</x:v>
      </x:c>
      <x:c r="X1436" s="1" t="n">
        <x:f>1-O1436</x:f>
        <x:v>1</x:v>
      </x:c>
      <x:c r="Y1436" s="1" t="n">
        <x:f>IF(AND(O1436=1,L1436&gt;168),1,0)</x:f>
        <x:v>0</x:v>
      </x:c>
    </x:row>
    <x:row r="1437">
      <x:c r="A1437" s="1" t="str">
        <x:v>T01432</x:v>
      </x:c>
      <x:c r="B1437" s="9" t="n">
        <x:v>45757.25833333333</x:v>
      </x:c>
      <x:c r="C1437" s="9" t="n">
        <x:v>45757.4475</x:v>
      </x:c>
      <x:c r="D1437" s="9" t="n">
        <x:v>45757.519166666665</x:v>
      </x:c>
      <x:c r="E1437" s="1" t="str">
        <x:v>High</x:v>
      </x:c>
      <x:c r="F1437" s="1" t="str">
        <x:v>Web chat</x:v>
      </x:c>
      <x:c r="G1437" s="1" t="str">
        <x:v>Billing</x:v>
      </x:c>
      <x:c r="H1437" s="1" t="n">
        <x:v>0</x:v>
      </x:c>
      <x:c r="I1437" s="1" t="n">
        <x:v>5</x:v>
      </x:c>
      <x:c r="J1437" s="1" t="n">
        <x:f>IF(E1437="","",VLOOKUP(E1437,'Guide'!$A$7:$C$10,2,FALSE))</x:f>
        <x:v>4</x:v>
      </x:c>
      <x:c r="K1437" s="1" t="n">
        <x:f>IF(E1437="","",VLOOKUP(E1437,'Guide'!$A$7:$C$10,3,FALSE))</x:f>
        <x:v>24</x:v>
      </x:c>
      <x:c r="L1437" s="10" t="n">
        <x:f>('Guide'!$B$4-B1437)*24</x:f>
        <x:v>1961.8000000000466</x:v>
      </x:c>
      <x:c r="M1437" s="10" t="n">
        <x:f>IF(C1437="","",ROUND((C1437-B1437)*24,6))</x:f>
        <x:v>4.54</x:v>
      </x:c>
      <x:c r="N1437" s="10" t="n">
        <x:f>IF(D1437="","",ROUND((D1437-B1437)*24,6))</x:f>
        <x:v>6.26</x:v>
      </x:c>
      <x:c r="O1437" s="1" t="n">
        <x:f>IF(D1437="",1,0)</x:f>
        <x:v>0</x:v>
      </x:c>
      <x:c r="P1437" s="1" t="n">
        <x:f>IF(E1437="",0,IF(OR(C1437&lt;&gt;"",L1437&gt;=J1437),1,0))</x:f>
        <x:v>1</x:v>
      </x:c>
      <x:c r="Q1437" s="1" t="n">
        <x:f>IF(AND(E1437&lt;&gt;"",C1437&lt;&gt;"",M1437&lt;=J1437),1,0)</x:f>
        <x:v>0</x:v>
      </x:c>
      <x:c r="R1437" s="1" t="n">
        <x:f>P1437-Q1437</x:f>
        <x:v>1</x:v>
      </x:c>
      <x:c r="S1437" s="1" t="n">
        <x:f>IF(E1437="",0,IF(OR(D1437&lt;&gt;"",L1437&gt;=K1437),1,0))</x:f>
        <x:v>1</x:v>
      </x:c>
      <x:c r="T1437" s="1" t="n">
        <x:f>IF(AND(E1437&lt;&gt;"",D1437&lt;&gt;"",N1437&lt;=K1437),1,0)</x:f>
        <x:v>1</x:v>
      </x:c>
      <x:c r="U1437" s="1" t="n">
        <x:f>S1437-T1437</x:f>
        <x:v>0</x:v>
      </x:c>
      <x:c r="V1437" s="1" t="n">
        <x:f>IF(I1437="",0,1)</x:f>
        <x:v>1</x:v>
      </x:c>
      <x:c r="W1437" s="1" t="n">
        <x:f>IF(I1437&gt;=4,1,0)</x:f>
        <x:v>1</x:v>
      </x:c>
      <x:c r="X1437" s="1" t="n">
        <x:f>1-O1437</x:f>
        <x:v>1</x:v>
      </x:c>
      <x:c r="Y1437" s="1" t="n">
        <x:f>IF(AND(O1437=1,L1437&gt;168),1,0)</x:f>
        <x:v>0</x:v>
      </x:c>
    </x:row>
    <x:row r="1438">
      <x:c r="A1438" s="1" t="str">
        <x:v>T01433</x:v>
      </x:c>
      <x:c r="B1438" s="9" t="n">
        <x:v>45697.347916666666</x:v>
      </x:c>
      <x:c r="C1438" s="9" t="n">
        <x:v>45697.41291666667</x:v>
      </x:c>
      <x:c r="D1438" s="9" t="n">
        <x:v>45699.72083333333</x:v>
      </x:c>
      <x:c r="E1438" s="1" t="str">
        <x:v>High</x:v>
      </x:c>
      <x:c r="F1438" s="1" t="str">
        <x:v>Web chat</x:v>
      </x:c>
      <x:c r="G1438" s="1" t="str">
        <x:v>Refund</x:v>
      </x:c>
      <x:c r="H1438" s="1" t="n">
        <x:v>0</x:v>
      </x:c>
      <x:c r="I1438" s="1"/>
      <x:c r="J1438" s="1" t="n">
        <x:f>IF(E1438="","",VLOOKUP(E1438,'Guide'!$A$7:$C$10,2,FALSE))</x:f>
        <x:v>4</x:v>
      </x:c>
      <x:c r="K1438" s="1" t="n">
        <x:f>IF(E1438="","",VLOOKUP(E1438,'Guide'!$A$7:$C$10,3,FALSE))</x:f>
        <x:v>24</x:v>
      </x:c>
      <x:c r="L1438" s="10" t="n">
        <x:f>('Guide'!$B$4-B1438)*24</x:f>
        <x:v>3399.6500000000233</x:v>
      </x:c>
      <x:c r="M1438" s="10" t="n">
        <x:f>IF(C1438="","",ROUND((C1438-B1438)*24,6))</x:f>
        <x:v>1.56</x:v>
      </x:c>
      <x:c r="N1438" s="10" t="n">
        <x:f>IF(D1438="","",ROUND((D1438-B1438)*24,6))</x:f>
        <x:v>56.95</x:v>
      </x:c>
      <x:c r="O1438" s="1" t="n">
        <x:f>IF(D1438="",1,0)</x:f>
        <x:v>0</x:v>
      </x:c>
      <x:c r="P1438" s="1" t="n">
        <x:f>IF(E1438="",0,IF(OR(C1438&lt;&gt;"",L1438&gt;=J1438),1,0))</x:f>
        <x:v>1</x:v>
      </x:c>
      <x:c r="Q1438" s="1" t="n">
        <x:f>IF(AND(E1438&lt;&gt;"",C1438&lt;&gt;"",M1438&lt;=J1438),1,0)</x:f>
        <x:v>1</x:v>
      </x:c>
      <x:c r="R1438" s="1" t="n">
        <x:f>P1438-Q1438</x:f>
        <x:v>0</x:v>
      </x:c>
      <x:c r="S1438" s="1" t="n">
        <x:f>IF(E1438="",0,IF(OR(D1438&lt;&gt;"",L1438&gt;=K1438),1,0))</x:f>
        <x:v>1</x:v>
      </x:c>
      <x:c r="T1438" s="1" t="n">
        <x:f>IF(AND(E1438&lt;&gt;"",D1438&lt;&gt;"",N1438&lt;=K1438),1,0)</x:f>
        <x:v>0</x:v>
      </x:c>
      <x:c r="U1438" s="1" t="n">
        <x:f>S1438-T1438</x:f>
        <x:v>1</x:v>
      </x:c>
      <x:c r="V1438" s="1" t="n">
        <x:f>IF(I1438="",0,1)</x:f>
        <x:v>0</x:v>
      </x:c>
      <x:c r="W1438" s="1" t="n">
        <x:f>IF(I1438&gt;=4,1,0)</x:f>
        <x:v>0</x:v>
      </x:c>
      <x:c r="X1438" s="1" t="n">
        <x:f>1-O1438</x:f>
        <x:v>1</x:v>
      </x:c>
      <x:c r="Y1438" s="1" t="n">
        <x:f>IF(AND(O1438=1,L1438&gt;168),1,0)</x:f>
        <x:v>0</x:v>
      </x:c>
    </x:row>
    <x:row r="1439">
      <x:c r="A1439" s="1" t="str">
        <x:v>T01434</x:v>
      </x:c>
      <x:c r="B1439" s="9" t="n">
        <x:v>45758.938888888886</x:v>
      </x:c>
      <x:c r="C1439" s="9" t="n">
        <x:v>45758.96055555555</x:v>
      </x:c>
      <x:c r="D1439" s="9" t="n">
        <x:v>45759.75597222222</x:v>
      </x:c>
      <x:c r="E1439" s="1" t="str">
        <x:v>High</x:v>
      </x:c>
      <x:c r="F1439" s="1" t="str">
        <x:v>Web chat</x:v>
      </x:c>
      <x:c r="G1439" s="1" t="str">
        <x:v>Billing</x:v>
      </x:c>
      <x:c r="H1439" s="1" t="n">
        <x:v>0</x:v>
      </x:c>
      <x:c r="I1439" s="1"/>
      <x:c r="J1439" s="1" t="n">
        <x:f>IF(E1439="","",VLOOKUP(E1439,'Guide'!$A$7:$C$10,2,FALSE))</x:f>
        <x:v>4</x:v>
      </x:c>
      <x:c r="K1439" s="1" t="n">
        <x:f>IF(E1439="","",VLOOKUP(E1439,'Guide'!$A$7:$C$10,3,FALSE))</x:f>
        <x:v>24</x:v>
      </x:c>
      <x:c r="L1439" s="10" t="n">
        <x:f>('Guide'!$B$4-B1439)*24</x:f>
        <x:v>1921.4666666667326</x:v>
      </x:c>
      <x:c r="M1439" s="10" t="n">
        <x:f>IF(C1439="","",ROUND((C1439-B1439)*24,6))</x:f>
        <x:v>0.52</x:v>
      </x:c>
      <x:c r="N1439" s="10" t="n">
        <x:f>IF(D1439="","",ROUND((D1439-B1439)*24,6))</x:f>
        <x:v>19.61</x:v>
      </x:c>
      <x:c r="O1439" s="1" t="n">
        <x:f>IF(D1439="",1,0)</x:f>
        <x:v>0</x:v>
      </x:c>
      <x:c r="P1439" s="1" t="n">
        <x:f>IF(E1439="",0,IF(OR(C1439&lt;&gt;"",L1439&gt;=J1439),1,0))</x:f>
        <x:v>1</x:v>
      </x:c>
      <x:c r="Q1439" s="1" t="n">
        <x:f>IF(AND(E1439&lt;&gt;"",C1439&lt;&gt;"",M1439&lt;=J1439),1,0)</x:f>
        <x:v>1</x:v>
      </x:c>
      <x:c r="R1439" s="1" t="n">
        <x:f>P1439-Q1439</x:f>
        <x:v>0</x:v>
      </x:c>
      <x:c r="S1439" s="1" t="n">
        <x:f>IF(E1439="",0,IF(OR(D1439&lt;&gt;"",L1439&gt;=K1439),1,0))</x:f>
        <x:v>1</x:v>
      </x:c>
      <x:c r="T1439" s="1" t="n">
        <x:f>IF(AND(E1439&lt;&gt;"",D1439&lt;&gt;"",N1439&lt;=K1439),1,0)</x:f>
        <x:v>1</x:v>
      </x:c>
      <x:c r="U1439" s="1" t="n">
        <x:f>S1439-T1439</x:f>
        <x:v>0</x:v>
      </x:c>
      <x:c r="V1439" s="1" t="n">
        <x:f>IF(I1439="",0,1)</x:f>
        <x:v>0</x:v>
      </x:c>
      <x:c r="W1439" s="1" t="n">
        <x:f>IF(I1439&gt;=4,1,0)</x:f>
        <x:v>0</x:v>
      </x:c>
      <x:c r="X1439" s="1" t="n">
        <x:f>1-O1439</x:f>
        <x:v>1</x:v>
      </x:c>
      <x:c r="Y1439" s="1" t="n">
        <x:f>IF(AND(O1439=1,L1439&gt;168),1,0)</x:f>
        <x:v>0</x:v>
      </x:c>
    </x:row>
    <x:row r="1440">
      <x:c r="A1440" s="1" t="str">
        <x:v>T01435</x:v>
      </x:c>
      <x:c r="B1440" s="9" t="n">
        <x:v>45718.56319444445</x:v>
      </x:c>
      <x:c r="C1440" s="9" t="n">
        <x:v>45718.637777777774</x:v>
      </x:c>
      <x:c r="D1440" s="9" t="n">
        <x:v>45720.405277777776</x:v>
      </x:c>
      <x:c r="E1440" s="1" t="str">
        <x:v>Normal</x:v>
      </x:c>
      <x:c r="F1440" s="1" t="str">
        <x:v>WhatsApp</x:v>
      </x:c>
      <x:c r="G1440" s="1" t="str">
        <x:v>Delivery</x:v>
      </x:c>
      <x:c r="H1440" s="1" t="n">
        <x:v>0</x:v>
      </x:c>
      <x:c r="I1440" s="1"/>
      <x:c r="J1440" s="1" t="n">
        <x:f>IF(E1440="","",VLOOKUP(E1440,'Guide'!$A$7:$C$10,2,FALSE))</x:f>
        <x:v>12</x:v>
      </x:c>
      <x:c r="K1440" s="1" t="n">
        <x:f>IF(E1440="","",VLOOKUP(E1440,'Guide'!$A$7:$C$10,3,FALSE))</x:f>
        <x:v>72</x:v>
      </x:c>
      <x:c r="L1440" s="10" t="n">
        <x:f>('Guide'!$B$4-B1440)*24</x:f>
        <x:v>2890.483333333279</x:v>
      </x:c>
      <x:c r="M1440" s="10" t="n">
        <x:f>IF(C1440="","",ROUND((C1440-B1440)*24,6))</x:f>
        <x:v>1.79</x:v>
      </x:c>
      <x:c r="N1440" s="10" t="n">
        <x:f>IF(D1440="","",ROUND((D1440-B1440)*24,6))</x:f>
        <x:v>44.21</x:v>
      </x:c>
      <x:c r="O1440" s="1" t="n">
        <x:f>IF(D1440="",1,0)</x:f>
        <x:v>0</x:v>
      </x:c>
      <x:c r="P1440" s="1" t="n">
        <x:f>IF(E1440="",0,IF(OR(C1440&lt;&gt;"",L1440&gt;=J1440),1,0))</x:f>
        <x:v>1</x:v>
      </x:c>
      <x:c r="Q1440" s="1" t="n">
        <x:f>IF(AND(E1440&lt;&gt;"",C1440&lt;&gt;"",M1440&lt;=J1440),1,0)</x:f>
        <x:v>1</x:v>
      </x:c>
      <x:c r="R1440" s="1" t="n">
        <x:f>P1440-Q1440</x:f>
        <x:v>0</x:v>
      </x:c>
      <x:c r="S1440" s="1" t="n">
        <x:f>IF(E1440="",0,IF(OR(D1440&lt;&gt;"",L1440&gt;=K1440),1,0))</x:f>
        <x:v>1</x:v>
      </x:c>
      <x:c r="T1440" s="1" t="n">
        <x:f>IF(AND(E1440&lt;&gt;"",D1440&lt;&gt;"",N1440&lt;=K1440),1,0)</x:f>
        <x:v>1</x:v>
      </x:c>
      <x:c r="U1440" s="1" t="n">
        <x:f>S1440-T1440</x:f>
        <x:v>0</x:v>
      </x:c>
      <x:c r="V1440" s="1" t="n">
        <x:f>IF(I1440="",0,1)</x:f>
        <x:v>0</x:v>
      </x:c>
      <x:c r="W1440" s="1" t="n">
        <x:f>IF(I1440&gt;=4,1,0)</x:f>
        <x:v>0</x:v>
      </x:c>
      <x:c r="X1440" s="1" t="n">
        <x:f>1-O1440</x:f>
        <x:v>1</x:v>
      </x:c>
      <x:c r="Y1440" s="1" t="n">
        <x:f>IF(AND(O1440=1,L1440&gt;168),1,0)</x:f>
        <x:v>0</x:v>
      </x:c>
    </x:row>
    <x:row r="1441">
      <x:c r="A1441" s="1" t="str">
        <x:v>T01436</x:v>
      </x:c>
      <x:c r="B1441" s="9" t="n">
        <x:v>45695.50555555556</x:v>
      </x:c>
      <x:c r="C1441" s="9" t="n">
        <x:v>45696.14722222222</x:v>
      </x:c>
      <x:c r="D1441" s="9" t="n">
        <x:v>45697.73305555555</x:v>
      </x:c>
      <x:c r="E1441" s="1" t="str">
        <x:v>Normal</x:v>
      </x:c>
      <x:c r="F1441" s="1" t="str">
        <x:v>WhatsApp</x:v>
      </x:c>
      <x:c r="G1441" s="1" t="str">
        <x:v>Billing</x:v>
      </x:c>
      <x:c r="H1441" s="1" t="n">
        <x:v>0</x:v>
      </x:c>
      <x:c r="I1441" s="1" t="n">
        <x:v>4</x:v>
      </x:c>
      <x:c r="J1441" s="1" t="n">
        <x:f>IF(E1441="","",VLOOKUP(E1441,'Guide'!$A$7:$C$10,2,FALSE))</x:f>
        <x:v>12</x:v>
      </x:c>
      <x:c r="K1441" s="1" t="n">
        <x:f>IF(E1441="","",VLOOKUP(E1441,'Guide'!$A$7:$C$10,3,FALSE))</x:f>
        <x:v>72</x:v>
      </x:c>
      <x:c r="L1441" s="10" t="n">
        <x:f>('Guide'!$B$4-B1441)*24</x:f>
        <x:v>3443.8666666665813</x:v>
      </x:c>
      <x:c r="M1441" s="10" t="n">
        <x:f>IF(C1441="","",ROUND((C1441-B1441)*24,6))</x:f>
        <x:v>15.4</x:v>
      </x:c>
      <x:c r="N1441" s="10" t="n">
        <x:f>IF(D1441="","",ROUND((D1441-B1441)*24,6))</x:f>
        <x:v>53.46</x:v>
      </x:c>
      <x:c r="O1441" s="1" t="n">
        <x:f>IF(D1441="",1,0)</x:f>
        <x:v>0</x:v>
      </x:c>
      <x:c r="P1441" s="1" t="n">
        <x:f>IF(E1441="",0,IF(OR(C1441&lt;&gt;"",L1441&gt;=J1441),1,0))</x:f>
        <x:v>1</x:v>
      </x:c>
      <x:c r="Q1441" s="1" t="n">
        <x:f>IF(AND(E1441&lt;&gt;"",C1441&lt;&gt;"",M1441&lt;=J1441),1,0)</x:f>
        <x:v>0</x:v>
      </x:c>
      <x:c r="R1441" s="1" t="n">
        <x:f>P1441-Q1441</x:f>
        <x:v>1</x:v>
      </x:c>
      <x:c r="S1441" s="1" t="n">
        <x:f>IF(E1441="",0,IF(OR(D1441&lt;&gt;"",L1441&gt;=K1441),1,0))</x:f>
        <x:v>1</x:v>
      </x:c>
      <x:c r="T1441" s="1" t="n">
        <x:f>IF(AND(E1441&lt;&gt;"",D1441&lt;&gt;"",N1441&lt;=K1441),1,0)</x:f>
        <x:v>1</x:v>
      </x:c>
      <x:c r="U1441" s="1" t="n">
        <x:f>S1441-T1441</x:f>
        <x:v>0</x:v>
      </x:c>
      <x:c r="V1441" s="1" t="n">
        <x:f>IF(I1441="",0,1)</x:f>
        <x:v>1</x:v>
      </x:c>
      <x:c r="W1441" s="1" t="n">
        <x:f>IF(I1441&gt;=4,1,0)</x:f>
        <x:v>1</x:v>
      </x:c>
      <x:c r="X1441" s="1" t="n">
        <x:f>1-O1441</x:f>
        <x:v>1</x:v>
      </x:c>
      <x:c r="Y1441" s="1" t="n">
        <x:f>IF(AND(O1441=1,L1441&gt;168),1,0)</x:f>
        <x:v>0</x:v>
      </x:c>
    </x:row>
    <x:row r="1442">
      <x:c r="A1442" s="1" t="str">
        <x:v>T01437</x:v>
      </x:c>
      <x:c r="B1442" s="9" t="n">
        <x:v>45679.28472222222</x:v>
      </x:c>
      <x:c r="C1442" s="9" t="n">
        <x:v>45680.28888888889</x:v>
      </x:c>
      <x:c r="D1442" s="9" t="n">
        <x:v>45680.87430555555</x:v>
      </x:c>
      <x:c r="E1442" s="1" t="str">
        <x:v>Normal</x:v>
      </x:c>
      <x:c r="F1442" s="1" t="str">
        <x:v>WhatsApp</x:v>
      </x:c>
      <x:c r="G1442" s="1" t="str">
        <x:v>Delivery</x:v>
      </x:c>
      <x:c r="H1442" s="1" t="n">
        <x:v>1</x:v>
      </x:c>
      <x:c r="I1442" s="1" t="n">
        <x:v>5</x:v>
      </x:c>
      <x:c r="J1442" s="1" t="n">
        <x:f>IF(E1442="","",VLOOKUP(E1442,'Guide'!$A$7:$C$10,2,FALSE))</x:f>
        <x:v>12</x:v>
      </x:c>
      <x:c r="K1442" s="1" t="n">
        <x:f>IF(E1442="","",VLOOKUP(E1442,'Guide'!$A$7:$C$10,3,FALSE))</x:f>
        <x:v>72</x:v>
      </x:c>
      <x:c r="L1442" s="10" t="n">
        <x:f>('Guide'!$B$4-B1442)*24</x:f>
        <x:v>3833.1666666667443</x:v>
      </x:c>
      <x:c r="M1442" s="10" t="n">
        <x:f>IF(C1442="","",ROUND((C1442-B1442)*24,6))</x:f>
        <x:v>24.1</x:v>
      </x:c>
      <x:c r="N1442" s="10" t="n">
        <x:f>IF(D1442="","",ROUND((D1442-B1442)*24,6))</x:f>
        <x:v>38.15</x:v>
      </x:c>
      <x:c r="O1442" s="1" t="n">
        <x:f>IF(D1442="",1,0)</x:f>
        <x:v>0</x:v>
      </x:c>
      <x:c r="P1442" s="1" t="n">
        <x:f>IF(E1442="",0,IF(OR(C1442&lt;&gt;"",L1442&gt;=J1442),1,0))</x:f>
        <x:v>1</x:v>
      </x:c>
      <x:c r="Q1442" s="1" t="n">
        <x:f>IF(AND(E1442&lt;&gt;"",C1442&lt;&gt;"",M1442&lt;=J1442),1,0)</x:f>
        <x:v>0</x:v>
      </x:c>
      <x:c r="R1442" s="1" t="n">
        <x:f>P1442-Q1442</x:f>
        <x:v>1</x:v>
      </x:c>
      <x:c r="S1442" s="1" t="n">
        <x:f>IF(E1442="",0,IF(OR(D1442&lt;&gt;"",L1442&gt;=K1442),1,0))</x:f>
        <x:v>1</x:v>
      </x:c>
      <x:c r="T1442" s="1" t="n">
        <x:f>IF(AND(E1442&lt;&gt;"",D1442&lt;&gt;"",N1442&lt;=K1442),1,0)</x:f>
        <x:v>1</x:v>
      </x:c>
      <x:c r="U1442" s="1" t="n">
        <x:f>S1442-T1442</x:f>
        <x:v>0</x:v>
      </x:c>
      <x:c r="V1442" s="1" t="n">
        <x:f>IF(I1442="",0,1)</x:f>
        <x:v>1</x:v>
      </x:c>
      <x:c r="W1442" s="1" t="n">
        <x:f>IF(I1442&gt;=4,1,0)</x:f>
        <x:v>1</x:v>
      </x:c>
      <x:c r="X1442" s="1" t="n">
        <x:f>1-O1442</x:f>
        <x:v>1</x:v>
      </x:c>
      <x:c r="Y1442" s="1" t="n">
        <x:f>IF(AND(O1442=1,L1442&gt;168),1,0)</x:f>
        <x:v>0</x:v>
      </x:c>
    </x:row>
    <x:row r="1443">
      <x:c r="A1443" s="1" t="str">
        <x:v>T01438</x:v>
      </x:c>
      <x:c r="B1443" s="9" t="n">
        <x:v>45764.57916666667</x:v>
      </x:c>
      <x:c r="C1443" s="9" t="n">
        <x:v>45765.42375</x:v>
      </x:c>
      <x:c r="D1443" s="9" t="n">
        <x:v>45769.26416666667</x:v>
      </x:c>
      <x:c r="E1443" s="1" t="str">
        <x:v>Normal</x:v>
      </x:c>
      <x:c r="F1443" s="1" t="str">
        <x:v>Email</x:v>
      </x:c>
      <x:c r="G1443" s="1" t="str">
        <x:v>Account access</x:v>
      </x:c>
      <x:c r="H1443" s="1" t="n">
        <x:v>0</x:v>
      </x:c>
      <x:c r="I1443" s="1"/>
      <x:c r="J1443" s="1" t="n">
        <x:f>IF(E1443="","",VLOOKUP(E1443,'Guide'!$A$7:$C$10,2,FALSE))</x:f>
        <x:v>12</x:v>
      </x:c>
      <x:c r="K1443" s="1" t="n">
        <x:f>IF(E1443="","",VLOOKUP(E1443,'Guide'!$A$7:$C$10,3,FALSE))</x:f>
        <x:v>72</x:v>
      </x:c>
      <x:c r="L1443" s="10" t="n">
        <x:f>('Guide'!$B$4-B1443)*24</x:f>
        <x:v>1786.0999999999185</x:v>
      </x:c>
      <x:c r="M1443" s="10" t="n">
        <x:f>IF(C1443="","",ROUND((C1443-B1443)*24,6))</x:f>
        <x:v>20.27</x:v>
      </x:c>
      <x:c r="N1443" s="10" t="n">
        <x:f>IF(D1443="","",ROUND((D1443-B1443)*24,6))</x:f>
        <x:v>112.44</x:v>
      </x:c>
      <x:c r="O1443" s="1" t="n">
        <x:f>IF(D1443="",1,0)</x:f>
        <x:v>0</x:v>
      </x:c>
      <x:c r="P1443" s="1" t="n">
        <x:f>IF(E1443="",0,IF(OR(C1443&lt;&gt;"",L1443&gt;=J1443),1,0))</x:f>
        <x:v>1</x:v>
      </x:c>
      <x:c r="Q1443" s="1" t="n">
        <x:f>IF(AND(E1443&lt;&gt;"",C1443&lt;&gt;"",M1443&lt;=J1443),1,0)</x:f>
        <x:v>0</x:v>
      </x:c>
      <x:c r="R1443" s="1" t="n">
        <x:f>P1443-Q1443</x:f>
        <x:v>1</x:v>
      </x:c>
      <x:c r="S1443" s="1" t="n">
        <x:f>IF(E1443="",0,IF(OR(D1443&lt;&gt;"",L1443&gt;=K1443),1,0))</x:f>
        <x:v>1</x:v>
      </x:c>
      <x:c r="T1443" s="1" t="n">
        <x:f>IF(AND(E1443&lt;&gt;"",D1443&lt;&gt;"",N1443&lt;=K1443),1,0)</x:f>
        <x:v>0</x:v>
      </x:c>
      <x:c r="U1443" s="1" t="n">
        <x:f>S1443-T1443</x:f>
        <x:v>1</x:v>
      </x:c>
      <x:c r="V1443" s="1" t="n">
        <x:f>IF(I1443="",0,1)</x:f>
        <x:v>0</x:v>
      </x:c>
      <x:c r="W1443" s="1" t="n">
        <x:f>IF(I1443&gt;=4,1,0)</x:f>
        <x:v>0</x:v>
      </x:c>
      <x:c r="X1443" s="1" t="n">
        <x:f>1-O1443</x:f>
        <x:v>1</x:v>
      </x:c>
      <x:c r="Y1443" s="1" t="n">
        <x:f>IF(AND(O1443=1,L1443&gt;168),1,0)</x:f>
        <x:v>0</x:v>
      </x:c>
    </x:row>
    <x:row r="1444">
      <x:c r="A1444" s="1" t="str">
        <x:v>T01439</x:v>
      </x:c>
      <x:c r="B1444" s="9" t="n">
        <x:v>45825.35277777778</x:v>
      </x:c>
      <x:c r="C1444" s="9" t="n">
        <x:v>45825.600694444445</x:v>
      </x:c>
      <x:c r="D1444" s="9" t="n">
        <x:v>45827.03194444445</x:v>
      </x:c>
      <x:c r="E1444" s="1" t="str">
        <x:v>Normal</x:v>
      </x:c>
      <x:c r="F1444" s="1" t="str">
        <x:v>Email</x:v>
      </x:c>
      <x:c r="G1444" s="1" t="str">
        <x:v>Billing</x:v>
      </x:c>
      <x:c r="H1444" s="1" t="n">
        <x:v>0</x:v>
      </x:c>
      <x:c r="I1444" s="1"/>
      <x:c r="J1444" s="1" t="n">
        <x:f>IF(E1444="","",VLOOKUP(E1444,'Guide'!$A$7:$C$10,2,FALSE))</x:f>
        <x:v>12</x:v>
      </x:c>
      <x:c r="K1444" s="1" t="n">
        <x:f>IF(E1444="","",VLOOKUP(E1444,'Guide'!$A$7:$C$10,3,FALSE))</x:f>
        <x:v>72</x:v>
      </x:c>
      <x:c r="L1444" s="10" t="n">
        <x:f>('Guide'!$B$4-B1444)*24</x:f>
        <x:v>327.5333333333256</x:v>
      </x:c>
      <x:c r="M1444" s="10" t="n">
        <x:f>IF(C1444="","",ROUND((C1444-B1444)*24,6))</x:f>
        <x:v>5.95</x:v>
      </x:c>
      <x:c r="N1444" s="10" t="n">
        <x:f>IF(D1444="","",ROUND((D1444-B1444)*24,6))</x:f>
        <x:v>40.3</x:v>
      </x:c>
      <x:c r="O1444" s="1" t="n">
        <x:f>IF(D1444="",1,0)</x:f>
        <x:v>0</x:v>
      </x:c>
      <x:c r="P1444" s="1" t="n">
        <x:f>IF(E1444="",0,IF(OR(C1444&lt;&gt;"",L1444&gt;=J1444),1,0))</x:f>
        <x:v>1</x:v>
      </x:c>
      <x:c r="Q1444" s="1" t="n">
        <x:f>IF(AND(E1444&lt;&gt;"",C1444&lt;&gt;"",M1444&lt;=J1444),1,0)</x:f>
        <x:v>1</x:v>
      </x:c>
      <x:c r="R1444" s="1" t="n">
        <x:f>P1444-Q1444</x:f>
        <x:v>0</x:v>
      </x:c>
      <x:c r="S1444" s="1" t="n">
        <x:f>IF(E1444="",0,IF(OR(D1444&lt;&gt;"",L1444&gt;=K1444),1,0))</x:f>
        <x:v>1</x:v>
      </x:c>
      <x:c r="T1444" s="1" t="n">
        <x:f>IF(AND(E1444&lt;&gt;"",D1444&lt;&gt;"",N1444&lt;=K1444),1,0)</x:f>
        <x:v>1</x:v>
      </x:c>
      <x:c r="U1444" s="1" t="n">
        <x:f>S1444-T1444</x:f>
        <x:v>0</x:v>
      </x:c>
      <x:c r="V1444" s="1" t="n">
        <x:f>IF(I1444="",0,1)</x:f>
        <x:v>0</x:v>
      </x:c>
      <x:c r="W1444" s="1" t="n">
        <x:f>IF(I1444&gt;=4,1,0)</x:f>
        <x:v>0</x:v>
      </x:c>
      <x:c r="X1444" s="1" t="n">
        <x:f>1-O1444</x:f>
        <x:v>1</x:v>
      </x:c>
      <x:c r="Y1444" s="1" t="n">
        <x:f>IF(AND(O1444=1,L1444&gt;168),1,0)</x:f>
        <x:v>0</x:v>
      </x:c>
    </x:row>
    <x:row r="1445">
      <x:c r="A1445" s="1" t="str">
        <x:v>T01440</x:v>
      </x:c>
      <x:c r="B1445" s="9" t="n">
        <x:v>45684.05347222222</x:v>
      </x:c>
      <x:c r="C1445" s="9" t="n">
        <x:v>45685.76930555556</x:v>
      </x:c>
      <x:c r="D1445" s="9" t="n">
        <x:v>45687.13513888889</x:v>
      </x:c>
      <x:c r="E1445" s="1" t="str">
        <x:v>Low</x:v>
      </x:c>
      <x:c r="F1445" s="1" t="str">
        <x:v>WhatsApp</x:v>
      </x:c>
      <x:c r="G1445" s="1" t="str">
        <x:v>Product information</x:v>
      </x:c>
      <x:c r="H1445" s="1" t="n">
        <x:v>0</x:v>
      </x:c>
      <x:c r="I1445" s="1" t="n">
        <x:v>5</x:v>
      </x:c>
      <x:c r="J1445" s="1" t="n">
        <x:f>IF(E1445="","",VLOOKUP(E1445,'Guide'!$A$7:$C$10,2,FALSE))</x:f>
        <x:v>24</x:v>
      </x:c>
      <x:c r="K1445" s="1" t="n">
        <x:f>IF(E1445="","",VLOOKUP(E1445,'Guide'!$A$7:$C$10,3,FALSE))</x:f>
        <x:v>120</x:v>
      </x:c>
      <x:c r="L1445" s="10" t="n">
        <x:f>('Guide'!$B$4-B1445)*24</x:f>
        <x:v>3718.7166666666744</x:v>
      </x:c>
      <x:c r="M1445" s="10" t="n">
        <x:f>IF(C1445="","",ROUND((C1445-B1445)*24,6))</x:f>
        <x:v>41.18</x:v>
      </x:c>
      <x:c r="N1445" s="10" t="n">
        <x:f>IF(D1445="","",ROUND((D1445-B1445)*24,6))</x:f>
        <x:v>73.96</x:v>
      </x:c>
      <x:c r="O1445" s="1" t="n">
        <x:f>IF(D1445="",1,0)</x:f>
        <x:v>0</x:v>
      </x:c>
      <x:c r="P1445" s="1" t="n">
        <x:f>IF(E1445="",0,IF(OR(C1445&lt;&gt;"",L1445&gt;=J1445),1,0))</x:f>
        <x:v>1</x:v>
      </x:c>
      <x:c r="Q1445" s="1" t="n">
        <x:f>IF(AND(E1445&lt;&gt;"",C1445&lt;&gt;"",M1445&lt;=J1445),1,0)</x:f>
        <x:v>0</x:v>
      </x:c>
      <x:c r="R1445" s="1" t="n">
        <x:f>P1445-Q1445</x:f>
        <x:v>1</x:v>
      </x:c>
      <x:c r="S1445" s="1" t="n">
        <x:f>IF(E1445="",0,IF(OR(D1445&lt;&gt;"",L1445&gt;=K1445),1,0))</x:f>
        <x:v>1</x:v>
      </x:c>
      <x:c r="T1445" s="1" t="n">
        <x:f>IF(AND(E1445&lt;&gt;"",D1445&lt;&gt;"",N1445&lt;=K1445),1,0)</x:f>
        <x:v>1</x:v>
      </x:c>
      <x:c r="U1445" s="1" t="n">
        <x:f>S1445-T1445</x:f>
        <x:v>0</x:v>
      </x:c>
      <x:c r="V1445" s="1" t="n">
        <x:f>IF(I1445="",0,1)</x:f>
        <x:v>1</x:v>
      </x:c>
      <x:c r="W1445" s="1" t="n">
        <x:f>IF(I1445&gt;=4,1,0)</x:f>
        <x:v>1</x:v>
      </x:c>
      <x:c r="X1445" s="1" t="n">
        <x:f>1-O1445</x:f>
        <x:v>1</x:v>
      </x:c>
      <x:c r="Y1445" s="1" t="n">
        <x:f>IF(AND(O1445=1,L1445&gt;168),1,0)</x:f>
        <x:v>0</x:v>
      </x:c>
    </x:row>
    <x:row r="1446">
      <x:c r="A1446" s="1" t="str">
        <x:v>T01441</x:v>
      </x:c>
      <x:c r="B1446" s="9" t="n">
        <x:v>45726.31527777778</x:v>
      </x:c>
      <x:c r="C1446" s="9" t="n">
        <x:v>45726.42986111111</x:v>
      </x:c>
      <x:c r="D1446" s="9" t="n">
        <x:v>45727.224444444444</x:v>
      </x:c>
      <x:c r="E1446" s="1" t="str">
        <x:v>High</x:v>
      </x:c>
      <x:c r="F1446" s="1" t="str">
        <x:v>Web chat</x:v>
      </x:c>
      <x:c r="G1446" s="1" t="str">
        <x:v>Refund</x:v>
      </x:c>
      <x:c r="H1446" s="1" t="n">
        <x:v>0</x:v>
      </x:c>
      <x:c r="I1446" s="1"/>
      <x:c r="J1446" s="1" t="n">
        <x:f>IF(E1446="","",VLOOKUP(E1446,'Guide'!$A$7:$C$10,2,FALSE))</x:f>
        <x:v>4</x:v>
      </x:c>
      <x:c r="K1446" s="1" t="n">
        <x:f>IF(E1446="","",VLOOKUP(E1446,'Guide'!$A$7:$C$10,3,FALSE))</x:f>
        <x:v>24</x:v>
      </x:c>
      <x:c r="L1446" s="10" t="n">
        <x:f>('Guide'!$B$4-B1446)*24</x:f>
        <x:v>2704.4333333332906</x:v>
      </x:c>
      <x:c r="M1446" s="10" t="n">
        <x:f>IF(C1446="","",ROUND((C1446-B1446)*24,6))</x:f>
        <x:v>2.75</x:v>
      </x:c>
      <x:c r="N1446" s="10" t="n">
        <x:f>IF(D1446="","",ROUND((D1446-B1446)*24,6))</x:f>
        <x:v>21.82</x:v>
      </x:c>
      <x:c r="O1446" s="1" t="n">
        <x:f>IF(D1446="",1,0)</x:f>
        <x:v>0</x:v>
      </x:c>
      <x:c r="P1446" s="1" t="n">
        <x:f>IF(E1446="",0,IF(OR(C1446&lt;&gt;"",L1446&gt;=J1446),1,0))</x:f>
        <x:v>1</x:v>
      </x:c>
      <x:c r="Q1446" s="1" t="n">
        <x:f>IF(AND(E1446&lt;&gt;"",C1446&lt;&gt;"",M1446&lt;=J1446),1,0)</x:f>
        <x:v>1</x:v>
      </x:c>
      <x:c r="R1446" s="1" t="n">
        <x:f>P1446-Q1446</x:f>
        <x:v>0</x:v>
      </x:c>
      <x:c r="S1446" s="1" t="n">
        <x:f>IF(E1446="",0,IF(OR(D1446&lt;&gt;"",L1446&gt;=K1446),1,0))</x:f>
        <x:v>1</x:v>
      </x:c>
      <x:c r="T1446" s="1" t="n">
        <x:f>IF(AND(E1446&lt;&gt;"",D1446&lt;&gt;"",N1446&lt;=K1446),1,0)</x:f>
        <x:v>1</x:v>
      </x:c>
      <x:c r="U1446" s="1" t="n">
        <x:f>S1446-T1446</x:f>
        <x:v>0</x:v>
      </x:c>
      <x:c r="V1446" s="1" t="n">
        <x:f>IF(I1446="",0,1)</x:f>
        <x:v>0</x:v>
      </x:c>
      <x:c r="W1446" s="1" t="n">
        <x:f>IF(I1446&gt;=4,1,0)</x:f>
        <x:v>0</x:v>
      </x:c>
      <x:c r="X1446" s="1" t="n">
        <x:f>1-O1446</x:f>
        <x:v>1</x:v>
      </x:c>
      <x:c r="Y1446" s="1" t="n">
        <x:f>IF(AND(O1446=1,L1446&gt;168),1,0)</x:f>
        <x:v>0</x:v>
      </x:c>
    </x:row>
    <x:row r="1447">
      <x:c r="A1447" s="1" t="str">
        <x:v>T01442</x:v>
      </x:c>
      <x:c r="B1447" s="9" t="n">
        <x:v>45766.14791666667</x:v>
      </x:c>
      <x:c r="C1447" s="9" t="n">
        <x:v>45766.43</x:v>
      </x:c>
      <x:c r="D1447" s="9" t="n">
        <x:v>45772.39875</x:v>
      </x:c>
      <x:c r="E1447" s="1" t="str">
        <x:v>Normal</x:v>
      </x:c>
      <x:c r="F1447" s="1" t="str">
        <x:v>Email</x:v>
      </x:c>
      <x:c r="G1447" s="1" t="str">
        <x:v>Account access</x:v>
      </x:c>
      <x:c r="H1447" s="1" t="n">
        <x:v>0</x:v>
      </x:c>
      <x:c r="I1447" s="1" t="n">
        <x:v>4</x:v>
      </x:c>
      <x:c r="J1447" s="1" t="n">
        <x:f>IF(E1447="","",VLOOKUP(E1447,'Guide'!$A$7:$C$10,2,FALSE))</x:f>
        <x:v>12</x:v>
      </x:c>
      <x:c r="K1447" s="1" t="n">
        <x:f>IF(E1447="","",VLOOKUP(E1447,'Guide'!$A$7:$C$10,3,FALSE))</x:f>
        <x:v>72</x:v>
      </x:c>
      <x:c r="L1447" s="10" t="n">
        <x:f>('Guide'!$B$4-B1447)*24</x:f>
        <x:v>1748.4499999999534</x:v>
      </x:c>
      <x:c r="M1447" s="10" t="n">
        <x:f>IF(C1447="","",ROUND((C1447-B1447)*24,6))</x:f>
        <x:v>6.77</x:v>
      </x:c>
      <x:c r="N1447" s="10" t="n">
        <x:f>IF(D1447="","",ROUND((D1447-B1447)*24,6))</x:f>
        <x:v>150.02</x:v>
      </x:c>
      <x:c r="O1447" s="1" t="n">
        <x:f>IF(D1447="",1,0)</x:f>
        <x:v>0</x:v>
      </x:c>
      <x:c r="P1447" s="1" t="n">
        <x:f>IF(E1447="",0,IF(OR(C1447&lt;&gt;"",L1447&gt;=J1447),1,0))</x:f>
        <x:v>1</x:v>
      </x:c>
      <x:c r="Q1447" s="1" t="n">
        <x:f>IF(AND(E1447&lt;&gt;"",C1447&lt;&gt;"",M1447&lt;=J1447),1,0)</x:f>
        <x:v>1</x:v>
      </x:c>
      <x:c r="R1447" s="1" t="n">
        <x:f>P1447-Q1447</x:f>
        <x:v>0</x:v>
      </x:c>
      <x:c r="S1447" s="1" t="n">
        <x:f>IF(E1447="",0,IF(OR(D1447&lt;&gt;"",L1447&gt;=K1447),1,0))</x:f>
        <x:v>1</x:v>
      </x:c>
      <x:c r="T1447" s="1" t="n">
        <x:f>IF(AND(E1447&lt;&gt;"",D1447&lt;&gt;"",N1447&lt;=K1447),1,0)</x:f>
        <x:v>0</x:v>
      </x:c>
      <x:c r="U1447" s="1" t="n">
        <x:f>S1447-T1447</x:f>
        <x:v>1</x:v>
      </x:c>
      <x:c r="V1447" s="1" t="n">
        <x:f>IF(I1447="",0,1)</x:f>
        <x:v>1</x:v>
      </x:c>
      <x:c r="W1447" s="1" t="n">
        <x:f>IF(I1447&gt;=4,1,0)</x:f>
        <x:v>1</x:v>
      </x:c>
      <x:c r="X1447" s="1" t="n">
        <x:f>1-O1447</x:f>
        <x:v>1</x:v>
      </x:c>
      <x:c r="Y1447" s="1" t="n">
        <x:f>IF(AND(O1447=1,L1447&gt;168),1,0)</x:f>
        <x:v>0</x:v>
      </x:c>
    </x:row>
    <x:row r="1448">
      <x:c r="A1448" s="1" t="str">
        <x:v>T01443</x:v>
      </x:c>
      <x:c r="B1448" s="9" t="n">
        <x:v>45776.152083333334</x:v>
      </x:c>
      <x:c r="C1448" s="9" t="n">
        <x:v>45776.655</x:v>
      </x:c>
      <x:c r="D1448" s="9" t="n">
        <x:v>45777.24</x:v>
      </x:c>
      <x:c r="E1448" s="1" t="str">
        <x:v>Normal</x:v>
      </x:c>
      <x:c r="F1448" s="1" t="str">
        <x:v>Email</x:v>
      </x:c>
      <x:c r="G1448" s="1" t="str">
        <x:v>Refund</x:v>
      </x:c>
      <x:c r="H1448" s="1" t="n">
        <x:v>1</x:v>
      </x:c>
      <x:c r="I1448" s="1"/>
      <x:c r="J1448" s="1" t="n">
        <x:f>IF(E1448="","",VLOOKUP(E1448,'Guide'!$A$7:$C$10,2,FALSE))</x:f>
        <x:v>12</x:v>
      </x:c>
      <x:c r="K1448" s="1" t="n">
        <x:f>IF(E1448="","",VLOOKUP(E1448,'Guide'!$A$7:$C$10,3,FALSE))</x:f>
        <x:v>72</x:v>
      </x:c>
      <x:c r="L1448" s="10" t="n">
        <x:f>('Guide'!$B$4-B1448)*24</x:f>
        <x:v>1508.3499999999767</x:v>
      </x:c>
      <x:c r="M1448" s="10" t="n">
        <x:f>IF(C1448="","",ROUND((C1448-B1448)*24,6))</x:f>
        <x:v>12.07</x:v>
      </x:c>
      <x:c r="N1448" s="10" t="n">
        <x:f>IF(D1448="","",ROUND((D1448-B1448)*24,6))</x:f>
        <x:v>26.11</x:v>
      </x:c>
      <x:c r="O1448" s="1" t="n">
        <x:f>IF(D1448="",1,0)</x:f>
        <x:v>0</x:v>
      </x:c>
      <x:c r="P1448" s="1" t="n">
        <x:f>IF(E1448="",0,IF(OR(C1448&lt;&gt;"",L1448&gt;=J1448),1,0))</x:f>
        <x:v>1</x:v>
      </x:c>
      <x:c r="Q1448" s="1" t="n">
        <x:f>IF(AND(E1448&lt;&gt;"",C1448&lt;&gt;"",M1448&lt;=J1448),1,0)</x:f>
        <x:v>0</x:v>
      </x:c>
      <x:c r="R1448" s="1" t="n">
        <x:f>P1448-Q1448</x:f>
        <x:v>1</x:v>
      </x:c>
      <x:c r="S1448" s="1" t="n">
        <x:f>IF(E1448="",0,IF(OR(D1448&lt;&gt;"",L1448&gt;=K1448),1,0))</x:f>
        <x:v>1</x:v>
      </x:c>
      <x:c r="T1448" s="1" t="n">
        <x:f>IF(AND(E1448&lt;&gt;"",D1448&lt;&gt;"",N1448&lt;=K1448),1,0)</x:f>
        <x:v>1</x:v>
      </x:c>
      <x:c r="U1448" s="1" t="n">
        <x:f>S1448-T1448</x:f>
        <x:v>0</x:v>
      </x:c>
      <x:c r="V1448" s="1" t="n">
        <x:f>IF(I1448="",0,1)</x:f>
        <x:v>0</x:v>
      </x:c>
      <x:c r="W1448" s="1" t="n">
        <x:f>IF(I1448&gt;=4,1,0)</x:f>
        <x:v>0</x:v>
      </x:c>
      <x:c r="X1448" s="1" t="n">
        <x:f>1-O1448</x:f>
        <x:v>1</x:v>
      </x:c>
      <x:c r="Y1448" s="1" t="n">
        <x:f>IF(AND(O1448=1,L1448&gt;168),1,0)</x:f>
        <x:v>0</x:v>
      </x:c>
    </x:row>
    <x:row r="1449">
      <x:c r="A1449" s="1" t="str">
        <x:v>T01444</x:v>
      </x:c>
      <x:c r="B1449" s="9" t="n">
        <x:v>45688.46666666667</x:v>
      </x:c>
      <x:c r="C1449" s="9" t="n">
        <x:v>45688.56958333333</x:v>
      </x:c>
      <x:c r="D1449" s="9" t="n">
        <x:v>45688.635416666664</x:v>
      </x:c>
      <x:c r="E1449" s="1" t="str">
        <x:v>High</x:v>
      </x:c>
      <x:c r="F1449" s="1" t="str">
        <x:v>Email</x:v>
      </x:c>
      <x:c r="G1449" s="1" t="str">
        <x:v>Account access</x:v>
      </x:c>
      <x:c r="H1449" s="1" t="n">
        <x:v>0</x:v>
      </x:c>
      <x:c r="I1449" s="1" t="n">
        <x:v>3</x:v>
      </x:c>
      <x:c r="J1449" s="1" t="n">
        <x:f>IF(E1449="","",VLOOKUP(E1449,'Guide'!$A$7:$C$10,2,FALSE))</x:f>
        <x:v>4</x:v>
      </x:c>
      <x:c r="K1449" s="1" t="n">
        <x:f>IF(E1449="","",VLOOKUP(E1449,'Guide'!$A$7:$C$10,3,FALSE))</x:f>
        <x:v>24</x:v>
      </x:c>
      <x:c r="L1449" s="10" t="n">
        <x:f>('Guide'!$B$4-B1449)*24</x:f>
        <x:v>3612.7999999999884</x:v>
      </x:c>
      <x:c r="M1449" s="10" t="n">
        <x:f>IF(C1449="","",ROUND((C1449-B1449)*24,6))</x:f>
        <x:v>2.47</x:v>
      </x:c>
      <x:c r="N1449" s="10" t="n">
        <x:f>IF(D1449="","",ROUND((D1449-B1449)*24,6))</x:f>
        <x:v>4.05</x:v>
      </x:c>
      <x:c r="O1449" s="1" t="n">
        <x:f>IF(D1449="",1,0)</x:f>
        <x:v>0</x:v>
      </x:c>
      <x:c r="P1449" s="1" t="n">
        <x:f>IF(E1449="",0,IF(OR(C1449&lt;&gt;"",L1449&gt;=J1449),1,0))</x:f>
        <x:v>1</x:v>
      </x:c>
      <x:c r="Q1449" s="1" t="n">
        <x:f>IF(AND(E1449&lt;&gt;"",C1449&lt;&gt;"",M1449&lt;=J1449),1,0)</x:f>
        <x:v>1</x:v>
      </x:c>
      <x:c r="R1449" s="1" t="n">
        <x:f>P1449-Q1449</x:f>
        <x:v>0</x:v>
      </x:c>
      <x:c r="S1449" s="1" t="n">
        <x:f>IF(E1449="",0,IF(OR(D1449&lt;&gt;"",L1449&gt;=K1449),1,0))</x:f>
        <x:v>1</x:v>
      </x:c>
      <x:c r="T1449" s="1" t="n">
        <x:f>IF(AND(E1449&lt;&gt;"",D1449&lt;&gt;"",N1449&lt;=K1449),1,0)</x:f>
        <x:v>1</x:v>
      </x:c>
      <x:c r="U1449" s="1" t="n">
        <x:f>S1449-T1449</x:f>
        <x:v>0</x:v>
      </x:c>
      <x:c r="V1449" s="1" t="n">
        <x:f>IF(I1449="",0,1)</x:f>
        <x:v>1</x:v>
      </x:c>
      <x:c r="W1449" s="1" t="n">
        <x:f>IF(I1449&gt;=4,1,0)</x:f>
        <x:v>0</x:v>
      </x:c>
      <x:c r="X1449" s="1" t="n">
        <x:f>1-O1449</x:f>
        <x:v>1</x:v>
      </x:c>
      <x:c r="Y1449" s="1" t="n">
        <x:f>IF(AND(O1449=1,L1449&gt;168),1,0)</x:f>
        <x:v>0</x:v>
      </x:c>
    </x:row>
    <x:row r="1450">
      <x:c r="A1450" s="1" t="str">
        <x:v>T01445</x:v>
      </x:c>
      <x:c r="B1450" s="9" t="n">
        <x:v>45698.84097222222</x:v>
      </x:c>
      <x:c r="C1450" s="9" t="n">
        <x:v>45700.289305555554</x:v>
      </x:c>
      <x:c r="D1450" s="9" t="n">
        <x:v>45706.15347222222</x:v>
      </x:c>
      <x:c r="E1450" s="1" t="str">
        <x:v>Normal</x:v>
      </x:c>
      <x:c r="F1450" s="1" t="str">
        <x:v>Email</x:v>
      </x:c>
      <x:c r="G1450" s="1" t="str">
        <x:v>Product information</x:v>
      </x:c>
      <x:c r="H1450" s="1" t="n">
        <x:v>1</x:v>
      </x:c>
      <x:c r="I1450" s="1"/>
      <x:c r="J1450" s="1" t="n">
        <x:f>IF(E1450="","",VLOOKUP(E1450,'Guide'!$A$7:$C$10,2,FALSE))</x:f>
        <x:v>12</x:v>
      </x:c>
      <x:c r="K1450" s="1" t="n">
        <x:f>IF(E1450="","",VLOOKUP(E1450,'Guide'!$A$7:$C$10,3,FALSE))</x:f>
        <x:v>72</x:v>
      </x:c>
      <x:c r="L1450" s="10" t="n">
        <x:f>('Guide'!$B$4-B1450)*24</x:f>
        <x:v>3363.8166666667094</x:v>
      </x:c>
      <x:c r="M1450" s="10" t="n">
        <x:f>IF(C1450="","",ROUND((C1450-B1450)*24,6))</x:f>
        <x:v>34.76</x:v>
      </x:c>
      <x:c r="N1450" s="10" t="n">
        <x:f>IF(D1450="","",ROUND((D1450-B1450)*24,6))</x:f>
        <x:v>175.5</x:v>
      </x:c>
      <x:c r="O1450" s="1" t="n">
        <x:f>IF(D1450="",1,0)</x:f>
        <x:v>0</x:v>
      </x:c>
      <x:c r="P1450" s="1" t="n">
        <x:f>IF(E1450="",0,IF(OR(C1450&lt;&gt;"",L1450&gt;=J1450),1,0))</x:f>
        <x:v>1</x:v>
      </x:c>
      <x:c r="Q1450" s="1" t="n">
        <x:f>IF(AND(E1450&lt;&gt;"",C1450&lt;&gt;"",M1450&lt;=J1450),1,0)</x:f>
        <x:v>0</x:v>
      </x:c>
      <x:c r="R1450" s="1" t="n">
        <x:f>P1450-Q1450</x:f>
        <x:v>1</x:v>
      </x:c>
      <x:c r="S1450" s="1" t="n">
        <x:f>IF(E1450="",0,IF(OR(D1450&lt;&gt;"",L1450&gt;=K1450),1,0))</x:f>
        <x:v>1</x:v>
      </x:c>
      <x:c r="T1450" s="1" t="n">
        <x:f>IF(AND(E1450&lt;&gt;"",D1450&lt;&gt;"",N1450&lt;=K1450),1,0)</x:f>
        <x:v>0</x:v>
      </x:c>
      <x:c r="U1450" s="1" t="n">
        <x:f>S1450-T1450</x:f>
        <x:v>1</x:v>
      </x:c>
      <x:c r="V1450" s="1" t="n">
        <x:f>IF(I1450="",0,1)</x:f>
        <x:v>0</x:v>
      </x:c>
      <x:c r="W1450" s="1" t="n">
        <x:f>IF(I1450&gt;=4,1,0)</x:f>
        <x:v>0</x:v>
      </x:c>
      <x:c r="X1450" s="1" t="n">
        <x:f>1-O1450</x:f>
        <x:v>1</x:v>
      </x:c>
      <x:c r="Y1450" s="1" t="n">
        <x:f>IF(AND(O1450=1,L1450&gt;168),1,0)</x:f>
        <x:v>0</x:v>
      </x:c>
    </x:row>
    <x:row r="1451">
      <x:c r="A1451" s="1" t="str">
        <x:v>T01446</x:v>
      </x:c>
      <x:c r="B1451" s="9" t="n">
        <x:v>45805.83541666667</x:v>
      </x:c>
      <x:c r="C1451" s="9" t="n">
        <x:v>45805.84916666667</x:v>
      </x:c>
      <x:c r="D1451" s="9" t="n">
        <x:v>45808.70416666667</x:v>
      </x:c>
      <x:c r="E1451" s="1" t="str">
        <x:v>High</x:v>
      </x:c>
      <x:c r="F1451" s="1" t="str">
        <x:v>Web chat</x:v>
      </x:c>
      <x:c r="G1451" s="1" t="str">
        <x:v>Product information</x:v>
      </x:c>
      <x:c r="H1451" s="1" t="n">
        <x:v>1</x:v>
      </x:c>
      <x:c r="I1451" s="1" t="n">
        <x:v>3</x:v>
      </x:c>
      <x:c r="J1451" s="1" t="n">
        <x:f>IF(E1451="","",VLOOKUP(E1451,'Guide'!$A$7:$C$10,2,FALSE))</x:f>
        <x:v>4</x:v>
      </x:c>
      <x:c r="K1451" s="1" t="n">
        <x:f>IF(E1451="","",VLOOKUP(E1451,'Guide'!$A$7:$C$10,3,FALSE))</x:f>
        <x:v>24</x:v>
      </x:c>
      <x:c r="L1451" s="10" t="n">
        <x:f>('Guide'!$B$4-B1451)*24</x:f>
        <x:v>795.9499999999534</x:v>
      </x:c>
      <x:c r="M1451" s="10" t="n">
        <x:f>IF(C1451="","",ROUND((C1451-B1451)*24,6))</x:f>
        <x:v>0.33</x:v>
      </x:c>
      <x:c r="N1451" s="10" t="n">
        <x:f>IF(D1451="","",ROUND((D1451-B1451)*24,6))</x:f>
        <x:v>68.85</x:v>
      </x:c>
      <x:c r="O1451" s="1" t="n">
        <x:f>IF(D1451="",1,0)</x:f>
        <x:v>0</x:v>
      </x:c>
      <x:c r="P1451" s="1" t="n">
        <x:f>IF(E1451="",0,IF(OR(C1451&lt;&gt;"",L1451&gt;=J1451),1,0))</x:f>
        <x:v>1</x:v>
      </x:c>
      <x:c r="Q1451" s="1" t="n">
        <x:f>IF(AND(E1451&lt;&gt;"",C1451&lt;&gt;"",M1451&lt;=J1451),1,0)</x:f>
        <x:v>1</x:v>
      </x:c>
      <x:c r="R1451" s="1" t="n">
        <x:f>P1451-Q1451</x:f>
        <x:v>0</x:v>
      </x:c>
      <x:c r="S1451" s="1" t="n">
        <x:f>IF(E1451="",0,IF(OR(D1451&lt;&gt;"",L1451&gt;=K1451),1,0))</x:f>
        <x:v>1</x:v>
      </x:c>
      <x:c r="T1451" s="1" t="n">
        <x:f>IF(AND(E1451&lt;&gt;"",D1451&lt;&gt;"",N1451&lt;=K1451),1,0)</x:f>
        <x:v>0</x:v>
      </x:c>
      <x:c r="U1451" s="1" t="n">
        <x:f>S1451-T1451</x:f>
        <x:v>1</x:v>
      </x:c>
      <x:c r="V1451" s="1" t="n">
        <x:f>IF(I1451="",0,1)</x:f>
        <x:v>1</x:v>
      </x:c>
      <x:c r="W1451" s="1" t="n">
        <x:f>IF(I1451&gt;=4,1,0)</x:f>
        <x:v>0</x:v>
      </x:c>
      <x:c r="X1451" s="1" t="n">
        <x:f>1-O1451</x:f>
        <x:v>1</x:v>
      </x:c>
      <x:c r="Y1451" s="1" t="n">
        <x:f>IF(AND(O1451=1,L1451&gt;168),1,0)</x:f>
        <x:v>0</x:v>
      </x:c>
    </x:row>
    <x:row r="1452">
      <x:c r="A1452" s="1" t="str">
        <x:v>T01447</x:v>
      </x:c>
      <x:c r="B1452" s="9" t="n">
        <x:v>45661.84027777778</x:v>
      </x:c>
      <x:c r="C1452" s="9" t="n">
        <x:v>45662.216527777775</x:v>
      </x:c>
      <x:c r="D1452" s="9" t="n">
        <x:v>45663.359444444446</x:v>
      </x:c>
      <x:c r="E1452" s="1" t="str">
        <x:v>Normal</x:v>
      </x:c>
      <x:c r="F1452" s="1" t="str">
        <x:v>Email</x:v>
      </x:c>
      <x:c r="G1452" s="1" t="str">
        <x:v>Billing</x:v>
      </x:c>
      <x:c r="H1452" s="1" t="n">
        <x:v>0</x:v>
      </x:c>
      <x:c r="I1452" s="1" t="n">
        <x:v>5</x:v>
      </x:c>
      <x:c r="J1452" s="1" t="n">
        <x:f>IF(E1452="","",VLOOKUP(E1452,'Guide'!$A$7:$C$10,2,FALSE))</x:f>
        <x:v>12</x:v>
      </x:c>
      <x:c r="K1452" s="1" t="n">
        <x:f>IF(E1452="","",VLOOKUP(E1452,'Guide'!$A$7:$C$10,3,FALSE))</x:f>
        <x:v>72</x:v>
      </x:c>
      <x:c r="L1452" s="10" t="n">
        <x:f>('Guide'!$B$4-B1452)*24</x:f>
        <x:v>4251.833333333256</x:v>
      </x:c>
      <x:c r="M1452" s="10" t="n">
        <x:f>IF(C1452="","",ROUND((C1452-B1452)*24,6))</x:f>
        <x:v>9.03</x:v>
      </x:c>
      <x:c r="N1452" s="10" t="n">
        <x:f>IF(D1452="","",ROUND((D1452-B1452)*24,6))</x:f>
        <x:v>36.46</x:v>
      </x:c>
      <x:c r="O1452" s="1" t="n">
        <x:f>IF(D1452="",1,0)</x:f>
        <x:v>0</x:v>
      </x:c>
      <x:c r="P1452" s="1" t="n">
        <x:f>IF(E1452="",0,IF(OR(C1452&lt;&gt;"",L1452&gt;=J1452),1,0))</x:f>
        <x:v>1</x:v>
      </x:c>
      <x:c r="Q1452" s="1" t="n">
        <x:f>IF(AND(E1452&lt;&gt;"",C1452&lt;&gt;"",M1452&lt;=J1452),1,0)</x:f>
        <x:v>1</x:v>
      </x:c>
      <x:c r="R1452" s="1" t="n">
        <x:f>P1452-Q1452</x:f>
        <x:v>0</x:v>
      </x:c>
      <x:c r="S1452" s="1" t="n">
        <x:f>IF(E1452="",0,IF(OR(D1452&lt;&gt;"",L1452&gt;=K1452),1,0))</x:f>
        <x:v>1</x:v>
      </x:c>
      <x:c r="T1452" s="1" t="n">
        <x:f>IF(AND(E1452&lt;&gt;"",D1452&lt;&gt;"",N1452&lt;=K1452),1,0)</x:f>
        <x:v>1</x:v>
      </x:c>
      <x:c r="U1452" s="1" t="n">
        <x:f>S1452-T1452</x:f>
        <x:v>0</x:v>
      </x:c>
      <x:c r="V1452" s="1" t="n">
        <x:f>IF(I1452="",0,1)</x:f>
        <x:v>1</x:v>
      </x:c>
      <x:c r="W1452" s="1" t="n">
        <x:f>IF(I1452&gt;=4,1,0)</x:f>
        <x:v>1</x:v>
      </x:c>
      <x:c r="X1452" s="1" t="n">
        <x:f>1-O1452</x:f>
        <x:v>1</x:v>
      </x:c>
      <x:c r="Y1452" s="1" t="n">
        <x:f>IF(AND(O1452=1,L1452&gt;168),1,0)</x:f>
        <x:v>0</x:v>
      </x:c>
    </x:row>
    <x:row r="1453">
      <x:c r="A1453" s="1" t="str">
        <x:v>T01448</x:v>
      </x:c>
      <x:c r="B1453" s="9" t="n">
        <x:v>45826.854166666664</x:v>
      </x:c>
      <x:c r="C1453" s="9" t="n">
        <x:v>45826.86875</x:v>
      </x:c>
      <x:c r="D1453" s="9" t="n">
        <x:v>45827.121666666666</x:v>
      </x:c>
      <x:c r="E1453" s="1" t="str">
        <x:v>Urgent</x:v>
      </x:c>
      <x:c r="F1453" s="1" t="str">
        <x:v>Web chat</x:v>
      </x:c>
      <x:c r="G1453" s="1" t="str">
        <x:v>Product information</x:v>
      </x:c>
      <x:c r="H1453" s="1" t="n">
        <x:v>0</x:v>
      </x:c>
      <x:c r="I1453" s="1" t="n">
        <x:v>5</x:v>
      </x:c>
      <x:c r="J1453" s="1" t="n">
        <x:f>IF(E1453="","",VLOOKUP(E1453,'Guide'!$A$7:$C$10,2,FALSE))</x:f>
        <x:v>1</x:v>
      </x:c>
      <x:c r="K1453" s="1" t="n">
        <x:f>IF(E1453="","",VLOOKUP(E1453,'Guide'!$A$7:$C$10,3,FALSE))</x:f>
        <x:v>8</x:v>
      </x:c>
      <x:c r="L1453" s="10" t="n">
        <x:f>('Guide'!$B$4-B1453)*24</x:f>
        <x:v>291.5000000000582</x:v>
      </x:c>
      <x:c r="M1453" s="10" t="n">
        <x:f>IF(C1453="","",ROUND((C1453-B1453)*24,6))</x:f>
        <x:v>0.35</x:v>
      </x:c>
      <x:c r="N1453" s="10" t="n">
        <x:f>IF(D1453="","",ROUND((D1453-B1453)*24,6))</x:f>
        <x:v>6.42</x:v>
      </x:c>
      <x:c r="O1453" s="1" t="n">
        <x:f>IF(D1453="",1,0)</x:f>
        <x:v>0</x:v>
      </x:c>
      <x:c r="P1453" s="1" t="n">
        <x:f>IF(E1453="",0,IF(OR(C1453&lt;&gt;"",L1453&gt;=J1453),1,0))</x:f>
        <x:v>1</x:v>
      </x:c>
      <x:c r="Q1453" s="1" t="n">
        <x:f>IF(AND(E1453&lt;&gt;"",C1453&lt;&gt;"",M1453&lt;=J1453),1,0)</x:f>
        <x:v>1</x:v>
      </x:c>
      <x:c r="R1453" s="1" t="n">
        <x:f>P1453-Q1453</x:f>
        <x:v>0</x:v>
      </x:c>
      <x:c r="S1453" s="1" t="n">
        <x:f>IF(E1453="",0,IF(OR(D1453&lt;&gt;"",L1453&gt;=K1453),1,0))</x:f>
        <x:v>1</x:v>
      </x:c>
      <x:c r="T1453" s="1" t="n">
        <x:f>IF(AND(E1453&lt;&gt;"",D1453&lt;&gt;"",N1453&lt;=K1453),1,0)</x:f>
        <x:v>1</x:v>
      </x:c>
      <x:c r="U1453" s="1" t="n">
        <x:f>S1453-T1453</x:f>
        <x:v>0</x:v>
      </x:c>
      <x:c r="V1453" s="1" t="n">
        <x:f>IF(I1453="",0,1)</x:f>
        <x:v>1</x:v>
      </x:c>
      <x:c r="W1453" s="1" t="n">
        <x:f>IF(I1453&gt;=4,1,0)</x:f>
        <x:v>1</x:v>
      </x:c>
      <x:c r="X1453" s="1" t="n">
        <x:f>1-O1453</x:f>
        <x:v>1</x:v>
      </x:c>
      <x:c r="Y1453" s="1" t="n">
        <x:f>IF(AND(O1453=1,L1453&gt;168),1,0)</x:f>
        <x:v>0</x:v>
      </x:c>
    </x:row>
    <x:row r="1454">
      <x:c r="A1454" s="1" t="str">
        <x:v>T01449</x:v>
      </x:c>
      <x:c r="B1454" s="9" t="n">
        <x:v>45808.111805555556</x:v>
      </x:c>
      <x:c r="C1454" s="9" t="n">
        <x:v>45808.60597222222</x:v>
      </x:c>
      <x:c r="D1454" s="9" t="n">
        <x:v>45810.38680555556</x:v>
      </x:c>
      <x:c r="E1454" s="1" t="str">
        <x:v>Normal</x:v>
      </x:c>
      <x:c r="F1454" s="1" t="str">
        <x:v>Email</x:v>
      </x:c>
      <x:c r="G1454" s="1" t="str">
        <x:v>Refund</x:v>
      </x:c>
      <x:c r="H1454" s="1" t="n">
        <x:v>0</x:v>
      </x:c>
      <x:c r="I1454" s="1" t="n">
        <x:v>4</x:v>
      </x:c>
      <x:c r="J1454" s="1" t="n">
        <x:f>IF(E1454="","",VLOOKUP(E1454,'Guide'!$A$7:$C$10,2,FALSE))</x:f>
        <x:v>12</x:v>
      </x:c>
      <x:c r="K1454" s="1" t="n">
        <x:f>IF(E1454="","",VLOOKUP(E1454,'Guide'!$A$7:$C$10,3,FALSE))</x:f>
        <x:v>72</x:v>
      </x:c>
      <x:c r="L1454" s="10" t="n">
        <x:f>('Guide'!$B$4-B1454)*24</x:f>
        <x:v>741.3166666666511</x:v>
      </x:c>
      <x:c r="M1454" s="10" t="n">
        <x:f>IF(C1454="","",ROUND((C1454-B1454)*24,6))</x:f>
        <x:v>11.86</x:v>
      </x:c>
      <x:c r="N1454" s="10" t="n">
        <x:f>IF(D1454="","",ROUND((D1454-B1454)*24,6))</x:f>
        <x:v>54.6</x:v>
      </x:c>
      <x:c r="O1454" s="1" t="n">
        <x:f>IF(D1454="",1,0)</x:f>
        <x:v>0</x:v>
      </x:c>
      <x:c r="P1454" s="1" t="n">
        <x:f>IF(E1454="",0,IF(OR(C1454&lt;&gt;"",L1454&gt;=J1454),1,0))</x:f>
        <x:v>1</x:v>
      </x:c>
      <x:c r="Q1454" s="1" t="n">
        <x:f>IF(AND(E1454&lt;&gt;"",C1454&lt;&gt;"",M1454&lt;=J1454),1,0)</x:f>
        <x:v>1</x:v>
      </x:c>
      <x:c r="R1454" s="1" t="n">
        <x:f>P1454-Q1454</x:f>
        <x:v>0</x:v>
      </x:c>
      <x:c r="S1454" s="1" t="n">
        <x:f>IF(E1454="",0,IF(OR(D1454&lt;&gt;"",L1454&gt;=K1454),1,0))</x:f>
        <x:v>1</x:v>
      </x:c>
      <x:c r="T1454" s="1" t="n">
        <x:f>IF(AND(E1454&lt;&gt;"",D1454&lt;&gt;"",N1454&lt;=K1454),1,0)</x:f>
        <x:v>1</x:v>
      </x:c>
      <x:c r="U1454" s="1" t="n">
        <x:f>S1454-T1454</x:f>
        <x:v>0</x:v>
      </x:c>
      <x:c r="V1454" s="1" t="n">
        <x:f>IF(I1454="",0,1)</x:f>
        <x:v>1</x:v>
      </x:c>
      <x:c r="W1454" s="1" t="n">
        <x:f>IF(I1454&gt;=4,1,0)</x:f>
        <x:v>1</x:v>
      </x:c>
      <x:c r="X1454" s="1" t="n">
        <x:f>1-O1454</x:f>
        <x:v>1</x:v>
      </x:c>
      <x:c r="Y1454" s="1" t="n">
        <x:f>IF(AND(O1454=1,L1454&gt;168),1,0)</x:f>
        <x:v>0</x:v>
      </x:c>
    </x:row>
    <x:row r="1455">
      <x:c r="A1455" s="1" t="str">
        <x:v>T01450</x:v>
      </x:c>
      <x:c r="B1455" s="9" t="n">
        <x:v>45776.580555555556</x:v>
      </x:c>
      <x:c r="C1455" s="9" t="n">
        <x:v>45776.719722222224</x:v>
      </x:c>
      <x:c r="D1455" s="9" t="n">
        <x:v>45777.915555555555</x:v>
      </x:c>
      <x:c r="E1455" s="1" t="str">
        <x:v>High</x:v>
      </x:c>
      <x:c r="F1455" s="1" t="str">
        <x:v>WhatsApp</x:v>
      </x:c>
      <x:c r="G1455" s="1" t="str">
        <x:v>Refund</x:v>
      </x:c>
      <x:c r="H1455" s="1" t="n">
        <x:v>0</x:v>
      </x:c>
      <x:c r="I1455" s="1" t="n">
        <x:v>2</x:v>
      </x:c>
      <x:c r="J1455" s="1" t="n">
        <x:f>IF(E1455="","",VLOOKUP(E1455,'Guide'!$A$7:$C$10,2,FALSE))</x:f>
        <x:v>4</x:v>
      </x:c>
      <x:c r="K1455" s="1" t="n">
        <x:f>IF(E1455="","",VLOOKUP(E1455,'Guide'!$A$7:$C$10,3,FALSE))</x:f>
        <x:v>24</x:v>
      </x:c>
      <x:c r="L1455" s="10" t="n">
        <x:f>('Guide'!$B$4-B1455)*24</x:f>
        <x:v>1498.0666666666511</x:v>
      </x:c>
      <x:c r="M1455" s="10" t="n">
        <x:f>IF(C1455="","",ROUND((C1455-B1455)*24,6))</x:f>
        <x:v>3.34</x:v>
      </x:c>
      <x:c r="N1455" s="10" t="n">
        <x:f>IF(D1455="","",ROUND((D1455-B1455)*24,6))</x:f>
        <x:v>32.04</x:v>
      </x:c>
      <x:c r="O1455" s="1" t="n">
        <x:f>IF(D1455="",1,0)</x:f>
        <x:v>0</x:v>
      </x:c>
      <x:c r="P1455" s="1" t="n">
        <x:f>IF(E1455="",0,IF(OR(C1455&lt;&gt;"",L1455&gt;=J1455),1,0))</x:f>
        <x:v>1</x:v>
      </x:c>
      <x:c r="Q1455" s="1" t="n">
        <x:f>IF(AND(E1455&lt;&gt;"",C1455&lt;&gt;"",M1455&lt;=J1455),1,0)</x:f>
        <x:v>1</x:v>
      </x:c>
      <x:c r="R1455" s="1" t="n">
        <x:f>P1455-Q1455</x:f>
        <x:v>0</x:v>
      </x:c>
      <x:c r="S1455" s="1" t="n">
        <x:f>IF(E1455="",0,IF(OR(D1455&lt;&gt;"",L1455&gt;=K1455),1,0))</x:f>
        <x:v>1</x:v>
      </x:c>
      <x:c r="T1455" s="1" t="n">
        <x:f>IF(AND(E1455&lt;&gt;"",D1455&lt;&gt;"",N1455&lt;=K1455),1,0)</x:f>
        <x:v>0</x:v>
      </x:c>
      <x:c r="U1455" s="1" t="n">
        <x:f>S1455-T1455</x:f>
        <x:v>1</x:v>
      </x:c>
      <x:c r="V1455" s="1" t="n">
        <x:f>IF(I1455="",0,1)</x:f>
        <x:v>1</x:v>
      </x:c>
      <x:c r="W1455" s="1" t="n">
        <x:f>IF(I1455&gt;=4,1,0)</x:f>
        <x:v>0</x:v>
      </x:c>
      <x:c r="X1455" s="1" t="n">
        <x:f>1-O1455</x:f>
        <x:v>1</x:v>
      </x:c>
      <x:c r="Y1455" s="1" t="n">
        <x:f>IF(AND(O1455=1,L1455&gt;168),1,0)</x:f>
        <x:v>0</x:v>
      </x:c>
    </x:row>
    <x:row r="1456">
      <x:c r="A1456" s="1" t="str">
        <x:v>T01451</x:v>
      </x:c>
      <x:c r="B1456" s="9" t="n">
        <x:v>45749.46388888889</x:v>
      </x:c>
      <x:c r="C1456" s="9" t="n">
        <x:v>45750.17513888889</x:v>
      </x:c>
      <x:c r="D1456" s="9" t="n">
        <x:v>45755.46097222222</x:v>
      </x:c>
      <x:c r="E1456" s="1" t="str">
        <x:v>Normal</x:v>
      </x:c>
      <x:c r="F1456" s="1" t="str">
        <x:v>Email</x:v>
      </x:c>
      <x:c r="G1456" s="1" t="str">
        <x:v>Product information</x:v>
      </x:c>
      <x:c r="H1456" s="1" t="n">
        <x:v>0</x:v>
      </x:c>
      <x:c r="I1456" s="1" t="n">
        <x:v>3</x:v>
      </x:c>
      <x:c r="J1456" s="1" t="n">
        <x:f>IF(E1456="","",VLOOKUP(E1456,'Guide'!$A$7:$C$10,2,FALSE))</x:f>
        <x:v>12</x:v>
      </x:c>
      <x:c r="K1456" s="1" t="n">
        <x:f>IF(E1456="","",VLOOKUP(E1456,'Guide'!$A$7:$C$10,3,FALSE))</x:f>
        <x:v>72</x:v>
      </x:c>
      <x:c r="L1456" s="10" t="n">
        <x:f>('Guide'!$B$4-B1456)*24</x:f>
        <x:v>2148.8666666666977</x:v>
      </x:c>
      <x:c r="M1456" s="10" t="n">
        <x:f>IF(C1456="","",ROUND((C1456-B1456)*24,6))</x:f>
        <x:v>17.07</x:v>
      </x:c>
      <x:c r="N1456" s="10" t="n">
        <x:f>IF(D1456="","",ROUND((D1456-B1456)*24,6))</x:f>
        <x:v>143.93</x:v>
      </x:c>
      <x:c r="O1456" s="1" t="n">
        <x:f>IF(D1456="",1,0)</x:f>
        <x:v>0</x:v>
      </x:c>
      <x:c r="P1456" s="1" t="n">
        <x:f>IF(E1456="",0,IF(OR(C1456&lt;&gt;"",L1456&gt;=J1456),1,0))</x:f>
        <x:v>1</x:v>
      </x:c>
      <x:c r="Q1456" s="1" t="n">
        <x:f>IF(AND(E1456&lt;&gt;"",C1456&lt;&gt;"",M1456&lt;=J1456),1,0)</x:f>
        <x:v>0</x:v>
      </x:c>
      <x:c r="R1456" s="1" t="n">
        <x:f>P1456-Q1456</x:f>
        <x:v>1</x:v>
      </x:c>
      <x:c r="S1456" s="1" t="n">
        <x:f>IF(E1456="",0,IF(OR(D1456&lt;&gt;"",L1456&gt;=K1456),1,0))</x:f>
        <x:v>1</x:v>
      </x:c>
      <x:c r="T1456" s="1" t="n">
        <x:f>IF(AND(E1456&lt;&gt;"",D1456&lt;&gt;"",N1456&lt;=K1456),1,0)</x:f>
        <x:v>0</x:v>
      </x:c>
      <x:c r="U1456" s="1" t="n">
        <x:f>S1456-T1456</x:f>
        <x:v>1</x:v>
      </x:c>
      <x:c r="V1456" s="1" t="n">
        <x:f>IF(I1456="",0,1)</x:f>
        <x:v>1</x:v>
      </x:c>
      <x:c r="W1456" s="1" t="n">
        <x:f>IF(I1456&gt;=4,1,0)</x:f>
        <x:v>0</x:v>
      </x:c>
      <x:c r="X1456" s="1" t="n">
        <x:f>1-O1456</x:f>
        <x:v>1</x:v>
      </x:c>
      <x:c r="Y1456" s="1" t="n">
        <x:f>IF(AND(O1456=1,L1456&gt;168),1,0)</x:f>
        <x:v>0</x:v>
      </x:c>
    </x:row>
    <x:row r="1457">
      <x:c r="A1457" s="1" t="str">
        <x:v>T01452</x:v>
      </x:c>
      <x:c r="B1457" s="9" t="n">
        <x:v>45698.92638888889</x:v>
      </x:c>
      <x:c r="C1457" s="9" t="n">
        <x:v>45699.22347222222</x:v>
      </x:c>
      <x:c r="D1457" s="9" t="n">
        <x:v>45699.69388888889</x:v>
      </x:c>
      <x:c r="E1457" s="1" t="str">
        <x:v>Normal</x:v>
      </x:c>
      <x:c r="F1457" s="1" t="str">
        <x:v>WhatsApp</x:v>
      </x:c>
      <x:c r="G1457" s="1" t="str">
        <x:v>Refund</x:v>
      </x:c>
      <x:c r="H1457" s="1" t="n">
        <x:v>0</x:v>
      </x:c>
      <x:c r="I1457" s="1" t="n">
        <x:v>2</x:v>
      </x:c>
      <x:c r="J1457" s="1" t="n">
        <x:f>IF(E1457="","",VLOOKUP(E1457,'Guide'!$A$7:$C$10,2,FALSE))</x:f>
        <x:v>12</x:v>
      </x:c>
      <x:c r="K1457" s="1" t="n">
        <x:f>IF(E1457="","",VLOOKUP(E1457,'Guide'!$A$7:$C$10,3,FALSE))</x:f>
        <x:v>72</x:v>
      </x:c>
      <x:c r="L1457" s="10" t="n">
        <x:f>('Guide'!$B$4-B1457)*24</x:f>
        <x:v>3361.766666666663</x:v>
      </x:c>
      <x:c r="M1457" s="10" t="n">
        <x:f>IF(C1457="","",ROUND((C1457-B1457)*24,6))</x:f>
        <x:v>7.13</x:v>
      </x:c>
      <x:c r="N1457" s="10" t="n">
        <x:f>IF(D1457="","",ROUND((D1457-B1457)*24,6))</x:f>
        <x:v>18.42</x:v>
      </x:c>
      <x:c r="O1457" s="1" t="n">
        <x:f>IF(D1457="",1,0)</x:f>
        <x:v>0</x:v>
      </x:c>
      <x:c r="P1457" s="1" t="n">
        <x:f>IF(E1457="",0,IF(OR(C1457&lt;&gt;"",L1457&gt;=J1457),1,0))</x:f>
        <x:v>1</x:v>
      </x:c>
      <x:c r="Q1457" s="1" t="n">
        <x:f>IF(AND(E1457&lt;&gt;"",C1457&lt;&gt;"",M1457&lt;=J1457),1,0)</x:f>
        <x:v>1</x:v>
      </x:c>
      <x:c r="R1457" s="1" t="n">
        <x:f>P1457-Q1457</x:f>
        <x:v>0</x:v>
      </x:c>
      <x:c r="S1457" s="1" t="n">
        <x:f>IF(E1457="",0,IF(OR(D1457&lt;&gt;"",L1457&gt;=K1457),1,0))</x:f>
        <x:v>1</x:v>
      </x:c>
      <x:c r="T1457" s="1" t="n">
        <x:f>IF(AND(E1457&lt;&gt;"",D1457&lt;&gt;"",N1457&lt;=K1457),1,0)</x:f>
        <x:v>1</x:v>
      </x:c>
      <x:c r="U1457" s="1" t="n">
        <x:f>S1457-T1457</x:f>
        <x:v>0</x:v>
      </x:c>
      <x:c r="V1457" s="1" t="n">
        <x:f>IF(I1457="",0,1)</x:f>
        <x:v>1</x:v>
      </x:c>
      <x:c r="W1457" s="1" t="n">
        <x:f>IF(I1457&gt;=4,1,0)</x:f>
        <x:v>0</x:v>
      </x:c>
      <x:c r="X1457" s="1" t="n">
        <x:f>1-O1457</x:f>
        <x:v>1</x:v>
      </x:c>
      <x:c r="Y1457" s="1" t="n">
        <x:f>IF(AND(O1457=1,L1457&gt;168),1,0)</x:f>
        <x:v>0</x:v>
      </x:c>
    </x:row>
    <x:row r="1458">
      <x:c r="A1458" s="1" t="str">
        <x:v>T01453</x:v>
      </x:c>
      <x:c r="B1458" s="9" t="n">
        <x:v>45677.09861111111</x:v>
      </x:c>
      <x:c r="C1458" s="9" t="n">
        <x:v>45677.69819444444</x:v>
      </x:c>
      <x:c r="D1458" s="9" t="n">
        <x:v>45681.021944444445</x:v>
      </x:c>
      <x:c r="E1458" s="1" t="str">
        <x:v>Low</x:v>
      </x:c>
      <x:c r="F1458" s="1" t="str">
        <x:v>WhatsApp</x:v>
      </x:c>
      <x:c r="G1458" s="1" t="str">
        <x:v>Account access</x:v>
      </x:c>
      <x:c r="H1458" s="1" t="n">
        <x:v>0</x:v>
      </x:c>
      <x:c r="I1458" s="1"/>
      <x:c r="J1458" s="1" t="n">
        <x:f>IF(E1458="","",VLOOKUP(E1458,'Guide'!$A$7:$C$10,2,FALSE))</x:f>
        <x:v>24</x:v>
      </x:c>
      <x:c r="K1458" s="1" t="n">
        <x:f>IF(E1458="","",VLOOKUP(E1458,'Guide'!$A$7:$C$10,3,FALSE))</x:f>
        <x:v>120</x:v>
      </x:c>
      <x:c r="L1458" s="10" t="n">
        <x:f>('Guide'!$B$4-B1458)*24</x:f>
        <x:v>3885.6333333333023</x:v>
      </x:c>
      <x:c r="M1458" s="10" t="n">
        <x:f>IF(C1458="","",ROUND((C1458-B1458)*24,6))</x:f>
        <x:v>14.39</x:v>
      </x:c>
      <x:c r="N1458" s="10" t="n">
        <x:f>IF(D1458="","",ROUND((D1458-B1458)*24,6))</x:f>
        <x:v>94.16</x:v>
      </x:c>
      <x:c r="O1458" s="1" t="n">
        <x:f>IF(D1458="",1,0)</x:f>
        <x:v>0</x:v>
      </x:c>
      <x:c r="P1458" s="1" t="n">
        <x:f>IF(E1458="",0,IF(OR(C1458&lt;&gt;"",L1458&gt;=J1458),1,0))</x:f>
        <x:v>1</x:v>
      </x:c>
      <x:c r="Q1458" s="1" t="n">
        <x:f>IF(AND(E1458&lt;&gt;"",C1458&lt;&gt;"",M1458&lt;=J1458),1,0)</x:f>
        <x:v>1</x:v>
      </x:c>
      <x:c r="R1458" s="1" t="n">
        <x:f>P1458-Q1458</x:f>
        <x:v>0</x:v>
      </x:c>
      <x:c r="S1458" s="1" t="n">
        <x:f>IF(E1458="",0,IF(OR(D1458&lt;&gt;"",L1458&gt;=K1458),1,0))</x:f>
        <x:v>1</x:v>
      </x:c>
      <x:c r="T1458" s="1" t="n">
        <x:f>IF(AND(E1458&lt;&gt;"",D1458&lt;&gt;"",N1458&lt;=K1458),1,0)</x:f>
        <x:v>1</x:v>
      </x:c>
      <x:c r="U1458" s="1" t="n">
        <x:f>S1458-T1458</x:f>
        <x:v>0</x:v>
      </x:c>
      <x:c r="V1458" s="1" t="n">
        <x:f>IF(I1458="",0,1)</x:f>
        <x:v>0</x:v>
      </x:c>
      <x:c r="W1458" s="1" t="n">
        <x:f>IF(I1458&gt;=4,1,0)</x:f>
        <x:v>0</x:v>
      </x:c>
      <x:c r="X1458" s="1" t="n">
        <x:f>1-O1458</x:f>
        <x:v>1</x:v>
      </x:c>
      <x:c r="Y1458" s="1" t="n">
        <x:f>IF(AND(O1458=1,L1458&gt;168),1,0)</x:f>
        <x:v>0</x:v>
      </x:c>
    </x:row>
    <x:row r="1459">
      <x:c r="A1459" s="1" t="str">
        <x:v>T01454</x:v>
      </x:c>
      <x:c r="B1459" s="9" t="n">
        <x:v>45676.410416666666</x:v>
      </x:c>
      <x:c r="C1459" s="9" t="n">
        <x:v>45676.48708333333</x:v>
      </x:c>
      <x:c r="D1459" s="9" t="n">
        <x:v>45676.75625</x:v>
      </x:c>
      <x:c r="E1459" s="1" t="str">
        <x:v>High</x:v>
      </x:c>
      <x:c r="F1459" s="1" t="str">
        <x:v>Web chat</x:v>
      </x:c>
      <x:c r="G1459" s="1" t="str">
        <x:v>Product information</x:v>
      </x:c>
      <x:c r="H1459" s="1" t="n">
        <x:v>0</x:v>
      </x:c>
      <x:c r="I1459" s="1"/>
      <x:c r="J1459" s="1" t="n">
        <x:f>IF(E1459="","",VLOOKUP(E1459,'Guide'!$A$7:$C$10,2,FALSE))</x:f>
        <x:v>4</x:v>
      </x:c>
      <x:c r="K1459" s="1" t="n">
        <x:f>IF(E1459="","",VLOOKUP(E1459,'Guide'!$A$7:$C$10,3,FALSE))</x:f>
        <x:v>24</x:v>
      </x:c>
      <x:c r="L1459" s="10" t="n">
        <x:f>('Guide'!$B$4-B1459)*24</x:f>
        <x:v>3902.1500000000233</x:v>
      </x:c>
      <x:c r="M1459" s="10" t="n">
        <x:f>IF(C1459="","",ROUND((C1459-B1459)*24,6))</x:f>
        <x:v>1.84</x:v>
      </x:c>
      <x:c r="N1459" s="10" t="n">
        <x:f>IF(D1459="","",ROUND((D1459-B1459)*24,6))</x:f>
        <x:v>8.3</x:v>
      </x:c>
      <x:c r="O1459" s="1" t="n">
        <x:f>IF(D1459="",1,0)</x:f>
        <x:v>0</x:v>
      </x:c>
      <x:c r="P1459" s="1" t="n">
        <x:f>IF(E1459="",0,IF(OR(C1459&lt;&gt;"",L1459&gt;=J1459),1,0))</x:f>
        <x:v>1</x:v>
      </x:c>
      <x:c r="Q1459" s="1" t="n">
        <x:f>IF(AND(E1459&lt;&gt;"",C1459&lt;&gt;"",M1459&lt;=J1459),1,0)</x:f>
        <x:v>1</x:v>
      </x:c>
      <x:c r="R1459" s="1" t="n">
        <x:f>P1459-Q1459</x:f>
        <x:v>0</x:v>
      </x:c>
      <x:c r="S1459" s="1" t="n">
        <x:f>IF(E1459="",0,IF(OR(D1459&lt;&gt;"",L1459&gt;=K1459),1,0))</x:f>
        <x:v>1</x:v>
      </x:c>
      <x:c r="T1459" s="1" t="n">
        <x:f>IF(AND(E1459&lt;&gt;"",D1459&lt;&gt;"",N1459&lt;=K1459),1,0)</x:f>
        <x:v>1</x:v>
      </x:c>
      <x:c r="U1459" s="1" t="n">
        <x:f>S1459-T1459</x:f>
        <x:v>0</x:v>
      </x:c>
      <x:c r="V1459" s="1" t="n">
        <x:f>IF(I1459="",0,1)</x:f>
        <x:v>0</x:v>
      </x:c>
      <x:c r="W1459" s="1" t="n">
        <x:f>IF(I1459&gt;=4,1,0)</x:f>
        <x:v>0</x:v>
      </x:c>
      <x:c r="X1459" s="1" t="n">
        <x:f>1-O1459</x:f>
        <x:v>1</x:v>
      </x:c>
      <x:c r="Y1459" s="1" t="n">
        <x:f>IF(AND(O1459=1,L1459&gt;168),1,0)</x:f>
        <x:v>0</x:v>
      </x:c>
    </x:row>
    <x:row r="1460">
      <x:c r="A1460" s="1" t="str">
        <x:v>T01455</x:v>
      </x:c>
      <x:c r="B1460" s="9" t="n">
        <x:v>45824.989583333336</x:v>
      </x:c>
      <x:c r="C1460" s="9" t="n">
        <x:v>45826.47</x:v>
      </x:c>
      <x:c r="D1460" s="9" t="n">
        <x:v>45830.425833333335</x:v>
      </x:c>
      <x:c r="E1460" s="1" t="str">
        <x:v>Normal</x:v>
      </x:c>
      <x:c r="F1460" s="1" t="str">
        <x:v>Email</x:v>
      </x:c>
      <x:c r="G1460" s="1" t="str">
        <x:v>Product information</x:v>
      </x:c>
      <x:c r="H1460" s="1" t="n">
        <x:v>0</x:v>
      </x:c>
      <x:c r="I1460" s="1" t="n">
        <x:v>2</x:v>
      </x:c>
      <x:c r="J1460" s="1" t="n">
        <x:f>IF(E1460="","",VLOOKUP(E1460,'Guide'!$A$7:$C$10,2,FALSE))</x:f>
        <x:v>12</x:v>
      </x:c>
      <x:c r="K1460" s="1" t="n">
        <x:f>IF(E1460="","",VLOOKUP(E1460,'Guide'!$A$7:$C$10,3,FALSE))</x:f>
        <x:v>72</x:v>
      </x:c>
      <x:c r="L1460" s="10" t="n">
        <x:f>('Guide'!$B$4-B1460)*24</x:f>
        <x:v>336.2499999999418</x:v>
      </x:c>
      <x:c r="M1460" s="10" t="n">
        <x:f>IF(C1460="","",ROUND((C1460-B1460)*24,6))</x:f>
        <x:v>35.53</x:v>
      </x:c>
      <x:c r="N1460" s="10" t="n">
        <x:f>IF(D1460="","",ROUND((D1460-B1460)*24,6))</x:f>
        <x:v>130.47</x:v>
      </x:c>
      <x:c r="O1460" s="1" t="n">
        <x:f>IF(D1460="",1,0)</x:f>
        <x:v>0</x:v>
      </x:c>
      <x:c r="P1460" s="1" t="n">
        <x:f>IF(E1460="",0,IF(OR(C1460&lt;&gt;"",L1460&gt;=J1460),1,0))</x:f>
        <x:v>1</x:v>
      </x:c>
      <x:c r="Q1460" s="1" t="n">
        <x:f>IF(AND(E1460&lt;&gt;"",C1460&lt;&gt;"",M1460&lt;=J1460),1,0)</x:f>
        <x:v>0</x:v>
      </x:c>
      <x:c r="R1460" s="1" t="n">
        <x:f>P1460-Q1460</x:f>
        <x:v>1</x:v>
      </x:c>
      <x:c r="S1460" s="1" t="n">
        <x:f>IF(E1460="",0,IF(OR(D1460&lt;&gt;"",L1460&gt;=K1460),1,0))</x:f>
        <x:v>1</x:v>
      </x:c>
      <x:c r="T1460" s="1" t="n">
        <x:f>IF(AND(E1460&lt;&gt;"",D1460&lt;&gt;"",N1460&lt;=K1460),1,0)</x:f>
        <x:v>0</x:v>
      </x:c>
      <x:c r="U1460" s="1" t="n">
        <x:f>S1460-T1460</x:f>
        <x:v>1</x:v>
      </x:c>
      <x:c r="V1460" s="1" t="n">
        <x:f>IF(I1460="",0,1)</x:f>
        <x:v>1</x:v>
      </x:c>
      <x:c r="W1460" s="1" t="n">
        <x:f>IF(I1460&gt;=4,1,0)</x:f>
        <x:v>0</x:v>
      </x:c>
      <x:c r="X1460" s="1" t="n">
        <x:f>1-O1460</x:f>
        <x:v>1</x:v>
      </x:c>
      <x:c r="Y1460" s="1" t="n">
        <x:f>IF(AND(O1460=1,L1460&gt;168),1,0)</x:f>
        <x:v>0</x:v>
      </x:c>
    </x:row>
    <x:row r="1461">
      <x:c r="A1461" s="1" t="str">
        <x:v>T01456</x:v>
      </x:c>
      <x:c r="B1461" s="9" t="n">
        <x:v>45752.788194444445</x:v>
      </x:c>
      <x:c r="C1461" s="9" t="n">
        <x:v>45753.33652777778</x:v>
      </x:c>
      <x:c r="D1461" s="9" t="n">
        <x:v>45759.21486111111</x:v>
      </x:c>
      <x:c r="E1461" s="1" t="str">
        <x:v>Low</x:v>
      </x:c>
      <x:c r="F1461" s="1" t="str">
        <x:v>Email</x:v>
      </x:c>
      <x:c r="G1461" s="1" t="str">
        <x:v>Delivery</x:v>
      </x:c>
      <x:c r="H1461" s="1" t="n">
        <x:v>0</x:v>
      </x:c>
      <x:c r="I1461" s="1" t="n">
        <x:v>5</x:v>
      </x:c>
      <x:c r="J1461" s="1" t="n">
        <x:f>IF(E1461="","",VLOOKUP(E1461,'Guide'!$A$7:$C$10,2,FALSE))</x:f>
        <x:v>24</x:v>
      </x:c>
      <x:c r="K1461" s="1" t="n">
        <x:f>IF(E1461="","",VLOOKUP(E1461,'Guide'!$A$7:$C$10,3,FALSE))</x:f>
        <x:v>120</x:v>
      </x:c>
      <x:c r="L1461" s="10" t="n">
        <x:f>('Guide'!$B$4-B1461)*24</x:f>
        <x:v>2069.083333333314</x:v>
      </x:c>
      <x:c r="M1461" s="10" t="n">
        <x:f>IF(C1461="","",ROUND((C1461-B1461)*24,6))</x:f>
        <x:v>13.16</x:v>
      </x:c>
      <x:c r="N1461" s="10" t="n">
        <x:f>IF(D1461="","",ROUND((D1461-B1461)*24,6))</x:f>
        <x:v>154.24</x:v>
      </x:c>
      <x:c r="O1461" s="1" t="n">
        <x:f>IF(D1461="",1,0)</x:f>
        <x:v>0</x:v>
      </x:c>
      <x:c r="P1461" s="1" t="n">
        <x:f>IF(E1461="",0,IF(OR(C1461&lt;&gt;"",L1461&gt;=J1461),1,0))</x:f>
        <x:v>1</x:v>
      </x:c>
      <x:c r="Q1461" s="1" t="n">
        <x:f>IF(AND(E1461&lt;&gt;"",C1461&lt;&gt;"",M1461&lt;=J1461),1,0)</x:f>
        <x:v>1</x:v>
      </x:c>
      <x:c r="R1461" s="1" t="n">
        <x:f>P1461-Q1461</x:f>
        <x:v>0</x:v>
      </x:c>
      <x:c r="S1461" s="1" t="n">
        <x:f>IF(E1461="",0,IF(OR(D1461&lt;&gt;"",L1461&gt;=K1461),1,0))</x:f>
        <x:v>1</x:v>
      </x:c>
      <x:c r="T1461" s="1" t="n">
        <x:f>IF(AND(E1461&lt;&gt;"",D1461&lt;&gt;"",N1461&lt;=K1461),1,0)</x:f>
        <x:v>0</x:v>
      </x:c>
      <x:c r="U1461" s="1" t="n">
        <x:f>S1461-T1461</x:f>
        <x:v>1</x:v>
      </x:c>
      <x:c r="V1461" s="1" t="n">
        <x:f>IF(I1461="",0,1)</x:f>
        <x:v>1</x:v>
      </x:c>
      <x:c r="W1461" s="1" t="n">
        <x:f>IF(I1461&gt;=4,1,0)</x:f>
        <x:v>1</x:v>
      </x:c>
      <x:c r="X1461" s="1" t="n">
        <x:f>1-O1461</x:f>
        <x:v>1</x:v>
      </x:c>
      <x:c r="Y1461" s="1" t="n">
        <x:f>IF(AND(O1461=1,L1461&gt;168),1,0)</x:f>
        <x:v>0</x:v>
      </x:c>
    </x:row>
    <x:row r="1462">
      <x:c r="A1462" s="1" t="str">
        <x:v>T01457</x:v>
      </x:c>
      <x:c r="B1462" s="9" t="n">
        <x:v>45764.915972222225</x:v>
      </x:c>
      <x:c r="C1462" s="9" t="n">
        <x:v>45765.744722222225</x:v>
      </x:c>
      <x:c r="D1462" s="9" t="n">
        <x:v>45772.02513888889</x:v>
      </x:c>
      <x:c r="E1462" s="1" t="str">
        <x:v>Normal</x:v>
      </x:c>
      <x:c r="F1462" s="1" t="str">
        <x:v>Email</x:v>
      </x:c>
      <x:c r="G1462" s="1" t="str">
        <x:v>Refund</x:v>
      </x:c>
      <x:c r="H1462" s="1" t="n">
        <x:v>0</x:v>
      </x:c>
      <x:c r="I1462" s="1" t="n">
        <x:v>1</x:v>
      </x:c>
      <x:c r="J1462" s="1" t="n">
        <x:f>IF(E1462="","",VLOOKUP(E1462,'Guide'!$A$7:$C$10,2,FALSE))</x:f>
        <x:v>12</x:v>
      </x:c>
      <x:c r="K1462" s="1" t="n">
        <x:f>IF(E1462="","",VLOOKUP(E1462,'Guide'!$A$7:$C$10,3,FALSE))</x:f>
        <x:v>72</x:v>
      </x:c>
      <x:c r="L1462" s="10" t="n">
        <x:f>('Guide'!$B$4-B1462)*24</x:f>
        <x:v>1778.0166666666046</x:v>
      </x:c>
      <x:c r="M1462" s="10" t="n">
        <x:f>IF(C1462="","",ROUND((C1462-B1462)*24,6))</x:f>
        <x:v>19.89</x:v>
      </x:c>
      <x:c r="N1462" s="10" t="n">
        <x:f>IF(D1462="","",ROUND((D1462-B1462)*24,6))</x:f>
        <x:v>170.62</x:v>
      </x:c>
      <x:c r="O1462" s="1" t="n">
        <x:f>IF(D1462="",1,0)</x:f>
        <x:v>0</x:v>
      </x:c>
      <x:c r="P1462" s="1" t="n">
        <x:f>IF(E1462="",0,IF(OR(C1462&lt;&gt;"",L1462&gt;=J1462),1,0))</x:f>
        <x:v>1</x:v>
      </x:c>
      <x:c r="Q1462" s="1" t="n">
        <x:f>IF(AND(E1462&lt;&gt;"",C1462&lt;&gt;"",M1462&lt;=J1462),1,0)</x:f>
        <x:v>0</x:v>
      </x:c>
      <x:c r="R1462" s="1" t="n">
        <x:f>P1462-Q1462</x:f>
        <x:v>1</x:v>
      </x:c>
      <x:c r="S1462" s="1" t="n">
        <x:f>IF(E1462="",0,IF(OR(D1462&lt;&gt;"",L1462&gt;=K1462),1,0))</x:f>
        <x:v>1</x:v>
      </x:c>
      <x:c r="T1462" s="1" t="n">
        <x:f>IF(AND(E1462&lt;&gt;"",D1462&lt;&gt;"",N1462&lt;=K1462),1,0)</x:f>
        <x:v>0</x:v>
      </x:c>
      <x:c r="U1462" s="1" t="n">
        <x:f>S1462-T1462</x:f>
        <x:v>1</x:v>
      </x:c>
      <x:c r="V1462" s="1" t="n">
        <x:f>IF(I1462="",0,1)</x:f>
        <x:v>1</x:v>
      </x:c>
      <x:c r="W1462" s="1" t="n">
        <x:f>IF(I1462&gt;=4,1,0)</x:f>
        <x:v>0</x:v>
      </x:c>
      <x:c r="X1462" s="1" t="n">
        <x:f>1-O1462</x:f>
        <x:v>1</x:v>
      </x:c>
      <x:c r="Y1462" s="1" t="n">
        <x:f>IF(AND(O1462=1,L1462&gt;168),1,0)</x:f>
        <x:v>0</x:v>
      </x:c>
    </x:row>
    <x:row r="1463">
      <x:c r="A1463" s="1" t="str">
        <x:v>T01458</x:v>
      </x:c>
      <x:c r="B1463" s="9" t="n">
        <x:v>45786.72638888889</x:v>
      </x:c>
      <x:c r="C1463" s="9" t="n">
        <x:v>45787.39680555555</x:v>
      </x:c>
      <x:c r="D1463" s="9" t="n">
        <x:v>45789.01305555556</x:v>
      </x:c>
      <x:c r="E1463" s="1" t="str">
        <x:v>Normal</x:v>
      </x:c>
      <x:c r="F1463" s="1" t="str">
        <x:v>Email</x:v>
      </x:c>
      <x:c r="G1463" s="1" t="str">
        <x:v>Billing</x:v>
      </x:c>
      <x:c r="H1463" s="1" t="n">
        <x:v>1</x:v>
      </x:c>
      <x:c r="I1463" s="1" t="n">
        <x:v>5</x:v>
      </x:c>
      <x:c r="J1463" s="1" t="n">
        <x:f>IF(E1463="","",VLOOKUP(E1463,'Guide'!$A$7:$C$10,2,FALSE))</x:f>
        <x:v>12</x:v>
      </x:c>
      <x:c r="K1463" s="1" t="n">
        <x:f>IF(E1463="","",VLOOKUP(E1463,'Guide'!$A$7:$C$10,3,FALSE))</x:f>
        <x:v>72</x:v>
      </x:c>
      <x:c r="L1463" s="10" t="n">
        <x:f>('Guide'!$B$4-B1463)*24</x:f>
        <x:v>1254.566666666593</x:v>
      </x:c>
      <x:c r="M1463" s="10" t="n">
        <x:f>IF(C1463="","",ROUND((C1463-B1463)*24,6))</x:f>
        <x:v>16.09</x:v>
      </x:c>
      <x:c r="N1463" s="10" t="n">
        <x:f>IF(D1463="","",ROUND((D1463-B1463)*24,6))</x:f>
        <x:v>54.88</x:v>
      </x:c>
      <x:c r="O1463" s="1" t="n">
        <x:f>IF(D1463="",1,0)</x:f>
        <x:v>0</x:v>
      </x:c>
      <x:c r="P1463" s="1" t="n">
        <x:f>IF(E1463="",0,IF(OR(C1463&lt;&gt;"",L1463&gt;=J1463),1,0))</x:f>
        <x:v>1</x:v>
      </x:c>
      <x:c r="Q1463" s="1" t="n">
        <x:f>IF(AND(E1463&lt;&gt;"",C1463&lt;&gt;"",M1463&lt;=J1463),1,0)</x:f>
        <x:v>0</x:v>
      </x:c>
      <x:c r="R1463" s="1" t="n">
        <x:f>P1463-Q1463</x:f>
        <x:v>1</x:v>
      </x:c>
      <x:c r="S1463" s="1" t="n">
        <x:f>IF(E1463="",0,IF(OR(D1463&lt;&gt;"",L1463&gt;=K1463),1,0))</x:f>
        <x:v>1</x:v>
      </x:c>
      <x:c r="T1463" s="1" t="n">
        <x:f>IF(AND(E1463&lt;&gt;"",D1463&lt;&gt;"",N1463&lt;=K1463),1,0)</x:f>
        <x:v>1</x:v>
      </x:c>
      <x:c r="U1463" s="1" t="n">
        <x:f>S1463-T1463</x:f>
        <x:v>0</x:v>
      </x:c>
      <x:c r="V1463" s="1" t="n">
        <x:f>IF(I1463="",0,1)</x:f>
        <x:v>1</x:v>
      </x:c>
      <x:c r="W1463" s="1" t="n">
        <x:f>IF(I1463&gt;=4,1,0)</x:f>
        <x:v>1</x:v>
      </x:c>
      <x:c r="X1463" s="1" t="n">
        <x:f>1-O1463</x:f>
        <x:v>1</x:v>
      </x:c>
      <x:c r="Y1463" s="1" t="n">
        <x:f>IF(AND(O1463=1,L1463&gt;168),1,0)</x:f>
        <x:v>0</x:v>
      </x:c>
    </x:row>
    <x:row r="1464">
      <x:c r="A1464" s="1" t="str">
        <x:v>T01459</x:v>
      </x:c>
      <x:c r="B1464" s="9" t="n">
        <x:v>45661.95208333333</x:v>
      </x:c>
      <x:c r="C1464" s="9" t="n">
        <x:v>45662.17875</x:v>
      </x:c>
      <x:c r="D1464" s="9" t="n">
        <x:v>45662.81041666667</x:v>
      </x:c>
      <x:c r="E1464" s="1" t="str">
        <x:v>Normal</x:v>
      </x:c>
      <x:c r="F1464" s="1" t="str">
        <x:v>WhatsApp</x:v>
      </x:c>
      <x:c r="G1464" s="1" t="str">
        <x:v>Billing</x:v>
      </x:c>
      <x:c r="H1464" s="1" t="n">
        <x:v>0</x:v>
      </x:c>
      <x:c r="I1464" s="1" t="n">
        <x:v>2</x:v>
      </x:c>
      <x:c r="J1464" s="1" t="n">
        <x:f>IF(E1464="","",VLOOKUP(E1464,'Guide'!$A$7:$C$10,2,FALSE))</x:f>
        <x:v>12</x:v>
      </x:c>
      <x:c r="K1464" s="1" t="n">
        <x:f>IF(E1464="","",VLOOKUP(E1464,'Guide'!$A$7:$C$10,3,FALSE))</x:f>
        <x:v>72</x:v>
      </x:c>
      <x:c r="L1464" s="10" t="n">
        <x:f>('Guide'!$B$4-B1464)*24</x:f>
        <x:v>4249.1500000000815</x:v>
      </x:c>
      <x:c r="M1464" s="10" t="n">
        <x:f>IF(C1464="","",ROUND((C1464-B1464)*24,6))</x:f>
        <x:v>5.44</x:v>
      </x:c>
      <x:c r="N1464" s="10" t="n">
        <x:f>IF(D1464="","",ROUND((D1464-B1464)*24,6))</x:f>
        <x:v>20.6</x:v>
      </x:c>
      <x:c r="O1464" s="1" t="n">
        <x:f>IF(D1464="",1,0)</x:f>
        <x:v>0</x:v>
      </x:c>
      <x:c r="P1464" s="1" t="n">
        <x:f>IF(E1464="",0,IF(OR(C1464&lt;&gt;"",L1464&gt;=J1464),1,0))</x:f>
        <x:v>1</x:v>
      </x:c>
      <x:c r="Q1464" s="1" t="n">
        <x:f>IF(AND(E1464&lt;&gt;"",C1464&lt;&gt;"",M1464&lt;=J1464),1,0)</x:f>
        <x:v>1</x:v>
      </x:c>
      <x:c r="R1464" s="1" t="n">
        <x:f>P1464-Q1464</x:f>
        <x:v>0</x:v>
      </x:c>
      <x:c r="S1464" s="1" t="n">
        <x:f>IF(E1464="",0,IF(OR(D1464&lt;&gt;"",L1464&gt;=K1464),1,0))</x:f>
        <x:v>1</x:v>
      </x:c>
      <x:c r="T1464" s="1" t="n">
        <x:f>IF(AND(E1464&lt;&gt;"",D1464&lt;&gt;"",N1464&lt;=K1464),1,0)</x:f>
        <x:v>1</x:v>
      </x:c>
      <x:c r="U1464" s="1" t="n">
        <x:f>S1464-T1464</x:f>
        <x:v>0</x:v>
      </x:c>
      <x:c r="V1464" s="1" t="n">
        <x:f>IF(I1464="",0,1)</x:f>
        <x:v>1</x:v>
      </x:c>
      <x:c r="W1464" s="1" t="n">
        <x:f>IF(I1464&gt;=4,1,0)</x:f>
        <x:v>0</x:v>
      </x:c>
      <x:c r="X1464" s="1" t="n">
        <x:f>1-O1464</x:f>
        <x:v>1</x:v>
      </x:c>
      <x:c r="Y1464" s="1" t="n">
        <x:f>IF(AND(O1464=1,L1464&gt;168),1,0)</x:f>
        <x:v>0</x:v>
      </x:c>
    </x:row>
    <x:row r="1465">
      <x:c r="A1465" s="1" t="str">
        <x:v>T01460</x:v>
      </x:c>
      <x:c r="B1465" s="9" t="n">
        <x:v>45738.44027777778</x:v>
      </x:c>
      <x:c r="C1465" s="9" t="n">
        <x:v>45738.63444444445</x:v>
      </x:c>
      <x:c r="D1465" s="9" t="n">
        <x:v>45742.56319444445</x:v>
      </x:c>
      <x:c r="E1465" s="1" t="str">
        <x:v>Normal</x:v>
      </x:c>
      <x:c r="F1465" s="1" t="str">
        <x:v>WhatsApp</x:v>
      </x:c>
      <x:c r="G1465" s="1" t="str">
        <x:v>Product information</x:v>
      </x:c>
      <x:c r="H1465" s="1" t="n">
        <x:v>0</x:v>
      </x:c>
      <x:c r="I1465" s="1" t="n">
        <x:v>3</x:v>
      </x:c>
      <x:c r="J1465" s="1" t="n">
        <x:f>IF(E1465="","",VLOOKUP(E1465,'Guide'!$A$7:$C$10,2,FALSE))</x:f>
        <x:v>12</x:v>
      </x:c>
      <x:c r="K1465" s="1" t="n">
        <x:f>IF(E1465="","",VLOOKUP(E1465,'Guide'!$A$7:$C$10,3,FALSE))</x:f>
        <x:v>72</x:v>
      </x:c>
      <x:c r="L1465" s="10" t="n">
        <x:f>('Guide'!$B$4-B1465)*24</x:f>
        <x:v>2413.4333333332906</x:v>
      </x:c>
      <x:c r="M1465" s="10" t="n">
        <x:f>IF(C1465="","",ROUND((C1465-B1465)*24,6))</x:f>
        <x:v>4.66</x:v>
      </x:c>
      <x:c r="N1465" s="10" t="n">
        <x:f>IF(D1465="","",ROUND((D1465-B1465)*24,6))</x:f>
        <x:v>98.95</x:v>
      </x:c>
      <x:c r="O1465" s="1" t="n">
        <x:f>IF(D1465="",1,0)</x:f>
        <x:v>0</x:v>
      </x:c>
      <x:c r="P1465" s="1" t="n">
        <x:f>IF(E1465="",0,IF(OR(C1465&lt;&gt;"",L1465&gt;=J1465),1,0))</x:f>
        <x:v>1</x:v>
      </x:c>
      <x:c r="Q1465" s="1" t="n">
        <x:f>IF(AND(E1465&lt;&gt;"",C1465&lt;&gt;"",M1465&lt;=J1465),1,0)</x:f>
        <x:v>1</x:v>
      </x:c>
      <x:c r="R1465" s="1" t="n">
        <x:f>P1465-Q1465</x:f>
        <x:v>0</x:v>
      </x:c>
      <x:c r="S1465" s="1" t="n">
        <x:f>IF(E1465="",0,IF(OR(D1465&lt;&gt;"",L1465&gt;=K1465),1,0))</x:f>
        <x:v>1</x:v>
      </x:c>
      <x:c r="T1465" s="1" t="n">
        <x:f>IF(AND(E1465&lt;&gt;"",D1465&lt;&gt;"",N1465&lt;=K1465),1,0)</x:f>
        <x:v>0</x:v>
      </x:c>
      <x:c r="U1465" s="1" t="n">
        <x:f>S1465-T1465</x:f>
        <x:v>1</x:v>
      </x:c>
      <x:c r="V1465" s="1" t="n">
        <x:f>IF(I1465="",0,1)</x:f>
        <x:v>1</x:v>
      </x:c>
      <x:c r="W1465" s="1" t="n">
        <x:f>IF(I1465&gt;=4,1,0)</x:f>
        <x:v>0</x:v>
      </x:c>
      <x:c r="X1465" s="1" t="n">
        <x:f>1-O1465</x:f>
        <x:v>1</x:v>
      </x:c>
      <x:c r="Y1465" s="1" t="n">
        <x:f>IF(AND(O1465=1,L1465&gt;168),1,0)</x:f>
        <x:v>0</x:v>
      </x:c>
    </x:row>
    <x:row r="1466">
      <x:c r="A1466" s="1" t="str">
        <x:v>T01461</x:v>
      </x:c>
      <x:c r="B1466" s="9" t="n">
        <x:v>45817.63263888889</x:v>
      </x:c>
      <x:c r="C1466" s="9" t="n">
        <x:v>45817.80388888889</x:v>
      </x:c>
      <x:c r="D1466" s="9" t="n">
        <x:v>45817.89722222222</x:v>
      </x:c>
      <x:c r="E1466" s="1" t="str">
        <x:v>High</x:v>
      </x:c>
      <x:c r="F1466" s="1" t="str">
        <x:v>WhatsApp</x:v>
      </x:c>
      <x:c r="G1466" s="1" t="str">
        <x:v>Billing</x:v>
      </x:c>
      <x:c r="H1466" s="1" t="n">
        <x:v>1</x:v>
      </x:c>
      <x:c r="I1466" s="1"/>
      <x:c r="J1466" s="1" t="n">
        <x:f>IF(E1466="","",VLOOKUP(E1466,'Guide'!$A$7:$C$10,2,FALSE))</x:f>
        <x:v>4</x:v>
      </x:c>
      <x:c r="K1466" s="1" t="n">
        <x:f>IF(E1466="","",VLOOKUP(E1466,'Guide'!$A$7:$C$10,3,FALSE))</x:f>
        <x:v>24</x:v>
      </x:c>
      <x:c r="L1466" s="10" t="n">
        <x:f>('Guide'!$B$4-B1466)*24</x:f>
        <x:v>512.8166666665929</x:v>
      </x:c>
      <x:c r="M1466" s="10" t="n">
        <x:f>IF(C1466="","",ROUND((C1466-B1466)*24,6))</x:f>
        <x:v>4.11</x:v>
      </x:c>
      <x:c r="N1466" s="10" t="n">
        <x:f>IF(D1466="","",ROUND((D1466-B1466)*24,6))</x:f>
        <x:v>6.35</x:v>
      </x:c>
      <x:c r="O1466" s="1" t="n">
        <x:f>IF(D1466="",1,0)</x:f>
        <x:v>0</x:v>
      </x:c>
      <x:c r="P1466" s="1" t="n">
        <x:f>IF(E1466="",0,IF(OR(C1466&lt;&gt;"",L1466&gt;=J1466),1,0))</x:f>
        <x:v>1</x:v>
      </x:c>
      <x:c r="Q1466" s="1" t="n">
        <x:f>IF(AND(E1466&lt;&gt;"",C1466&lt;&gt;"",M1466&lt;=J1466),1,0)</x:f>
        <x:v>0</x:v>
      </x:c>
      <x:c r="R1466" s="1" t="n">
        <x:f>P1466-Q1466</x:f>
        <x:v>1</x:v>
      </x:c>
      <x:c r="S1466" s="1" t="n">
        <x:f>IF(E1466="",0,IF(OR(D1466&lt;&gt;"",L1466&gt;=K1466),1,0))</x:f>
        <x:v>1</x:v>
      </x:c>
      <x:c r="T1466" s="1" t="n">
        <x:f>IF(AND(E1466&lt;&gt;"",D1466&lt;&gt;"",N1466&lt;=K1466),1,0)</x:f>
        <x:v>1</x:v>
      </x:c>
      <x:c r="U1466" s="1" t="n">
        <x:f>S1466-T1466</x:f>
        <x:v>0</x:v>
      </x:c>
      <x:c r="V1466" s="1" t="n">
        <x:f>IF(I1466="",0,1)</x:f>
        <x:v>0</x:v>
      </x:c>
      <x:c r="W1466" s="1" t="n">
        <x:f>IF(I1466&gt;=4,1,0)</x:f>
        <x:v>0</x:v>
      </x:c>
      <x:c r="X1466" s="1" t="n">
        <x:f>1-O1466</x:f>
        <x:v>1</x:v>
      </x:c>
      <x:c r="Y1466" s="1" t="n">
        <x:f>IF(AND(O1466=1,L1466&gt;168),1,0)</x:f>
        <x:v>0</x:v>
      </x:c>
    </x:row>
    <x:row r="1467">
      <x:c r="A1467" s="1" t="str">
        <x:v>T01462</x:v>
      </x:c>
      <x:c r="B1467" s="9" t="n">
        <x:v>45781.739583333336</x:v>
      </x:c>
      <x:c r="C1467" s="9" t="n">
        <x:v>45782.76833333333</x:v>
      </x:c>
      <x:c r="D1467" s="9" t="n">
        <x:v>45788.480416666665</x:v>
      </x:c>
      <x:c r="E1467" s="1" t="str">
        <x:v>Normal</x:v>
      </x:c>
      <x:c r="F1467" s="1" t="str">
        <x:v>Email</x:v>
      </x:c>
      <x:c r="G1467" s="1" t="str">
        <x:v>Refund</x:v>
      </x:c>
      <x:c r="H1467" s="1" t="n">
        <x:v>0</x:v>
      </x:c>
      <x:c r="I1467" s="1"/>
      <x:c r="J1467" s="1" t="n">
        <x:f>IF(E1467="","",VLOOKUP(E1467,'Guide'!$A$7:$C$10,2,FALSE))</x:f>
        <x:v>12</x:v>
      </x:c>
      <x:c r="K1467" s="1" t="n">
        <x:f>IF(E1467="","",VLOOKUP(E1467,'Guide'!$A$7:$C$10,3,FALSE))</x:f>
        <x:v>72</x:v>
      </x:c>
      <x:c r="L1467" s="10" t="n">
        <x:f>('Guide'!$B$4-B1467)*24</x:f>
        <x:v>1374.2499999999418</x:v>
      </x:c>
      <x:c r="M1467" s="10" t="n">
        <x:f>IF(C1467="","",ROUND((C1467-B1467)*24,6))</x:f>
        <x:v>24.69</x:v>
      </x:c>
      <x:c r="N1467" s="10" t="n">
        <x:f>IF(D1467="","",ROUND((D1467-B1467)*24,6))</x:f>
        <x:v>161.78</x:v>
      </x:c>
      <x:c r="O1467" s="1" t="n">
        <x:f>IF(D1467="",1,0)</x:f>
        <x:v>0</x:v>
      </x:c>
      <x:c r="P1467" s="1" t="n">
        <x:f>IF(E1467="",0,IF(OR(C1467&lt;&gt;"",L1467&gt;=J1467),1,0))</x:f>
        <x:v>1</x:v>
      </x:c>
      <x:c r="Q1467" s="1" t="n">
        <x:f>IF(AND(E1467&lt;&gt;"",C1467&lt;&gt;"",M1467&lt;=J1467),1,0)</x:f>
        <x:v>0</x:v>
      </x:c>
      <x:c r="R1467" s="1" t="n">
        <x:f>P1467-Q1467</x:f>
        <x:v>1</x:v>
      </x:c>
      <x:c r="S1467" s="1" t="n">
        <x:f>IF(E1467="",0,IF(OR(D1467&lt;&gt;"",L1467&gt;=K1467),1,0))</x:f>
        <x:v>1</x:v>
      </x:c>
      <x:c r="T1467" s="1" t="n">
        <x:f>IF(AND(E1467&lt;&gt;"",D1467&lt;&gt;"",N1467&lt;=K1467),1,0)</x:f>
        <x:v>0</x:v>
      </x:c>
      <x:c r="U1467" s="1" t="n">
        <x:f>S1467-T1467</x:f>
        <x:v>1</x:v>
      </x:c>
      <x:c r="V1467" s="1" t="n">
        <x:f>IF(I1467="",0,1)</x:f>
        <x:v>0</x:v>
      </x:c>
      <x:c r="W1467" s="1" t="n">
        <x:f>IF(I1467&gt;=4,1,0)</x:f>
        <x:v>0</x:v>
      </x:c>
      <x:c r="X1467" s="1" t="n">
        <x:f>1-O1467</x:f>
        <x:v>1</x:v>
      </x:c>
      <x:c r="Y1467" s="1" t="n">
        <x:f>IF(AND(O1467=1,L1467&gt;168),1,0)</x:f>
        <x:v>0</x:v>
      </x:c>
    </x:row>
    <x:row r="1468">
      <x:c r="A1468" s="1" t="str">
        <x:v>T01463</x:v>
      </x:c>
      <x:c r="B1468" s="9" t="n">
        <x:v>45659.58472222222</x:v>
      </x:c>
      <x:c r="C1468" s="9" t="n">
        <x:v>45659.75347222222</x:v>
      </x:c>
      <x:c r="D1468" s="9"/>
      <x:c r="E1468" s="1" t="str">
        <x:v>Normal</x:v>
      </x:c>
      <x:c r="F1468" s="1" t="str">
        <x:v>WhatsApp</x:v>
      </x:c>
      <x:c r="G1468" s="1" t="str">
        <x:v>Account access</x:v>
      </x:c>
      <x:c r="H1468" s="1" t="n">
        <x:v>0</x:v>
      </x:c>
      <x:c r="I1468" s="1"/>
      <x:c r="J1468" s="1" t="n">
        <x:f>IF(E1468="","",VLOOKUP(E1468,'Guide'!$A$7:$C$10,2,FALSE))</x:f>
        <x:v>12</x:v>
      </x:c>
      <x:c r="K1468" s="1" t="n">
        <x:f>IF(E1468="","",VLOOKUP(E1468,'Guide'!$A$7:$C$10,3,FALSE))</x:f>
        <x:v>72</x:v>
      </x:c>
      <x:c r="L1468" s="10" t="n">
        <x:f>('Guide'!$B$4-B1468)*24</x:f>
        <x:v>4305.966666666674</x:v>
      </x:c>
      <x:c r="M1468" s="10" t="n">
        <x:f>IF(C1468="","",ROUND((C1468-B1468)*24,6))</x:f>
        <x:v>4.05</x:v>
      </x:c>
      <x:c r="N1468" s="10" t="str">
        <x:f>IF(D1468="","",ROUND((D1468-B1468)*24,6))</x:f>
      </x:c>
      <x:c r="O1468" s="1" t="n">
        <x:f>IF(D1468="",1,0)</x:f>
        <x:v>1</x:v>
      </x:c>
      <x:c r="P1468" s="1" t="n">
        <x:f>IF(E1468="",0,IF(OR(C1468&lt;&gt;"",L1468&gt;=J1468),1,0))</x:f>
        <x:v>1</x:v>
      </x:c>
      <x:c r="Q1468" s="1" t="n">
        <x:f>IF(AND(E1468&lt;&gt;"",C1468&lt;&gt;"",M1468&lt;=J1468),1,0)</x:f>
        <x:v>1</x:v>
      </x:c>
      <x:c r="R1468" s="1" t="n">
        <x:f>P1468-Q1468</x:f>
        <x:v>0</x:v>
      </x:c>
      <x:c r="S1468" s="1" t="n">
        <x:f>IF(E1468="",0,IF(OR(D1468&lt;&gt;"",L1468&gt;=K1468),1,0))</x:f>
        <x:v>1</x:v>
      </x:c>
      <x:c r="T1468" s="1" t="n">
        <x:f>IF(AND(E1468&lt;&gt;"",D1468&lt;&gt;"",N1468&lt;=K1468),1,0)</x:f>
        <x:v>0</x:v>
      </x:c>
      <x:c r="U1468" s="1" t="n">
        <x:f>S1468-T1468</x:f>
        <x:v>1</x:v>
      </x:c>
      <x:c r="V1468" s="1" t="n">
        <x:f>IF(I1468="",0,1)</x:f>
        <x:v>0</x:v>
      </x:c>
      <x:c r="W1468" s="1" t="n">
        <x:f>IF(I1468&gt;=4,1,0)</x:f>
        <x:v>0</x:v>
      </x:c>
      <x:c r="X1468" s="1" t="n">
        <x:f>1-O1468</x:f>
        <x:v>0</x:v>
      </x:c>
      <x:c r="Y1468" s="1" t="n">
        <x:f>IF(AND(O1468=1,L1468&gt;168),1,0)</x:f>
        <x:v>1</x:v>
      </x:c>
    </x:row>
    <x:row r="1469">
      <x:c r="A1469" s="1" t="str">
        <x:v>T01464</x:v>
      </x:c>
      <x:c r="B1469" s="9" t="n">
        <x:v>45771.424305555556</x:v>
      </x:c>
      <x:c r="C1469" s="9" t="n">
        <x:v>45772.10847222222</x:v>
      </x:c>
      <x:c r="D1469" s="9" t="n">
        <x:v>45772.11263888889</x:v>
      </x:c>
      <x:c r="E1469" s="1" t="str">
        <x:v>Normal</x:v>
      </x:c>
      <x:c r="F1469" s="1" t="str">
        <x:v>WhatsApp</x:v>
      </x:c>
      <x:c r="G1469" s="1" t="str">
        <x:v>Billing</x:v>
      </x:c>
      <x:c r="H1469" s="1" t="n">
        <x:v>0</x:v>
      </x:c>
      <x:c r="I1469" s="1" t="n">
        <x:v>4</x:v>
      </x:c>
      <x:c r="J1469" s="1" t="n">
        <x:f>IF(E1469="","",VLOOKUP(E1469,'Guide'!$A$7:$C$10,2,FALSE))</x:f>
        <x:v>12</x:v>
      </x:c>
      <x:c r="K1469" s="1" t="n">
        <x:f>IF(E1469="","",VLOOKUP(E1469,'Guide'!$A$7:$C$10,3,FALSE))</x:f>
        <x:v>72</x:v>
      </x:c>
      <x:c r="L1469" s="10" t="n">
        <x:f>('Guide'!$B$4-B1469)*24</x:f>
        <x:v>1621.8166666666511</x:v>
      </x:c>
      <x:c r="M1469" s="10" t="n">
        <x:f>IF(C1469="","",ROUND((C1469-B1469)*24,6))</x:f>
        <x:v>16.42</x:v>
      </x:c>
      <x:c r="N1469" s="10" t="n">
        <x:f>IF(D1469="","",ROUND((D1469-B1469)*24,6))</x:f>
        <x:v>16.52</x:v>
      </x:c>
      <x:c r="O1469" s="1" t="n">
        <x:f>IF(D1469="",1,0)</x:f>
        <x:v>0</x:v>
      </x:c>
      <x:c r="P1469" s="1" t="n">
        <x:f>IF(E1469="",0,IF(OR(C1469&lt;&gt;"",L1469&gt;=J1469),1,0))</x:f>
        <x:v>1</x:v>
      </x:c>
      <x:c r="Q1469" s="1" t="n">
        <x:f>IF(AND(E1469&lt;&gt;"",C1469&lt;&gt;"",M1469&lt;=J1469),1,0)</x:f>
        <x:v>0</x:v>
      </x:c>
      <x:c r="R1469" s="1" t="n">
        <x:f>P1469-Q1469</x:f>
        <x:v>1</x:v>
      </x:c>
      <x:c r="S1469" s="1" t="n">
        <x:f>IF(E1469="",0,IF(OR(D1469&lt;&gt;"",L1469&gt;=K1469),1,0))</x:f>
        <x:v>1</x:v>
      </x:c>
      <x:c r="T1469" s="1" t="n">
        <x:f>IF(AND(E1469&lt;&gt;"",D1469&lt;&gt;"",N1469&lt;=K1469),1,0)</x:f>
        <x:v>1</x:v>
      </x:c>
      <x:c r="U1469" s="1" t="n">
        <x:f>S1469-T1469</x:f>
        <x:v>0</x:v>
      </x:c>
      <x:c r="V1469" s="1" t="n">
        <x:f>IF(I1469="",0,1)</x:f>
        <x:v>1</x:v>
      </x:c>
      <x:c r="W1469" s="1" t="n">
        <x:f>IF(I1469&gt;=4,1,0)</x:f>
        <x:v>1</x:v>
      </x:c>
      <x:c r="X1469" s="1" t="n">
        <x:f>1-O1469</x:f>
        <x:v>1</x:v>
      </x:c>
      <x:c r="Y1469" s="1" t="n">
        <x:f>IF(AND(O1469=1,L1469&gt;168),1,0)</x:f>
        <x:v>0</x:v>
      </x:c>
    </x:row>
    <x:row r="1470">
      <x:c r="A1470" s="1" t="str">
        <x:v>T01465</x:v>
      </x:c>
      <x:c r="B1470" s="9" t="n">
        <x:v>45670.56319444445</x:v>
      </x:c>
      <x:c r="C1470" s="9" t="n">
        <x:v>45671.514861111114</x:v>
      </x:c>
      <x:c r="D1470" s="9" t="n">
        <x:v>45676.47694444445</x:v>
      </x:c>
      <x:c r="E1470" s="1" t="str">
        <x:v>Normal</x:v>
      </x:c>
      <x:c r="F1470" s="1" t="str">
        <x:v>WhatsApp</x:v>
      </x:c>
      <x:c r="G1470" s="1" t="str">
        <x:v>Account access</x:v>
      </x:c>
      <x:c r="H1470" s="1" t="n">
        <x:v>0</x:v>
      </x:c>
      <x:c r="I1470" s="1"/>
      <x:c r="J1470" s="1" t="n">
        <x:f>IF(E1470="","",VLOOKUP(E1470,'Guide'!$A$7:$C$10,2,FALSE))</x:f>
        <x:v>12</x:v>
      </x:c>
      <x:c r="K1470" s="1" t="n">
        <x:f>IF(E1470="","",VLOOKUP(E1470,'Guide'!$A$7:$C$10,3,FALSE))</x:f>
        <x:v>72</x:v>
      </x:c>
      <x:c r="L1470" s="10" t="n">
        <x:f>('Guide'!$B$4-B1470)*24</x:f>
        <x:v>4042.483333333279</x:v>
      </x:c>
      <x:c r="M1470" s="10" t="n">
        <x:f>IF(C1470="","",ROUND((C1470-B1470)*24,6))</x:f>
        <x:v>22.84</x:v>
      </x:c>
      <x:c r="N1470" s="10" t="n">
        <x:f>IF(D1470="","",ROUND((D1470-B1470)*24,6))</x:f>
        <x:v>141.93</x:v>
      </x:c>
      <x:c r="O1470" s="1" t="n">
        <x:f>IF(D1470="",1,0)</x:f>
        <x:v>0</x:v>
      </x:c>
      <x:c r="P1470" s="1" t="n">
        <x:f>IF(E1470="",0,IF(OR(C1470&lt;&gt;"",L1470&gt;=J1470),1,0))</x:f>
        <x:v>1</x:v>
      </x:c>
      <x:c r="Q1470" s="1" t="n">
        <x:f>IF(AND(E1470&lt;&gt;"",C1470&lt;&gt;"",M1470&lt;=J1470),1,0)</x:f>
        <x:v>0</x:v>
      </x:c>
      <x:c r="R1470" s="1" t="n">
        <x:f>P1470-Q1470</x:f>
        <x:v>1</x:v>
      </x:c>
      <x:c r="S1470" s="1" t="n">
        <x:f>IF(E1470="",0,IF(OR(D1470&lt;&gt;"",L1470&gt;=K1470),1,0))</x:f>
        <x:v>1</x:v>
      </x:c>
      <x:c r="T1470" s="1" t="n">
        <x:f>IF(AND(E1470&lt;&gt;"",D1470&lt;&gt;"",N1470&lt;=K1470),1,0)</x:f>
        <x:v>0</x:v>
      </x:c>
      <x:c r="U1470" s="1" t="n">
        <x:f>S1470-T1470</x:f>
        <x:v>1</x:v>
      </x:c>
      <x:c r="V1470" s="1" t="n">
        <x:f>IF(I1470="",0,1)</x:f>
        <x:v>0</x:v>
      </x:c>
      <x:c r="W1470" s="1" t="n">
        <x:f>IF(I1470&gt;=4,1,0)</x:f>
        <x:v>0</x:v>
      </x:c>
      <x:c r="X1470" s="1" t="n">
        <x:f>1-O1470</x:f>
        <x:v>1</x:v>
      </x:c>
      <x:c r="Y1470" s="1" t="n">
        <x:f>IF(AND(O1470=1,L1470&gt;168),1,0)</x:f>
        <x:v>0</x:v>
      </x:c>
    </x:row>
    <x:row r="1471">
      <x:c r="A1471" s="1" t="str">
        <x:v>T01466</x:v>
      </x:c>
      <x:c r="B1471" s="9" t="n">
        <x:v>45809.92986111111</x:v>
      </x:c>
      <x:c r="C1471" s="9" t="n">
        <x:v>45810.15319444444</x:v>
      </x:c>
      <x:c r="D1471" s="9" t="n">
        <x:v>45812.88694444444</x:v>
      </x:c>
      <x:c r="E1471" s="1" t="str">
        <x:v>Normal</x:v>
      </x:c>
      <x:c r="F1471" s="1" t="str">
        <x:v>WhatsApp</x:v>
      </x:c>
      <x:c r="G1471" s="1" t="str">
        <x:v>Account access</x:v>
      </x:c>
      <x:c r="H1471" s="1" t="n">
        <x:v>0</x:v>
      </x:c>
      <x:c r="I1471" s="1" t="n">
        <x:v>5</x:v>
      </x:c>
      <x:c r="J1471" s="1" t="n">
        <x:f>IF(E1471="","",VLOOKUP(E1471,'Guide'!$A$7:$C$10,2,FALSE))</x:f>
        <x:v>12</x:v>
      </x:c>
      <x:c r="K1471" s="1" t="n">
        <x:f>IF(E1471="","",VLOOKUP(E1471,'Guide'!$A$7:$C$10,3,FALSE))</x:f>
        <x:v>72</x:v>
      </x:c>
      <x:c r="L1471" s="10" t="n">
        <x:f>('Guide'!$B$4-B1471)*24</x:f>
        <x:v>697.6833333334071</x:v>
      </x:c>
      <x:c r="M1471" s="10" t="n">
        <x:f>IF(C1471="","",ROUND((C1471-B1471)*24,6))</x:f>
        <x:v>5.36</x:v>
      </x:c>
      <x:c r="N1471" s="10" t="n">
        <x:f>IF(D1471="","",ROUND((D1471-B1471)*24,6))</x:f>
        <x:v>70.97</x:v>
      </x:c>
      <x:c r="O1471" s="1" t="n">
        <x:f>IF(D1471="",1,0)</x:f>
        <x:v>0</x:v>
      </x:c>
      <x:c r="P1471" s="1" t="n">
        <x:f>IF(E1471="",0,IF(OR(C1471&lt;&gt;"",L1471&gt;=J1471),1,0))</x:f>
        <x:v>1</x:v>
      </x:c>
      <x:c r="Q1471" s="1" t="n">
        <x:f>IF(AND(E1471&lt;&gt;"",C1471&lt;&gt;"",M1471&lt;=J1471),1,0)</x:f>
        <x:v>1</x:v>
      </x:c>
      <x:c r="R1471" s="1" t="n">
        <x:f>P1471-Q1471</x:f>
        <x:v>0</x:v>
      </x:c>
      <x:c r="S1471" s="1" t="n">
        <x:f>IF(E1471="",0,IF(OR(D1471&lt;&gt;"",L1471&gt;=K1471),1,0))</x:f>
        <x:v>1</x:v>
      </x:c>
      <x:c r="T1471" s="1" t="n">
        <x:f>IF(AND(E1471&lt;&gt;"",D1471&lt;&gt;"",N1471&lt;=K1471),1,0)</x:f>
        <x:v>1</x:v>
      </x:c>
      <x:c r="U1471" s="1" t="n">
        <x:f>S1471-T1471</x:f>
        <x:v>0</x:v>
      </x:c>
      <x:c r="V1471" s="1" t="n">
        <x:f>IF(I1471="",0,1)</x:f>
        <x:v>1</x:v>
      </x:c>
      <x:c r="W1471" s="1" t="n">
        <x:f>IF(I1471&gt;=4,1,0)</x:f>
        <x:v>1</x:v>
      </x:c>
      <x:c r="X1471" s="1" t="n">
        <x:f>1-O1471</x:f>
        <x:v>1</x:v>
      </x:c>
      <x:c r="Y1471" s="1" t="n">
        <x:f>IF(AND(O1471=1,L1471&gt;168),1,0)</x:f>
        <x:v>0</x:v>
      </x:c>
    </x:row>
    <x:row r="1472">
      <x:c r="A1472" s="1" t="str">
        <x:v>T01467</x:v>
      </x:c>
      <x:c r="B1472" s="9" t="n">
        <x:v>45801.55694444444</x:v>
      </x:c>
      <x:c r="C1472" s="9" t="n">
        <x:v>45802.655277777776</x:v>
      </x:c>
      <x:c r="D1472" s="9"/>
      <x:c r="E1472" s="1" t="str">
        <x:v>Low</x:v>
      </x:c>
      <x:c r="F1472" s="1" t="str">
        <x:v>Email</x:v>
      </x:c>
      <x:c r="G1472" s="1" t="str">
        <x:v>Refund</x:v>
      </x:c>
      <x:c r="H1472" s="1" t="n">
        <x:v>0</x:v>
      </x:c>
      <x:c r="I1472" s="1"/>
      <x:c r="J1472" s="1" t="n">
        <x:f>IF(E1472="","",VLOOKUP(E1472,'Guide'!$A$7:$C$10,2,FALSE))</x:f>
        <x:v>24</x:v>
      </x:c>
      <x:c r="K1472" s="1" t="n">
        <x:f>IF(E1472="","",VLOOKUP(E1472,'Guide'!$A$7:$C$10,3,FALSE))</x:f>
        <x:v>120</x:v>
      </x:c>
      <x:c r="L1472" s="10" t="n">
        <x:f>('Guide'!$B$4-B1472)*24</x:f>
        <x:v>898.6333333334187</x:v>
      </x:c>
      <x:c r="M1472" s="10" t="n">
        <x:f>IF(C1472="","",ROUND((C1472-B1472)*24,6))</x:f>
        <x:v>26.36</x:v>
      </x:c>
      <x:c r="N1472" s="10" t="str">
        <x:f>IF(D1472="","",ROUND((D1472-B1472)*24,6))</x:f>
      </x:c>
      <x:c r="O1472" s="1" t="n">
        <x:f>IF(D1472="",1,0)</x:f>
        <x:v>1</x:v>
      </x:c>
      <x:c r="P1472" s="1" t="n">
        <x:f>IF(E1472="",0,IF(OR(C1472&lt;&gt;"",L1472&gt;=J1472),1,0))</x:f>
        <x:v>1</x:v>
      </x:c>
      <x:c r="Q1472" s="1" t="n">
        <x:f>IF(AND(E1472&lt;&gt;"",C1472&lt;&gt;"",M1472&lt;=J1472),1,0)</x:f>
        <x:v>0</x:v>
      </x:c>
      <x:c r="R1472" s="1" t="n">
        <x:f>P1472-Q1472</x:f>
        <x:v>1</x:v>
      </x:c>
      <x:c r="S1472" s="1" t="n">
        <x:f>IF(E1472="",0,IF(OR(D1472&lt;&gt;"",L1472&gt;=K1472),1,0))</x:f>
        <x:v>1</x:v>
      </x:c>
      <x:c r="T1472" s="1" t="n">
        <x:f>IF(AND(E1472&lt;&gt;"",D1472&lt;&gt;"",N1472&lt;=K1472),1,0)</x:f>
        <x:v>0</x:v>
      </x:c>
      <x:c r="U1472" s="1" t="n">
        <x:f>S1472-T1472</x:f>
        <x:v>1</x:v>
      </x:c>
      <x:c r="V1472" s="1" t="n">
        <x:f>IF(I1472="",0,1)</x:f>
        <x:v>0</x:v>
      </x:c>
      <x:c r="W1472" s="1" t="n">
        <x:f>IF(I1472&gt;=4,1,0)</x:f>
        <x:v>0</x:v>
      </x:c>
      <x:c r="X1472" s="1" t="n">
        <x:f>1-O1472</x:f>
        <x:v>0</x:v>
      </x:c>
      <x:c r="Y1472" s="1" t="n">
        <x:f>IF(AND(O1472=1,L1472&gt;168),1,0)</x:f>
        <x:v>1</x:v>
      </x:c>
    </x:row>
    <x:row r="1473">
      <x:c r="A1473" s="1" t="str">
        <x:v>T01468</x:v>
      </x:c>
      <x:c r="B1473" s="9" t="n">
        <x:v>45804.427083333336</x:v>
      </x:c>
      <x:c r="C1473" s="9" t="n">
        <x:v>45805.18041666667</x:v>
      </x:c>
      <x:c r="D1473" s="9" t="n">
        <x:v>45806.32625</x:v>
      </x:c>
      <x:c r="E1473" s="1" t="str">
        <x:v>Low</x:v>
      </x:c>
      <x:c r="F1473" s="1" t="str">
        <x:v>WhatsApp</x:v>
      </x:c>
      <x:c r="G1473" s="1" t="str">
        <x:v>Delivery</x:v>
      </x:c>
      <x:c r="H1473" s="1" t="n">
        <x:v>0</x:v>
      </x:c>
      <x:c r="I1473" s="1" t="n">
        <x:v>4</x:v>
      </x:c>
      <x:c r="J1473" s="1" t="n">
        <x:f>IF(E1473="","",VLOOKUP(E1473,'Guide'!$A$7:$C$10,2,FALSE))</x:f>
        <x:v>24</x:v>
      </x:c>
      <x:c r="K1473" s="1" t="n">
        <x:f>IF(E1473="","",VLOOKUP(E1473,'Guide'!$A$7:$C$10,3,FALSE))</x:f>
        <x:v>120</x:v>
      </x:c>
      <x:c r="L1473" s="10" t="n">
        <x:f>('Guide'!$B$4-B1473)*24</x:f>
        <x:v>829.7499999999418</x:v>
      </x:c>
      <x:c r="M1473" s="10" t="n">
        <x:f>IF(C1473="","",ROUND((C1473-B1473)*24,6))</x:f>
        <x:v>18.08</x:v>
      </x:c>
      <x:c r="N1473" s="10" t="n">
        <x:f>IF(D1473="","",ROUND((D1473-B1473)*24,6))</x:f>
        <x:v>45.58</x:v>
      </x:c>
      <x:c r="O1473" s="1" t="n">
        <x:f>IF(D1473="",1,0)</x:f>
        <x:v>0</x:v>
      </x:c>
      <x:c r="P1473" s="1" t="n">
        <x:f>IF(E1473="",0,IF(OR(C1473&lt;&gt;"",L1473&gt;=J1473),1,0))</x:f>
        <x:v>1</x:v>
      </x:c>
      <x:c r="Q1473" s="1" t="n">
        <x:f>IF(AND(E1473&lt;&gt;"",C1473&lt;&gt;"",M1473&lt;=J1473),1,0)</x:f>
        <x:v>1</x:v>
      </x:c>
      <x:c r="R1473" s="1" t="n">
        <x:f>P1473-Q1473</x:f>
        <x:v>0</x:v>
      </x:c>
      <x:c r="S1473" s="1" t="n">
        <x:f>IF(E1473="",0,IF(OR(D1473&lt;&gt;"",L1473&gt;=K1473),1,0))</x:f>
        <x:v>1</x:v>
      </x:c>
      <x:c r="T1473" s="1" t="n">
        <x:f>IF(AND(E1473&lt;&gt;"",D1473&lt;&gt;"",N1473&lt;=K1473),1,0)</x:f>
        <x:v>1</x:v>
      </x:c>
      <x:c r="U1473" s="1" t="n">
        <x:f>S1473-T1473</x:f>
        <x:v>0</x:v>
      </x:c>
      <x:c r="V1473" s="1" t="n">
        <x:f>IF(I1473="",0,1)</x:f>
        <x:v>1</x:v>
      </x:c>
      <x:c r="W1473" s="1" t="n">
        <x:f>IF(I1473&gt;=4,1,0)</x:f>
        <x:v>1</x:v>
      </x:c>
      <x:c r="X1473" s="1" t="n">
        <x:f>1-O1473</x:f>
        <x:v>1</x:v>
      </x:c>
      <x:c r="Y1473" s="1" t="n">
        <x:f>IF(AND(O1473=1,L1473&gt;168),1,0)</x:f>
        <x:v>0</x:v>
      </x:c>
    </x:row>
    <x:row r="1474">
      <x:c r="A1474" s="1" t="str">
        <x:v>T01469</x:v>
      </x:c>
      <x:c r="B1474" s="9" t="n">
        <x:v>45805.89027777778</x:v>
      </x:c>
      <x:c r="C1474" s="9" t="n">
        <x:v>45806.50069444445</x:v>
      </x:c>
      <x:c r="D1474" s="9" t="n">
        <x:v>45806.50486111111</x:v>
      </x:c>
      <x:c r="E1474" s="1" t="str">
        <x:v>High</x:v>
      </x:c>
      <x:c r="F1474" s="1" t="str">
        <x:v>Email</x:v>
      </x:c>
      <x:c r="G1474" s="1" t="str">
        <x:v>Refund</x:v>
      </x:c>
      <x:c r="H1474" s="1" t="n">
        <x:v>0</x:v>
      </x:c>
      <x:c r="I1474" s="1"/>
      <x:c r="J1474" s="1" t="n">
        <x:f>IF(E1474="","",VLOOKUP(E1474,'Guide'!$A$7:$C$10,2,FALSE))</x:f>
        <x:v>4</x:v>
      </x:c>
      <x:c r="K1474" s="1" t="n">
        <x:f>IF(E1474="","",VLOOKUP(E1474,'Guide'!$A$7:$C$10,3,FALSE))</x:f>
        <x:v>24</x:v>
      </x:c>
      <x:c r="L1474" s="10" t="n">
        <x:f>('Guide'!$B$4-B1474)*24</x:f>
        <x:v>794.6333333333605</x:v>
      </x:c>
      <x:c r="M1474" s="10" t="n">
        <x:f>IF(C1474="","",ROUND((C1474-B1474)*24,6))</x:f>
        <x:v>14.65</x:v>
      </x:c>
      <x:c r="N1474" s="10" t="n">
        <x:f>IF(D1474="","",ROUND((D1474-B1474)*24,6))</x:f>
        <x:v>14.75</x:v>
      </x:c>
      <x:c r="O1474" s="1" t="n">
        <x:f>IF(D1474="",1,0)</x:f>
        <x:v>0</x:v>
      </x:c>
      <x:c r="P1474" s="1" t="n">
        <x:f>IF(E1474="",0,IF(OR(C1474&lt;&gt;"",L1474&gt;=J1474),1,0))</x:f>
        <x:v>1</x:v>
      </x:c>
      <x:c r="Q1474" s="1" t="n">
        <x:f>IF(AND(E1474&lt;&gt;"",C1474&lt;&gt;"",M1474&lt;=J1474),1,0)</x:f>
        <x:v>0</x:v>
      </x:c>
      <x:c r="R1474" s="1" t="n">
        <x:f>P1474-Q1474</x:f>
        <x:v>1</x:v>
      </x:c>
      <x:c r="S1474" s="1" t="n">
        <x:f>IF(E1474="",0,IF(OR(D1474&lt;&gt;"",L1474&gt;=K1474),1,0))</x:f>
        <x:v>1</x:v>
      </x:c>
      <x:c r="T1474" s="1" t="n">
        <x:f>IF(AND(E1474&lt;&gt;"",D1474&lt;&gt;"",N1474&lt;=K1474),1,0)</x:f>
        <x:v>1</x:v>
      </x:c>
      <x:c r="U1474" s="1" t="n">
        <x:f>S1474-T1474</x:f>
        <x:v>0</x:v>
      </x:c>
      <x:c r="V1474" s="1" t="n">
        <x:f>IF(I1474="",0,1)</x:f>
        <x:v>0</x:v>
      </x:c>
      <x:c r="W1474" s="1" t="n">
        <x:f>IF(I1474&gt;=4,1,0)</x:f>
        <x:v>0</x:v>
      </x:c>
      <x:c r="X1474" s="1" t="n">
        <x:f>1-O1474</x:f>
        <x:v>1</x:v>
      </x:c>
      <x:c r="Y1474" s="1" t="n">
        <x:f>IF(AND(O1474=1,L1474&gt;168),1,0)</x:f>
        <x:v>0</x:v>
      </x:c>
    </x:row>
    <x:row r="1475">
      <x:c r="A1475" s="1" t="str">
        <x:v>T01470</x:v>
      </x:c>
      <x:c r="B1475" s="9" t="n">
        <x:v>45792.15694444445</x:v>
      </x:c>
      <x:c r="C1475" s="9" t="n">
        <x:v>45792.209444444445</x:v>
      </x:c>
      <x:c r="D1475" s="9" t="n">
        <x:v>45792.21986111111</x:v>
      </x:c>
      <x:c r="E1475" s="1" t="str">
        <x:v>Urgent</x:v>
      </x:c>
      <x:c r="F1475" s="1" t="str">
        <x:v>Email</x:v>
      </x:c>
      <x:c r="G1475" s="1" t="str">
        <x:v>Product information</x:v>
      </x:c>
      <x:c r="H1475" s="1" t="n">
        <x:v>0</x:v>
      </x:c>
      <x:c r="I1475" s="1" t="n">
        <x:v>2</x:v>
      </x:c>
      <x:c r="J1475" s="1" t="n">
        <x:f>IF(E1475="","",VLOOKUP(E1475,'Guide'!$A$7:$C$10,2,FALSE))</x:f>
        <x:v>1</x:v>
      </x:c>
      <x:c r="K1475" s="1" t="n">
        <x:f>IF(E1475="","",VLOOKUP(E1475,'Guide'!$A$7:$C$10,3,FALSE))</x:f>
        <x:v>8</x:v>
      </x:c>
      <x:c r="L1475" s="10" t="n">
        <x:f>('Guide'!$B$4-B1475)*24</x:f>
        <x:v>1124.233333333279</x:v>
      </x:c>
      <x:c r="M1475" s="10" t="n">
        <x:f>IF(C1475="","",ROUND((C1475-B1475)*24,6))</x:f>
        <x:v>1.26</x:v>
      </x:c>
      <x:c r="N1475" s="10" t="n">
        <x:f>IF(D1475="","",ROUND((D1475-B1475)*24,6))</x:f>
        <x:v>1.51</x:v>
      </x:c>
      <x:c r="O1475" s="1" t="n">
        <x:f>IF(D1475="",1,0)</x:f>
        <x:v>0</x:v>
      </x:c>
      <x:c r="P1475" s="1" t="n">
        <x:f>IF(E1475="",0,IF(OR(C1475&lt;&gt;"",L1475&gt;=J1475),1,0))</x:f>
        <x:v>1</x:v>
      </x:c>
      <x:c r="Q1475" s="1" t="n">
        <x:f>IF(AND(E1475&lt;&gt;"",C1475&lt;&gt;"",M1475&lt;=J1475),1,0)</x:f>
        <x:v>0</x:v>
      </x:c>
      <x:c r="R1475" s="1" t="n">
        <x:f>P1475-Q1475</x:f>
        <x:v>1</x:v>
      </x:c>
      <x:c r="S1475" s="1" t="n">
        <x:f>IF(E1475="",0,IF(OR(D1475&lt;&gt;"",L1475&gt;=K1475),1,0))</x:f>
        <x:v>1</x:v>
      </x:c>
      <x:c r="T1475" s="1" t="n">
        <x:f>IF(AND(E1475&lt;&gt;"",D1475&lt;&gt;"",N1475&lt;=K1475),1,0)</x:f>
        <x:v>1</x:v>
      </x:c>
      <x:c r="U1475" s="1" t="n">
        <x:f>S1475-T1475</x:f>
        <x:v>0</x:v>
      </x:c>
      <x:c r="V1475" s="1" t="n">
        <x:f>IF(I1475="",0,1)</x:f>
        <x:v>1</x:v>
      </x:c>
      <x:c r="W1475" s="1" t="n">
        <x:f>IF(I1475&gt;=4,1,0)</x:f>
        <x:v>0</x:v>
      </x:c>
      <x:c r="X1475" s="1" t="n">
        <x:f>1-O1475</x:f>
        <x:v>1</x:v>
      </x:c>
      <x:c r="Y1475" s="1" t="n">
        <x:f>IF(AND(O1475=1,L1475&gt;168),1,0)</x:f>
        <x:v>0</x:v>
      </x:c>
    </x:row>
    <x:row r="1476">
      <x:c r="A1476" s="1" t="str">
        <x:v>T01471</x:v>
      </x:c>
      <x:c r="B1476" s="9" t="n">
        <x:v>45736.50347222222</x:v>
      </x:c>
      <x:c r="C1476" s="9" t="n">
        <x:v>45737.009722222225</x:v>
      </x:c>
      <x:c r="D1476" s="9" t="n">
        <x:v>45738.44847222222</x:v>
      </x:c>
      <x:c r="E1476" s="1" t="str">
        <x:v>Normal</x:v>
      </x:c>
      <x:c r="F1476" s="1" t="str">
        <x:v>Email</x:v>
      </x:c>
      <x:c r="G1476" s="1" t="str">
        <x:v>Delivery</x:v>
      </x:c>
      <x:c r="H1476" s="1" t="n">
        <x:v>0</x:v>
      </x:c>
      <x:c r="I1476" s="1"/>
      <x:c r="J1476" s="1" t="n">
        <x:f>IF(E1476="","",VLOOKUP(E1476,'Guide'!$A$7:$C$10,2,FALSE))</x:f>
        <x:v>12</x:v>
      </x:c>
      <x:c r="K1476" s="1" t="n">
        <x:f>IF(E1476="","",VLOOKUP(E1476,'Guide'!$A$7:$C$10,3,FALSE))</x:f>
        <x:v>72</x:v>
      </x:c>
      <x:c r="L1476" s="10" t="n">
        <x:f>('Guide'!$B$4-B1476)*24</x:f>
        <x:v>2459.9166666667443</x:v>
      </x:c>
      <x:c r="M1476" s="10" t="n">
        <x:f>IF(C1476="","",ROUND((C1476-B1476)*24,6))</x:f>
        <x:v>12.15</x:v>
      </x:c>
      <x:c r="N1476" s="10" t="n">
        <x:f>IF(D1476="","",ROUND((D1476-B1476)*24,6))</x:f>
        <x:v>46.68</x:v>
      </x:c>
      <x:c r="O1476" s="1" t="n">
        <x:f>IF(D1476="",1,0)</x:f>
        <x:v>0</x:v>
      </x:c>
      <x:c r="P1476" s="1" t="n">
        <x:f>IF(E1476="",0,IF(OR(C1476&lt;&gt;"",L1476&gt;=J1476),1,0))</x:f>
        <x:v>1</x:v>
      </x:c>
      <x:c r="Q1476" s="1" t="n">
        <x:f>IF(AND(E1476&lt;&gt;"",C1476&lt;&gt;"",M1476&lt;=J1476),1,0)</x:f>
        <x:v>0</x:v>
      </x:c>
      <x:c r="R1476" s="1" t="n">
        <x:f>P1476-Q1476</x:f>
        <x:v>1</x:v>
      </x:c>
      <x:c r="S1476" s="1" t="n">
        <x:f>IF(E1476="",0,IF(OR(D1476&lt;&gt;"",L1476&gt;=K1476),1,0))</x:f>
        <x:v>1</x:v>
      </x:c>
      <x:c r="T1476" s="1" t="n">
        <x:f>IF(AND(E1476&lt;&gt;"",D1476&lt;&gt;"",N1476&lt;=K1476),1,0)</x:f>
        <x:v>1</x:v>
      </x:c>
      <x:c r="U1476" s="1" t="n">
        <x:f>S1476-T1476</x:f>
        <x:v>0</x:v>
      </x:c>
      <x:c r="V1476" s="1" t="n">
        <x:f>IF(I1476="",0,1)</x:f>
        <x:v>0</x:v>
      </x:c>
      <x:c r="W1476" s="1" t="n">
        <x:f>IF(I1476&gt;=4,1,0)</x:f>
        <x:v>0</x:v>
      </x:c>
      <x:c r="X1476" s="1" t="n">
        <x:f>1-O1476</x:f>
        <x:v>1</x:v>
      </x:c>
      <x:c r="Y1476" s="1" t="n">
        <x:f>IF(AND(O1476=1,L1476&gt;168),1,0)</x:f>
        <x:v>0</x:v>
      </x:c>
    </x:row>
    <x:row r="1477">
      <x:c r="A1477" s="1" t="str">
        <x:v>T01472</x:v>
      </x:c>
      <x:c r="B1477" s="9" t="n">
        <x:v>45829.16527777778</x:v>
      </x:c>
      <x:c r="C1477" s="9" t="n">
        <x:v>45829.85486111111</x:v>
      </x:c>
      <x:c r="D1477" s="9" t="n">
        <x:v>45829.85902777778</x:v>
      </x:c>
      <x:c r="E1477" s="1" t="str">
        <x:v>Normal</x:v>
      </x:c>
      <x:c r="F1477" s="1" t="str">
        <x:v>WhatsApp</x:v>
      </x:c>
      <x:c r="G1477" s="1" t="str">
        <x:v>Account access</x:v>
      </x:c>
      <x:c r="H1477" s="1" t="n">
        <x:v>0</x:v>
      </x:c>
      <x:c r="I1477" s="1"/>
      <x:c r="J1477" s="1" t="n">
        <x:f>IF(E1477="","",VLOOKUP(E1477,'Guide'!$A$7:$C$10,2,FALSE))</x:f>
        <x:v>12</x:v>
      </x:c>
      <x:c r="K1477" s="1" t="n">
        <x:f>IF(E1477="","",VLOOKUP(E1477,'Guide'!$A$7:$C$10,3,FALSE))</x:f>
        <x:v>72</x:v>
      </x:c>
      <x:c r="L1477" s="10" t="n">
        <x:f>('Guide'!$B$4-B1477)*24</x:f>
        <x:v>236.03333333332557</x:v>
      </x:c>
      <x:c r="M1477" s="10" t="n">
        <x:f>IF(C1477="","",ROUND((C1477-B1477)*24,6))</x:f>
        <x:v>16.55</x:v>
      </x:c>
      <x:c r="N1477" s="10" t="n">
        <x:f>IF(D1477="","",ROUND((D1477-B1477)*24,6))</x:f>
        <x:v>16.65</x:v>
      </x:c>
      <x:c r="O1477" s="1" t="n">
        <x:f>IF(D1477="",1,0)</x:f>
        <x:v>0</x:v>
      </x:c>
      <x:c r="P1477" s="1" t="n">
        <x:f>IF(E1477="",0,IF(OR(C1477&lt;&gt;"",L1477&gt;=J1477),1,0))</x:f>
        <x:v>1</x:v>
      </x:c>
      <x:c r="Q1477" s="1" t="n">
        <x:f>IF(AND(E1477&lt;&gt;"",C1477&lt;&gt;"",M1477&lt;=J1477),1,0)</x:f>
        <x:v>0</x:v>
      </x:c>
      <x:c r="R1477" s="1" t="n">
        <x:f>P1477-Q1477</x:f>
        <x:v>1</x:v>
      </x:c>
      <x:c r="S1477" s="1" t="n">
        <x:f>IF(E1477="",0,IF(OR(D1477&lt;&gt;"",L1477&gt;=K1477),1,0))</x:f>
        <x:v>1</x:v>
      </x:c>
      <x:c r="T1477" s="1" t="n">
        <x:f>IF(AND(E1477&lt;&gt;"",D1477&lt;&gt;"",N1477&lt;=K1477),1,0)</x:f>
        <x:v>1</x:v>
      </x:c>
      <x:c r="U1477" s="1" t="n">
        <x:f>S1477-T1477</x:f>
        <x:v>0</x:v>
      </x:c>
      <x:c r="V1477" s="1" t="n">
        <x:f>IF(I1477="",0,1)</x:f>
        <x:v>0</x:v>
      </x:c>
      <x:c r="W1477" s="1" t="n">
        <x:f>IF(I1477&gt;=4,1,0)</x:f>
        <x:v>0</x:v>
      </x:c>
      <x:c r="X1477" s="1" t="n">
        <x:f>1-O1477</x:f>
        <x:v>1</x:v>
      </x:c>
      <x:c r="Y1477" s="1" t="n">
        <x:f>IF(AND(O1477=1,L1477&gt;168),1,0)</x:f>
        <x:v>0</x:v>
      </x:c>
    </x:row>
    <x:row r="1478">
      <x:c r="A1478" s="1" t="str">
        <x:v>T01473</x:v>
      </x:c>
      <x:c r="B1478" s="9" t="n">
        <x:v>45798.29861111111</x:v>
      </x:c>
      <x:c r="C1478" s="9" t="n">
        <x:v>45798.74527777778</x:v>
      </x:c>
      <x:c r="D1478" s="9" t="n">
        <x:v>45800.59777777778</x:v>
      </x:c>
      <x:c r="E1478" s="1" t="str">
        <x:v>Normal</x:v>
      </x:c>
      <x:c r="F1478" s="1" t="str">
        <x:v>WhatsApp</x:v>
      </x:c>
      <x:c r="G1478" s="1" t="str">
        <x:v>Delivery</x:v>
      </x:c>
      <x:c r="H1478" s="1" t="n">
        <x:v>0</x:v>
      </x:c>
      <x:c r="I1478" s="1" t="n">
        <x:v>4</x:v>
      </x:c>
      <x:c r="J1478" s="1" t="n">
        <x:f>IF(E1478="","",VLOOKUP(E1478,'Guide'!$A$7:$C$10,2,FALSE))</x:f>
        <x:v>12</x:v>
      </x:c>
      <x:c r="K1478" s="1" t="n">
        <x:f>IF(E1478="","",VLOOKUP(E1478,'Guide'!$A$7:$C$10,3,FALSE))</x:f>
        <x:v>72</x:v>
      </x:c>
      <x:c r="L1478" s="10" t="n">
        <x:f>('Guide'!$B$4-B1478)*24</x:f>
        <x:v>976.8333333333721</x:v>
      </x:c>
      <x:c r="M1478" s="10" t="n">
        <x:f>IF(C1478="","",ROUND((C1478-B1478)*24,6))</x:f>
        <x:v>10.72</x:v>
      </x:c>
      <x:c r="N1478" s="10" t="n">
        <x:f>IF(D1478="","",ROUND((D1478-B1478)*24,6))</x:f>
        <x:v>55.18</x:v>
      </x:c>
      <x:c r="O1478" s="1" t="n">
        <x:f>IF(D1478="",1,0)</x:f>
        <x:v>0</x:v>
      </x:c>
      <x:c r="P1478" s="1" t="n">
        <x:f>IF(E1478="",0,IF(OR(C1478&lt;&gt;"",L1478&gt;=J1478),1,0))</x:f>
        <x:v>1</x:v>
      </x:c>
      <x:c r="Q1478" s="1" t="n">
        <x:f>IF(AND(E1478&lt;&gt;"",C1478&lt;&gt;"",M1478&lt;=J1478),1,0)</x:f>
        <x:v>1</x:v>
      </x:c>
      <x:c r="R1478" s="1" t="n">
        <x:f>P1478-Q1478</x:f>
        <x:v>0</x:v>
      </x:c>
      <x:c r="S1478" s="1" t="n">
        <x:f>IF(E1478="",0,IF(OR(D1478&lt;&gt;"",L1478&gt;=K1478),1,0))</x:f>
        <x:v>1</x:v>
      </x:c>
      <x:c r="T1478" s="1" t="n">
        <x:f>IF(AND(E1478&lt;&gt;"",D1478&lt;&gt;"",N1478&lt;=K1478),1,0)</x:f>
        <x:v>1</x:v>
      </x:c>
      <x:c r="U1478" s="1" t="n">
        <x:f>S1478-T1478</x:f>
        <x:v>0</x:v>
      </x:c>
      <x:c r="V1478" s="1" t="n">
        <x:f>IF(I1478="",0,1)</x:f>
        <x:v>1</x:v>
      </x:c>
      <x:c r="W1478" s="1" t="n">
        <x:f>IF(I1478&gt;=4,1,0)</x:f>
        <x:v>1</x:v>
      </x:c>
      <x:c r="X1478" s="1" t="n">
        <x:f>1-O1478</x:f>
        <x:v>1</x:v>
      </x:c>
      <x:c r="Y1478" s="1" t="n">
        <x:f>IF(AND(O1478=1,L1478&gt;168),1,0)</x:f>
        <x:v>0</x:v>
      </x:c>
    </x:row>
    <x:row r="1479">
      <x:c r="A1479" s="1" t="str">
        <x:v>T01474</x:v>
      </x:c>
      <x:c r="B1479" s="9" t="n">
        <x:v>45720.154861111114</x:v>
      </x:c>
      <x:c r="C1479" s="9" t="n">
        <x:v>45720.95111111111</x:v>
      </x:c>
      <x:c r="D1479" s="9" t="n">
        <x:v>45722.827361111114</x:v>
      </x:c>
      <x:c r="E1479" s="1" t="str">
        <x:v>Low</x:v>
      </x:c>
      <x:c r="F1479" s="1" t="str">
        <x:v>Email</x:v>
      </x:c>
      <x:c r="G1479" s="1" t="str">
        <x:v>Delivery</x:v>
      </x:c>
      <x:c r="H1479" s="1" t="n">
        <x:v>0</x:v>
      </x:c>
      <x:c r="I1479" s="1" t="n">
        <x:v>5</x:v>
      </x:c>
      <x:c r="J1479" s="1" t="n">
        <x:f>IF(E1479="","",VLOOKUP(E1479,'Guide'!$A$7:$C$10,2,FALSE))</x:f>
        <x:v>24</x:v>
      </x:c>
      <x:c r="K1479" s="1" t="n">
        <x:f>IF(E1479="","",VLOOKUP(E1479,'Guide'!$A$7:$C$10,3,FALSE))</x:f>
        <x:v>120</x:v>
      </x:c>
      <x:c r="L1479" s="10" t="n">
        <x:f>('Guide'!$B$4-B1479)*24</x:f>
        <x:v>2852.2833333332674</x:v>
      </x:c>
      <x:c r="M1479" s="10" t="n">
        <x:f>IF(C1479="","",ROUND((C1479-B1479)*24,6))</x:f>
        <x:v>19.11</x:v>
      </x:c>
      <x:c r="N1479" s="10" t="n">
        <x:f>IF(D1479="","",ROUND((D1479-B1479)*24,6))</x:f>
        <x:v>64.14</x:v>
      </x:c>
      <x:c r="O1479" s="1" t="n">
        <x:f>IF(D1479="",1,0)</x:f>
        <x:v>0</x:v>
      </x:c>
      <x:c r="P1479" s="1" t="n">
        <x:f>IF(E1479="",0,IF(OR(C1479&lt;&gt;"",L1479&gt;=J1479),1,0))</x:f>
        <x:v>1</x:v>
      </x:c>
      <x:c r="Q1479" s="1" t="n">
        <x:f>IF(AND(E1479&lt;&gt;"",C1479&lt;&gt;"",M1479&lt;=J1479),1,0)</x:f>
        <x:v>1</x:v>
      </x:c>
      <x:c r="R1479" s="1" t="n">
        <x:f>P1479-Q1479</x:f>
        <x:v>0</x:v>
      </x:c>
      <x:c r="S1479" s="1" t="n">
        <x:f>IF(E1479="",0,IF(OR(D1479&lt;&gt;"",L1479&gt;=K1479),1,0))</x:f>
        <x:v>1</x:v>
      </x:c>
      <x:c r="T1479" s="1" t="n">
        <x:f>IF(AND(E1479&lt;&gt;"",D1479&lt;&gt;"",N1479&lt;=K1479),1,0)</x:f>
        <x:v>1</x:v>
      </x:c>
      <x:c r="U1479" s="1" t="n">
        <x:f>S1479-T1479</x:f>
        <x:v>0</x:v>
      </x:c>
      <x:c r="V1479" s="1" t="n">
        <x:f>IF(I1479="",0,1)</x:f>
        <x:v>1</x:v>
      </x:c>
      <x:c r="W1479" s="1" t="n">
        <x:f>IF(I1479&gt;=4,1,0)</x:f>
        <x:v>1</x:v>
      </x:c>
      <x:c r="X1479" s="1" t="n">
        <x:f>1-O1479</x:f>
        <x:v>1</x:v>
      </x:c>
      <x:c r="Y1479" s="1" t="n">
        <x:f>IF(AND(O1479=1,L1479&gt;168),1,0)</x:f>
        <x:v>0</x:v>
      </x:c>
    </x:row>
    <x:row r="1480">
      <x:c r="A1480" s="1" t="str">
        <x:v>T01475</x:v>
      </x:c>
      <x:c r="B1480" s="9" t="n">
        <x:v>45714.4</x:v>
      </x:c>
      <x:c r="C1480" s="9" t="n">
        <x:v>45714.79583333333</x:v>
      </x:c>
      <x:c r="D1480" s="9" t="n">
        <x:v>45714.8275</x:v>
      </x:c>
      <x:c r="E1480" s="1" t="str">
        <x:v>High</x:v>
      </x:c>
      <x:c r="F1480" s="1" t="str">
        <x:v>Email</x:v>
      </x:c>
      <x:c r="G1480" s="1" t="str">
        <x:v>Product information</x:v>
      </x:c>
      <x:c r="H1480" s="1" t="n">
        <x:v>0</x:v>
      </x:c>
      <x:c r="I1480" s="1" t="n">
        <x:v>4</x:v>
      </x:c>
      <x:c r="J1480" s="1" t="n">
        <x:f>IF(E1480="","",VLOOKUP(E1480,'Guide'!$A$7:$C$10,2,FALSE))</x:f>
        <x:v>4</x:v>
      </x:c>
      <x:c r="K1480" s="1" t="n">
        <x:f>IF(E1480="","",VLOOKUP(E1480,'Guide'!$A$7:$C$10,3,FALSE))</x:f>
        <x:v>24</x:v>
      </x:c>
      <x:c r="L1480" s="10" t="n">
        <x:f>('Guide'!$B$4-B1480)*24</x:f>
        <x:v>2990.399999999965</x:v>
      </x:c>
      <x:c r="M1480" s="10" t="n">
        <x:f>IF(C1480="","",ROUND((C1480-B1480)*24,6))</x:f>
        <x:v>9.5</x:v>
      </x:c>
      <x:c r="N1480" s="10" t="n">
        <x:f>IF(D1480="","",ROUND((D1480-B1480)*24,6))</x:f>
        <x:v>10.26</x:v>
      </x:c>
      <x:c r="O1480" s="1" t="n">
        <x:f>IF(D1480="",1,0)</x:f>
        <x:v>0</x:v>
      </x:c>
      <x:c r="P1480" s="1" t="n">
        <x:f>IF(E1480="",0,IF(OR(C1480&lt;&gt;"",L1480&gt;=J1480),1,0))</x:f>
        <x:v>1</x:v>
      </x:c>
      <x:c r="Q1480" s="1" t="n">
        <x:f>IF(AND(E1480&lt;&gt;"",C1480&lt;&gt;"",M1480&lt;=J1480),1,0)</x:f>
        <x:v>0</x:v>
      </x:c>
      <x:c r="R1480" s="1" t="n">
        <x:f>P1480-Q1480</x:f>
        <x:v>1</x:v>
      </x:c>
      <x:c r="S1480" s="1" t="n">
        <x:f>IF(E1480="",0,IF(OR(D1480&lt;&gt;"",L1480&gt;=K1480),1,0))</x:f>
        <x:v>1</x:v>
      </x:c>
      <x:c r="T1480" s="1" t="n">
        <x:f>IF(AND(E1480&lt;&gt;"",D1480&lt;&gt;"",N1480&lt;=K1480),1,0)</x:f>
        <x:v>1</x:v>
      </x:c>
      <x:c r="U1480" s="1" t="n">
        <x:f>S1480-T1480</x:f>
        <x:v>0</x:v>
      </x:c>
      <x:c r="V1480" s="1" t="n">
        <x:f>IF(I1480="",0,1)</x:f>
        <x:v>1</x:v>
      </x:c>
      <x:c r="W1480" s="1" t="n">
        <x:f>IF(I1480&gt;=4,1,0)</x:f>
        <x:v>1</x:v>
      </x:c>
      <x:c r="X1480" s="1" t="n">
        <x:f>1-O1480</x:f>
        <x:v>1</x:v>
      </x:c>
      <x:c r="Y1480" s="1" t="n">
        <x:f>IF(AND(O1480=1,L1480&gt;168),1,0)</x:f>
        <x:v>0</x:v>
      </x:c>
    </x:row>
    <x:row r="1481">
      <x:c r="A1481" s="1" t="str">
        <x:v>T01476</x:v>
      </x:c>
      <x:c r="B1481" s="9" t="n">
        <x:v>45674.85277777778</x:v>
      </x:c>
      <x:c r="C1481" s="9" t="n">
        <x:v>45674.86986111111</x:v>
      </x:c>
      <x:c r="D1481" s="9" t="n">
        <x:v>45675.82986111111</x:v>
      </x:c>
      <x:c r="E1481" s="1" t="str">
        <x:v>High</x:v>
      </x:c>
      <x:c r="F1481" s="1" t="str">
        <x:v>Web chat</x:v>
      </x:c>
      <x:c r="G1481" s="1" t="str">
        <x:v>Refund</x:v>
      </x:c>
      <x:c r="H1481" s="1" t="n">
        <x:v>0</x:v>
      </x:c>
      <x:c r="I1481" s="1" t="n">
        <x:v>4</x:v>
      </x:c>
      <x:c r="J1481" s="1" t="n">
        <x:f>IF(E1481="","",VLOOKUP(E1481,'Guide'!$A$7:$C$10,2,FALSE))</x:f>
        <x:v>4</x:v>
      </x:c>
      <x:c r="K1481" s="1" t="n">
        <x:f>IF(E1481="","",VLOOKUP(E1481,'Guide'!$A$7:$C$10,3,FALSE))</x:f>
        <x:v>24</x:v>
      </x:c>
      <x:c r="L1481" s="10" t="n">
        <x:f>('Guide'!$B$4-B1481)*24</x:f>
        <x:v>3939.5333333333256</x:v>
      </x:c>
      <x:c r="M1481" s="10" t="n">
        <x:f>IF(C1481="","",ROUND((C1481-B1481)*24,6))</x:f>
        <x:v>0.41</x:v>
      </x:c>
      <x:c r="N1481" s="10" t="n">
        <x:f>IF(D1481="","",ROUND((D1481-B1481)*24,6))</x:f>
        <x:v>23.45</x:v>
      </x:c>
      <x:c r="O1481" s="1" t="n">
        <x:f>IF(D1481="",1,0)</x:f>
        <x:v>0</x:v>
      </x:c>
      <x:c r="P1481" s="1" t="n">
        <x:f>IF(E1481="",0,IF(OR(C1481&lt;&gt;"",L1481&gt;=J1481),1,0))</x:f>
        <x:v>1</x:v>
      </x:c>
      <x:c r="Q1481" s="1" t="n">
        <x:f>IF(AND(E1481&lt;&gt;"",C1481&lt;&gt;"",M1481&lt;=J1481),1,0)</x:f>
        <x:v>1</x:v>
      </x:c>
      <x:c r="R1481" s="1" t="n">
        <x:f>P1481-Q1481</x:f>
        <x:v>0</x:v>
      </x:c>
      <x:c r="S1481" s="1" t="n">
        <x:f>IF(E1481="",0,IF(OR(D1481&lt;&gt;"",L1481&gt;=K1481),1,0))</x:f>
        <x:v>1</x:v>
      </x:c>
      <x:c r="T1481" s="1" t="n">
        <x:f>IF(AND(E1481&lt;&gt;"",D1481&lt;&gt;"",N1481&lt;=K1481),1,0)</x:f>
        <x:v>1</x:v>
      </x:c>
      <x:c r="U1481" s="1" t="n">
        <x:f>S1481-T1481</x:f>
        <x:v>0</x:v>
      </x:c>
      <x:c r="V1481" s="1" t="n">
        <x:f>IF(I1481="",0,1)</x:f>
        <x:v>1</x:v>
      </x:c>
      <x:c r="W1481" s="1" t="n">
        <x:f>IF(I1481&gt;=4,1,0)</x:f>
        <x:v>1</x:v>
      </x:c>
      <x:c r="X1481" s="1" t="n">
        <x:f>1-O1481</x:f>
        <x:v>1</x:v>
      </x:c>
      <x:c r="Y1481" s="1" t="n">
        <x:f>IF(AND(O1481=1,L1481&gt;168),1,0)</x:f>
        <x:v>0</x:v>
      </x:c>
    </x:row>
    <x:row r="1482">
      <x:c r="A1482" s="1" t="str">
        <x:v>T01477</x:v>
      </x:c>
      <x:c r="B1482" s="9" t="n">
        <x:v>45827.006944444445</x:v>
      </x:c>
      <x:c r="C1482" s="9" t="n">
        <x:v>45828.608611111114</x:v>
      </x:c>
      <x:c r="D1482" s="9" t="n">
        <x:v>45830.42361111111</x:v>
      </x:c>
      <x:c r="E1482" s="1" t="str">
        <x:v>Low</x:v>
      </x:c>
      <x:c r="F1482" s="1" t="str">
        <x:v>Email</x:v>
      </x:c>
      <x:c r="G1482" s="1" t="str">
        <x:v>Product information</x:v>
      </x:c>
      <x:c r="H1482" s="1" t="n">
        <x:v>0</x:v>
      </x:c>
      <x:c r="I1482" s="1"/>
      <x:c r="J1482" s="1" t="n">
        <x:f>IF(E1482="","",VLOOKUP(E1482,'Guide'!$A$7:$C$10,2,FALSE))</x:f>
        <x:v>24</x:v>
      </x:c>
      <x:c r="K1482" s="1" t="n">
        <x:f>IF(E1482="","",VLOOKUP(E1482,'Guide'!$A$7:$C$10,3,FALSE))</x:f>
        <x:v>120</x:v>
      </x:c>
      <x:c r="L1482" s="10" t="n">
        <x:f>('Guide'!$B$4-B1482)*24</x:f>
        <x:v>287.83333333331393</x:v>
      </x:c>
      <x:c r="M1482" s="10" t="n">
        <x:f>IF(C1482="","",ROUND((C1482-B1482)*24,6))</x:f>
        <x:v>38.44</x:v>
      </x:c>
      <x:c r="N1482" s="10" t="n">
        <x:f>IF(D1482="","",ROUND((D1482-B1482)*24,6))</x:f>
        <x:v>82</x:v>
      </x:c>
      <x:c r="O1482" s="1" t="n">
        <x:f>IF(D1482="",1,0)</x:f>
        <x:v>0</x:v>
      </x:c>
      <x:c r="P1482" s="1" t="n">
        <x:f>IF(E1482="",0,IF(OR(C1482&lt;&gt;"",L1482&gt;=J1482),1,0))</x:f>
        <x:v>1</x:v>
      </x:c>
      <x:c r="Q1482" s="1" t="n">
        <x:f>IF(AND(E1482&lt;&gt;"",C1482&lt;&gt;"",M1482&lt;=J1482),1,0)</x:f>
        <x:v>0</x:v>
      </x:c>
      <x:c r="R1482" s="1" t="n">
        <x:f>P1482-Q1482</x:f>
        <x:v>1</x:v>
      </x:c>
      <x:c r="S1482" s="1" t="n">
        <x:f>IF(E1482="",0,IF(OR(D1482&lt;&gt;"",L1482&gt;=K1482),1,0))</x:f>
        <x:v>1</x:v>
      </x:c>
      <x:c r="T1482" s="1" t="n">
        <x:f>IF(AND(E1482&lt;&gt;"",D1482&lt;&gt;"",N1482&lt;=K1482),1,0)</x:f>
        <x:v>1</x:v>
      </x:c>
      <x:c r="U1482" s="1" t="n">
        <x:f>S1482-T1482</x:f>
        <x:v>0</x:v>
      </x:c>
      <x:c r="V1482" s="1" t="n">
        <x:f>IF(I1482="",0,1)</x:f>
        <x:v>0</x:v>
      </x:c>
      <x:c r="W1482" s="1" t="n">
        <x:f>IF(I1482&gt;=4,1,0)</x:f>
        <x:v>0</x:v>
      </x:c>
      <x:c r="X1482" s="1" t="n">
        <x:f>1-O1482</x:f>
        <x:v>1</x:v>
      </x:c>
      <x:c r="Y1482" s="1" t="n">
        <x:f>IF(AND(O1482=1,L1482&gt;168),1,0)</x:f>
        <x:v>0</x:v>
      </x:c>
    </x:row>
    <x:row r="1483">
      <x:c r="A1483" s="1" t="str">
        <x:v>T01478</x:v>
      </x:c>
      <x:c r="B1483" s="9" t="n">
        <x:v>45766.760416666664</x:v>
      </x:c>
      <x:c r="C1483" s="9" t="n">
        <x:v>45766.84291666667</x:v>
      </x:c>
      <x:c r="D1483" s="9" t="n">
        <x:v>45768.730833333335</x:v>
      </x:c>
      <x:c r="E1483" s="1" t="str">
        <x:v>Normal</x:v>
      </x:c>
      <x:c r="F1483" s="1" t="str">
        <x:v>Email</x:v>
      </x:c>
      <x:c r="G1483" s="1" t="str">
        <x:v>Refund</x:v>
      </x:c>
      <x:c r="H1483" s="1" t="n">
        <x:v>0</x:v>
      </x:c>
      <x:c r="I1483" s="1" t="n">
        <x:v>4</x:v>
      </x:c>
      <x:c r="J1483" s="1" t="n">
        <x:f>IF(E1483="","",VLOOKUP(E1483,'Guide'!$A$7:$C$10,2,FALSE))</x:f>
        <x:v>12</x:v>
      </x:c>
      <x:c r="K1483" s="1" t="n">
        <x:f>IF(E1483="","",VLOOKUP(E1483,'Guide'!$A$7:$C$10,3,FALSE))</x:f>
        <x:v>72</x:v>
      </x:c>
      <x:c r="L1483" s="10" t="n">
        <x:f>('Guide'!$B$4-B1483)*24</x:f>
        <x:v>1733.7500000000582</x:v>
      </x:c>
      <x:c r="M1483" s="10" t="n">
        <x:f>IF(C1483="","",ROUND((C1483-B1483)*24,6))</x:f>
        <x:v>1.98</x:v>
      </x:c>
      <x:c r="N1483" s="10" t="n">
        <x:f>IF(D1483="","",ROUND((D1483-B1483)*24,6))</x:f>
        <x:v>47.29</x:v>
      </x:c>
      <x:c r="O1483" s="1" t="n">
        <x:f>IF(D1483="",1,0)</x:f>
        <x:v>0</x:v>
      </x:c>
      <x:c r="P1483" s="1" t="n">
        <x:f>IF(E1483="",0,IF(OR(C1483&lt;&gt;"",L1483&gt;=J1483),1,0))</x:f>
        <x:v>1</x:v>
      </x:c>
      <x:c r="Q1483" s="1" t="n">
        <x:f>IF(AND(E1483&lt;&gt;"",C1483&lt;&gt;"",M1483&lt;=J1483),1,0)</x:f>
        <x:v>1</x:v>
      </x:c>
      <x:c r="R1483" s="1" t="n">
        <x:f>P1483-Q1483</x:f>
        <x:v>0</x:v>
      </x:c>
      <x:c r="S1483" s="1" t="n">
        <x:f>IF(E1483="",0,IF(OR(D1483&lt;&gt;"",L1483&gt;=K1483),1,0))</x:f>
        <x:v>1</x:v>
      </x:c>
      <x:c r="T1483" s="1" t="n">
        <x:f>IF(AND(E1483&lt;&gt;"",D1483&lt;&gt;"",N1483&lt;=K1483),1,0)</x:f>
        <x:v>1</x:v>
      </x:c>
      <x:c r="U1483" s="1" t="n">
        <x:f>S1483-T1483</x:f>
        <x:v>0</x:v>
      </x:c>
      <x:c r="V1483" s="1" t="n">
        <x:f>IF(I1483="",0,1)</x:f>
        <x:v>1</x:v>
      </x:c>
      <x:c r="W1483" s="1" t="n">
        <x:f>IF(I1483&gt;=4,1,0)</x:f>
        <x:v>1</x:v>
      </x:c>
      <x:c r="X1483" s="1" t="n">
        <x:f>1-O1483</x:f>
        <x:v>1</x:v>
      </x:c>
      <x:c r="Y1483" s="1" t="n">
        <x:f>IF(AND(O1483=1,L1483&gt;168),1,0)</x:f>
        <x:v>0</x:v>
      </x:c>
    </x:row>
    <x:row r="1484">
      <x:c r="A1484" s="1" t="str">
        <x:v>T01479</x:v>
      </x:c>
      <x:c r="B1484" s="9" t="n">
        <x:v>45723.71805555555</x:v>
      </x:c>
      <x:c r="C1484" s="9" t="n">
        <x:v>45724.77305555555</x:v>
      </x:c>
      <x:c r="D1484" s="9" t="n">
        <x:v>45725.470972222225</x:v>
      </x:c>
      <x:c r="E1484" s="1" t="str">
        <x:v>Normal</x:v>
      </x:c>
      <x:c r="F1484" s="1" t="str">
        <x:v>WhatsApp</x:v>
      </x:c>
      <x:c r="G1484" s="1" t="str">
        <x:v>Account access</x:v>
      </x:c>
      <x:c r="H1484" s="1" t="n">
        <x:v>0</x:v>
      </x:c>
      <x:c r="I1484" s="1" t="n">
        <x:v>2</x:v>
      </x:c>
      <x:c r="J1484" s="1" t="n">
        <x:f>IF(E1484="","",VLOOKUP(E1484,'Guide'!$A$7:$C$10,2,FALSE))</x:f>
        <x:v>12</x:v>
      </x:c>
      <x:c r="K1484" s="1" t="n">
        <x:f>IF(E1484="","",VLOOKUP(E1484,'Guide'!$A$7:$C$10,3,FALSE))</x:f>
        <x:v>72</x:v>
      </x:c>
      <x:c r="L1484" s="10" t="n">
        <x:f>('Guide'!$B$4-B1484)*24</x:f>
        <x:v>2766.766666666721</x:v>
      </x:c>
      <x:c r="M1484" s="10" t="n">
        <x:f>IF(C1484="","",ROUND((C1484-B1484)*24,6))</x:f>
        <x:v>25.32</x:v>
      </x:c>
      <x:c r="N1484" s="10" t="n">
        <x:f>IF(D1484="","",ROUND((D1484-B1484)*24,6))</x:f>
        <x:v>42.07</x:v>
      </x:c>
      <x:c r="O1484" s="1" t="n">
        <x:f>IF(D1484="",1,0)</x:f>
        <x:v>0</x:v>
      </x:c>
      <x:c r="P1484" s="1" t="n">
        <x:f>IF(E1484="",0,IF(OR(C1484&lt;&gt;"",L1484&gt;=J1484),1,0))</x:f>
        <x:v>1</x:v>
      </x:c>
      <x:c r="Q1484" s="1" t="n">
        <x:f>IF(AND(E1484&lt;&gt;"",C1484&lt;&gt;"",M1484&lt;=J1484),1,0)</x:f>
        <x:v>0</x:v>
      </x:c>
      <x:c r="R1484" s="1" t="n">
        <x:f>P1484-Q1484</x:f>
        <x:v>1</x:v>
      </x:c>
      <x:c r="S1484" s="1" t="n">
        <x:f>IF(E1484="",0,IF(OR(D1484&lt;&gt;"",L1484&gt;=K1484),1,0))</x:f>
        <x:v>1</x:v>
      </x:c>
      <x:c r="T1484" s="1" t="n">
        <x:f>IF(AND(E1484&lt;&gt;"",D1484&lt;&gt;"",N1484&lt;=K1484),1,0)</x:f>
        <x:v>1</x:v>
      </x:c>
      <x:c r="U1484" s="1" t="n">
        <x:f>S1484-T1484</x:f>
        <x:v>0</x:v>
      </x:c>
      <x:c r="V1484" s="1" t="n">
        <x:f>IF(I1484="",0,1)</x:f>
        <x:v>1</x:v>
      </x:c>
      <x:c r="W1484" s="1" t="n">
        <x:f>IF(I1484&gt;=4,1,0)</x:f>
        <x:v>0</x:v>
      </x:c>
      <x:c r="X1484" s="1" t="n">
        <x:f>1-O1484</x:f>
        <x:v>1</x:v>
      </x:c>
      <x:c r="Y1484" s="1" t="n">
        <x:f>IF(AND(O1484=1,L1484&gt;168),1,0)</x:f>
        <x:v>0</x:v>
      </x:c>
    </x:row>
    <x:row r="1485">
      <x:c r="A1485" s="1" t="str">
        <x:v>T01480</x:v>
      </x:c>
      <x:c r="B1485" s="9" t="n">
        <x:v>45758.103472222225</x:v>
      </x:c>
      <x:c r="C1485" s="9" t="n">
        <x:v>45758.62097222222</x:v>
      </x:c>
      <x:c r="D1485" s="9" t="n">
        <x:v>45762.744722222225</x:v>
      </x:c>
      <x:c r="E1485" s="1" t="str">
        <x:v>Low</x:v>
      </x:c>
      <x:c r="F1485" s="1" t="str">
        <x:v>Email</x:v>
      </x:c>
      <x:c r="G1485" s="1" t="str">
        <x:v>Product information</x:v>
      </x:c>
      <x:c r="H1485" s="1" t="n">
        <x:v>0</x:v>
      </x:c>
      <x:c r="I1485" s="1" t="n">
        <x:v>4</x:v>
      </x:c>
      <x:c r="J1485" s="1" t="n">
        <x:f>IF(E1485="","",VLOOKUP(E1485,'Guide'!$A$7:$C$10,2,FALSE))</x:f>
        <x:v>24</x:v>
      </x:c>
      <x:c r="K1485" s="1" t="n">
        <x:f>IF(E1485="","",VLOOKUP(E1485,'Guide'!$A$7:$C$10,3,FALSE))</x:f>
        <x:v>120</x:v>
      </x:c>
      <x:c r="L1485" s="10" t="n">
        <x:f>('Guide'!$B$4-B1485)*24</x:f>
        <x:v>1941.5166666666046</x:v>
      </x:c>
      <x:c r="M1485" s="10" t="n">
        <x:f>IF(C1485="","",ROUND((C1485-B1485)*24,6))</x:f>
        <x:v>12.42</x:v>
      </x:c>
      <x:c r="N1485" s="10" t="n">
        <x:f>IF(D1485="","",ROUND((D1485-B1485)*24,6))</x:f>
        <x:v>111.39</x:v>
      </x:c>
      <x:c r="O1485" s="1" t="n">
        <x:f>IF(D1485="",1,0)</x:f>
        <x:v>0</x:v>
      </x:c>
      <x:c r="P1485" s="1" t="n">
        <x:f>IF(E1485="",0,IF(OR(C1485&lt;&gt;"",L1485&gt;=J1485),1,0))</x:f>
        <x:v>1</x:v>
      </x:c>
      <x:c r="Q1485" s="1" t="n">
        <x:f>IF(AND(E1485&lt;&gt;"",C1485&lt;&gt;"",M1485&lt;=J1485),1,0)</x:f>
        <x:v>1</x:v>
      </x:c>
      <x:c r="R1485" s="1" t="n">
        <x:f>P1485-Q1485</x:f>
        <x:v>0</x:v>
      </x:c>
      <x:c r="S1485" s="1" t="n">
        <x:f>IF(E1485="",0,IF(OR(D1485&lt;&gt;"",L1485&gt;=K1485),1,0))</x:f>
        <x:v>1</x:v>
      </x:c>
      <x:c r="T1485" s="1" t="n">
        <x:f>IF(AND(E1485&lt;&gt;"",D1485&lt;&gt;"",N1485&lt;=K1485),1,0)</x:f>
        <x:v>1</x:v>
      </x:c>
      <x:c r="U1485" s="1" t="n">
        <x:f>S1485-T1485</x:f>
        <x:v>0</x:v>
      </x:c>
      <x:c r="V1485" s="1" t="n">
        <x:f>IF(I1485="",0,1)</x:f>
        <x:v>1</x:v>
      </x:c>
      <x:c r="W1485" s="1" t="n">
        <x:f>IF(I1485&gt;=4,1,0)</x:f>
        <x:v>1</x:v>
      </x:c>
      <x:c r="X1485" s="1" t="n">
        <x:f>1-O1485</x:f>
        <x:v>1</x:v>
      </x:c>
      <x:c r="Y1485" s="1" t="n">
        <x:f>IF(AND(O1485=1,L1485&gt;168),1,0)</x:f>
        <x:v>0</x:v>
      </x:c>
    </x:row>
    <x:row r="1486">
      <x:c r="A1486" s="1" t="str">
        <x:v>T01481</x:v>
      </x:c>
      <x:c r="B1486" s="9" t="n">
        <x:v>45694.1375</x:v>
      </x:c>
      <x:c r="C1486" s="9" t="n">
        <x:v>45694.16416666667</x:v>
      </x:c>
      <x:c r="D1486" s="9" t="n">
        <x:v>45695.012083333335</x:v>
      </x:c>
      <x:c r="E1486" s="1" t="str">
        <x:v>Normal</x:v>
      </x:c>
      <x:c r="F1486" s="1" t="str">
        <x:v>Web chat</x:v>
      </x:c>
      <x:c r="G1486" s="1" t="str">
        <x:v>Account access</x:v>
      </x:c>
      <x:c r="H1486" s="1" t="n">
        <x:v>0</x:v>
      </x:c>
      <x:c r="I1486" s="1" t="n">
        <x:v>4</x:v>
      </x:c>
      <x:c r="J1486" s="1" t="n">
        <x:f>IF(E1486="","",VLOOKUP(E1486,'Guide'!$A$7:$C$10,2,FALSE))</x:f>
        <x:v>12</x:v>
      </x:c>
      <x:c r="K1486" s="1" t="n">
        <x:f>IF(E1486="","",VLOOKUP(E1486,'Guide'!$A$7:$C$10,3,FALSE))</x:f>
        <x:v>72</x:v>
      </x:c>
      <x:c r="L1486" s="10" t="n">
        <x:f>('Guide'!$B$4-B1486)*24</x:f>
        <x:v>3476.70000000007</x:v>
      </x:c>
      <x:c r="M1486" s="10" t="n">
        <x:f>IF(C1486="","",ROUND((C1486-B1486)*24,6))</x:f>
        <x:v>0.64</x:v>
      </x:c>
      <x:c r="N1486" s="10" t="n">
        <x:f>IF(D1486="","",ROUND((D1486-B1486)*24,6))</x:f>
        <x:v>20.99</x:v>
      </x:c>
      <x:c r="O1486" s="1" t="n">
        <x:f>IF(D1486="",1,0)</x:f>
        <x:v>0</x:v>
      </x:c>
      <x:c r="P1486" s="1" t="n">
        <x:f>IF(E1486="",0,IF(OR(C1486&lt;&gt;"",L1486&gt;=J1486),1,0))</x:f>
        <x:v>1</x:v>
      </x:c>
      <x:c r="Q1486" s="1" t="n">
        <x:f>IF(AND(E1486&lt;&gt;"",C1486&lt;&gt;"",M1486&lt;=J1486),1,0)</x:f>
        <x:v>1</x:v>
      </x:c>
      <x:c r="R1486" s="1" t="n">
        <x:f>P1486-Q1486</x:f>
        <x:v>0</x:v>
      </x:c>
      <x:c r="S1486" s="1" t="n">
        <x:f>IF(E1486="",0,IF(OR(D1486&lt;&gt;"",L1486&gt;=K1486),1,0))</x:f>
        <x:v>1</x:v>
      </x:c>
      <x:c r="T1486" s="1" t="n">
        <x:f>IF(AND(E1486&lt;&gt;"",D1486&lt;&gt;"",N1486&lt;=K1486),1,0)</x:f>
        <x:v>1</x:v>
      </x:c>
      <x:c r="U1486" s="1" t="n">
        <x:f>S1486-T1486</x:f>
        <x:v>0</x:v>
      </x:c>
      <x:c r="V1486" s="1" t="n">
        <x:f>IF(I1486="",0,1)</x:f>
        <x:v>1</x:v>
      </x:c>
      <x:c r="W1486" s="1" t="n">
        <x:f>IF(I1486&gt;=4,1,0)</x:f>
        <x:v>1</x:v>
      </x:c>
      <x:c r="X1486" s="1" t="n">
        <x:f>1-O1486</x:f>
        <x:v>1</x:v>
      </x:c>
      <x:c r="Y1486" s="1" t="n">
        <x:f>IF(AND(O1486=1,L1486&gt;168),1,0)</x:f>
        <x:v>0</x:v>
      </x:c>
    </x:row>
    <x:row r="1487">
      <x:c r="A1487" s="1" t="str">
        <x:v>T01482</x:v>
      </x:c>
      <x:c r="B1487" s="9" t="n">
        <x:v>45668.3</x:v>
      </x:c>
      <x:c r="C1487" s="9" t="n">
        <x:v>45668.71041666667</x:v>
      </x:c>
      <x:c r="D1487" s="9" t="n">
        <x:v>45669.06791666667</x:v>
      </x:c>
      <x:c r="E1487" s="1" t="str">
        <x:v>Normal</x:v>
      </x:c>
      <x:c r="F1487" s="1" t="str">
        <x:v>Email</x:v>
      </x:c>
      <x:c r="G1487" s="1" t="str">
        <x:v>Product information</x:v>
      </x:c>
      <x:c r="H1487" s="1" t="n">
        <x:v>0</x:v>
      </x:c>
      <x:c r="I1487" s="1" t="n">
        <x:v>4</x:v>
      </x:c>
      <x:c r="J1487" s="1" t="n">
        <x:f>IF(E1487="","",VLOOKUP(E1487,'Guide'!$A$7:$C$10,2,FALSE))</x:f>
        <x:v>12</x:v>
      </x:c>
      <x:c r="K1487" s="1" t="n">
        <x:f>IF(E1487="","",VLOOKUP(E1487,'Guide'!$A$7:$C$10,3,FALSE))</x:f>
        <x:v>72</x:v>
      </x:c>
      <x:c r="L1487" s="10" t="n">
        <x:f>('Guide'!$B$4-B1487)*24</x:f>
        <x:v>4096.79999999993</x:v>
      </x:c>
      <x:c r="M1487" s="10" t="n">
        <x:f>IF(C1487="","",ROUND((C1487-B1487)*24,6))</x:f>
        <x:v>9.85</x:v>
      </x:c>
      <x:c r="N1487" s="10" t="n">
        <x:f>IF(D1487="","",ROUND((D1487-B1487)*24,6))</x:f>
        <x:v>18.43</x:v>
      </x:c>
      <x:c r="O1487" s="1" t="n">
        <x:f>IF(D1487="",1,0)</x:f>
        <x:v>0</x:v>
      </x:c>
      <x:c r="P1487" s="1" t="n">
        <x:f>IF(E1487="",0,IF(OR(C1487&lt;&gt;"",L1487&gt;=J1487),1,0))</x:f>
        <x:v>1</x:v>
      </x:c>
      <x:c r="Q1487" s="1" t="n">
        <x:f>IF(AND(E1487&lt;&gt;"",C1487&lt;&gt;"",M1487&lt;=J1487),1,0)</x:f>
        <x:v>1</x:v>
      </x:c>
      <x:c r="R1487" s="1" t="n">
        <x:f>P1487-Q1487</x:f>
        <x:v>0</x:v>
      </x:c>
      <x:c r="S1487" s="1" t="n">
        <x:f>IF(E1487="",0,IF(OR(D1487&lt;&gt;"",L1487&gt;=K1487),1,0))</x:f>
        <x:v>1</x:v>
      </x:c>
      <x:c r="T1487" s="1" t="n">
        <x:f>IF(AND(E1487&lt;&gt;"",D1487&lt;&gt;"",N1487&lt;=K1487),1,0)</x:f>
        <x:v>1</x:v>
      </x:c>
      <x:c r="U1487" s="1" t="n">
        <x:f>S1487-T1487</x:f>
        <x:v>0</x:v>
      </x:c>
      <x:c r="V1487" s="1" t="n">
        <x:f>IF(I1487="",0,1)</x:f>
        <x:v>1</x:v>
      </x:c>
      <x:c r="W1487" s="1" t="n">
        <x:f>IF(I1487&gt;=4,1,0)</x:f>
        <x:v>1</x:v>
      </x:c>
      <x:c r="X1487" s="1" t="n">
        <x:f>1-O1487</x:f>
        <x:v>1</x:v>
      </x:c>
      <x:c r="Y1487" s="1" t="n">
        <x:f>IF(AND(O1487=1,L1487&gt;168),1,0)</x:f>
        <x:v>0</x:v>
      </x:c>
    </x:row>
    <x:row r="1488">
      <x:c r="A1488" s="1" t="str">
        <x:v>T01483</x:v>
      </x:c>
      <x:c r="B1488" s="9" t="n">
        <x:v>45741.45208333333</x:v>
      </x:c>
      <x:c r="C1488" s="9" t="n">
        <x:v>45741.66541666666</x:v>
      </x:c>
      <x:c r="D1488" s="9" t="n">
        <x:v>45742.07833333333</x:v>
      </x:c>
      <x:c r="E1488" s="1" t="str">
        <x:v>Urgent</x:v>
      </x:c>
      <x:c r="F1488" s="1" t="str">
        <x:v>Email</x:v>
      </x:c>
      <x:c r="G1488" s="1" t="str">
        <x:v>Account access</x:v>
      </x:c>
      <x:c r="H1488" s="1" t="n">
        <x:v>0</x:v>
      </x:c>
      <x:c r="I1488" s="1" t="n">
        <x:v>1</x:v>
      </x:c>
      <x:c r="J1488" s="1" t="n">
        <x:f>IF(E1488="","",VLOOKUP(E1488,'Guide'!$A$7:$C$10,2,FALSE))</x:f>
        <x:v>1</x:v>
      </x:c>
      <x:c r="K1488" s="1" t="n">
        <x:f>IF(E1488="","",VLOOKUP(E1488,'Guide'!$A$7:$C$10,3,FALSE))</x:f>
        <x:v>8</x:v>
      </x:c>
      <x:c r="L1488" s="10" t="n">
        <x:f>('Guide'!$B$4-B1488)*24</x:f>
        <x:v>2341.1500000000815</x:v>
      </x:c>
      <x:c r="M1488" s="10" t="n">
        <x:f>IF(C1488="","",ROUND((C1488-B1488)*24,6))</x:f>
        <x:v>5.12</x:v>
      </x:c>
      <x:c r="N1488" s="10" t="n">
        <x:f>IF(D1488="","",ROUND((D1488-B1488)*24,6))</x:f>
        <x:v>15.03</x:v>
      </x:c>
      <x:c r="O1488" s="1" t="n">
        <x:f>IF(D1488="",1,0)</x:f>
        <x:v>0</x:v>
      </x:c>
      <x:c r="P1488" s="1" t="n">
        <x:f>IF(E1488="",0,IF(OR(C1488&lt;&gt;"",L1488&gt;=J1488),1,0))</x:f>
        <x:v>1</x:v>
      </x:c>
      <x:c r="Q1488" s="1" t="n">
        <x:f>IF(AND(E1488&lt;&gt;"",C1488&lt;&gt;"",M1488&lt;=J1488),1,0)</x:f>
        <x:v>0</x:v>
      </x:c>
      <x:c r="R1488" s="1" t="n">
        <x:f>P1488-Q1488</x:f>
        <x:v>1</x:v>
      </x:c>
      <x:c r="S1488" s="1" t="n">
        <x:f>IF(E1488="",0,IF(OR(D1488&lt;&gt;"",L1488&gt;=K1488),1,0))</x:f>
        <x:v>1</x:v>
      </x:c>
      <x:c r="T1488" s="1" t="n">
        <x:f>IF(AND(E1488&lt;&gt;"",D1488&lt;&gt;"",N1488&lt;=K1488),1,0)</x:f>
        <x:v>0</x:v>
      </x:c>
      <x:c r="U1488" s="1" t="n">
        <x:f>S1488-T1488</x:f>
        <x:v>1</x:v>
      </x:c>
      <x:c r="V1488" s="1" t="n">
        <x:f>IF(I1488="",0,1)</x:f>
        <x:v>1</x:v>
      </x:c>
      <x:c r="W1488" s="1" t="n">
        <x:f>IF(I1488&gt;=4,1,0)</x:f>
        <x:v>0</x:v>
      </x:c>
      <x:c r="X1488" s="1" t="n">
        <x:f>1-O1488</x:f>
        <x:v>1</x:v>
      </x:c>
      <x:c r="Y1488" s="1" t="n">
        <x:f>IF(AND(O1488=1,L1488&gt;168),1,0)</x:f>
        <x:v>0</x:v>
      </x:c>
    </x:row>
    <x:row r="1489">
      <x:c r="A1489" s="1" t="str">
        <x:v>T01484</x:v>
      </x:c>
      <x:c r="B1489" s="9" t="n">
        <x:v>45820.63680555556</x:v>
      </x:c>
      <x:c r="C1489" s="9" t="n">
        <x:v>45821.54638888889</x:v>
      </x:c>
      <x:c r="D1489" s="9" t="n">
        <x:v>45822.001388888886</x:v>
      </x:c>
      <x:c r="E1489" s="1" t="str">
        <x:v>Low</x:v>
      </x:c>
      <x:c r="F1489" s="1" t="str">
        <x:v>Email</x:v>
      </x:c>
      <x:c r="G1489" s="1" t="str">
        <x:v>Account access</x:v>
      </x:c>
      <x:c r="H1489" s="1" t="n">
        <x:v>0</x:v>
      </x:c>
      <x:c r="I1489" s="1"/>
      <x:c r="J1489" s="1" t="n">
        <x:f>IF(E1489="","",VLOOKUP(E1489,'Guide'!$A$7:$C$10,2,FALSE))</x:f>
        <x:v>24</x:v>
      </x:c>
      <x:c r="K1489" s="1" t="n">
        <x:f>IF(E1489="","",VLOOKUP(E1489,'Guide'!$A$7:$C$10,3,FALSE))</x:f>
        <x:v>120</x:v>
      </x:c>
      <x:c r="L1489" s="10" t="n">
        <x:f>('Guide'!$B$4-B1489)*24</x:f>
        <x:v>440.7166666666162</x:v>
      </x:c>
      <x:c r="M1489" s="10" t="n">
        <x:f>IF(C1489="","",ROUND((C1489-B1489)*24,6))</x:f>
        <x:v>21.83</x:v>
      </x:c>
      <x:c r="N1489" s="10" t="n">
        <x:f>IF(D1489="","",ROUND((D1489-B1489)*24,6))</x:f>
        <x:v>32.75</x:v>
      </x:c>
      <x:c r="O1489" s="1" t="n">
        <x:f>IF(D1489="",1,0)</x:f>
        <x:v>0</x:v>
      </x:c>
      <x:c r="P1489" s="1" t="n">
        <x:f>IF(E1489="",0,IF(OR(C1489&lt;&gt;"",L1489&gt;=J1489),1,0))</x:f>
        <x:v>1</x:v>
      </x:c>
      <x:c r="Q1489" s="1" t="n">
        <x:f>IF(AND(E1489&lt;&gt;"",C1489&lt;&gt;"",M1489&lt;=J1489),1,0)</x:f>
        <x:v>1</x:v>
      </x:c>
      <x:c r="R1489" s="1" t="n">
        <x:f>P1489-Q1489</x:f>
        <x:v>0</x:v>
      </x:c>
      <x:c r="S1489" s="1" t="n">
        <x:f>IF(E1489="",0,IF(OR(D1489&lt;&gt;"",L1489&gt;=K1489),1,0))</x:f>
        <x:v>1</x:v>
      </x:c>
      <x:c r="T1489" s="1" t="n">
        <x:f>IF(AND(E1489&lt;&gt;"",D1489&lt;&gt;"",N1489&lt;=K1489),1,0)</x:f>
        <x:v>1</x:v>
      </x:c>
      <x:c r="U1489" s="1" t="n">
        <x:f>S1489-T1489</x:f>
        <x:v>0</x:v>
      </x:c>
      <x:c r="V1489" s="1" t="n">
        <x:f>IF(I1489="",0,1)</x:f>
        <x:v>0</x:v>
      </x:c>
      <x:c r="W1489" s="1" t="n">
        <x:f>IF(I1489&gt;=4,1,0)</x:f>
        <x:v>0</x:v>
      </x:c>
      <x:c r="X1489" s="1" t="n">
        <x:f>1-O1489</x:f>
        <x:v>1</x:v>
      </x:c>
      <x:c r="Y1489" s="1" t="n">
        <x:f>IF(AND(O1489=1,L1489&gt;168),1,0)</x:f>
        <x:v>0</x:v>
      </x:c>
    </x:row>
    <x:row r="1490">
      <x:c r="A1490" s="1" t="str">
        <x:v>T01485</x:v>
      </x:c>
      <x:c r="B1490" s="9" t="n">
        <x:v>45795.18680555555</x:v>
      </x:c>
      <x:c r="C1490" s="9" t="n">
        <x:v>45799.37222222222</x:v>
      </x:c>
      <x:c r="D1490" s="9" t="n">
        <x:v>45805.56638888889</x:v>
      </x:c>
      <x:c r="E1490" s="1" t="str">
        <x:v>Low</x:v>
      </x:c>
      <x:c r="F1490" s="1" t="str">
        <x:v>WhatsApp</x:v>
      </x:c>
      <x:c r="G1490" s="1" t="str">
        <x:v>Billing</x:v>
      </x:c>
      <x:c r="H1490" s="1" t="n">
        <x:v>0</x:v>
      </x:c>
      <x:c r="I1490" s="1"/>
      <x:c r="J1490" s="1" t="n">
        <x:f>IF(E1490="","",VLOOKUP(E1490,'Guide'!$A$7:$C$10,2,FALSE))</x:f>
        <x:v>24</x:v>
      </x:c>
      <x:c r="K1490" s="1" t="n">
        <x:f>IF(E1490="","",VLOOKUP(E1490,'Guide'!$A$7:$C$10,3,FALSE))</x:f>
        <x:v>120</x:v>
      </x:c>
      <x:c r="L1490" s="10" t="n">
        <x:f>('Guide'!$B$4-B1490)*24</x:f>
        <x:v>1051.516666666721</x:v>
      </x:c>
      <x:c r="M1490" s="10" t="n">
        <x:f>IF(C1490="","",ROUND((C1490-B1490)*24,6))</x:f>
        <x:v>100.45</x:v>
      </x:c>
      <x:c r="N1490" s="10" t="n">
        <x:f>IF(D1490="","",ROUND((D1490-B1490)*24,6))</x:f>
        <x:v>249.11</x:v>
      </x:c>
      <x:c r="O1490" s="1" t="n">
        <x:f>IF(D1490="",1,0)</x:f>
        <x:v>0</x:v>
      </x:c>
      <x:c r="P1490" s="1" t="n">
        <x:f>IF(E1490="",0,IF(OR(C1490&lt;&gt;"",L1490&gt;=J1490),1,0))</x:f>
        <x:v>1</x:v>
      </x:c>
      <x:c r="Q1490" s="1" t="n">
        <x:f>IF(AND(E1490&lt;&gt;"",C1490&lt;&gt;"",M1490&lt;=J1490),1,0)</x:f>
        <x:v>0</x:v>
      </x:c>
      <x:c r="R1490" s="1" t="n">
        <x:f>P1490-Q1490</x:f>
        <x:v>1</x:v>
      </x:c>
      <x:c r="S1490" s="1" t="n">
        <x:f>IF(E1490="",0,IF(OR(D1490&lt;&gt;"",L1490&gt;=K1490),1,0))</x:f>
        <x:v>1</x:v>
      </x:c>
      <x:c r="T1490" s="1" t="n">
        <x:f>IF(AND(E1490&lt;&gt;"",D1490&lt;&gt;"",N1490&lt;=K1490),1,0)</x:f>
        <x:v>0</x:v>
      </x:c>
      <x:c r="U1490" s="1" t="n">
        <x:f>S1490-T1490</x:f>
        <x:v>1</x:v>
      </x:c>
      <x:c r="V1490" s="1" t="n">
        <x:f>IF(I1490="",0,1)</x:f>
        <x:v>0</x:v>
      </x:c>
      <x:c r="W1490" s="1" t="n">
        <x:f>IF(I1490&gt;=4,1,0)</x:f>
        <x:v>0</x:v>
      </x:c>
      <x:c r="X1490" s="1" t="n">
        <x:f>1-O1490</x:f>
        <x:v>1</x:v>
      </x:c>
      <x:c r="Y1490" s="1" t="n">
        <x:f>IF(AND(O1490=1,L1490&gt;168),1,0)</x:f>
        <x:v>0</x:v>
      </x:c>
    </x:row>
    <x:row r="1491">
      <x:c r="A1491" s="1" t="str">
        <x:v>T01486</x:v>
      </x:c>
      <x:c r="B1491" s="9" t="n">
        <x:v>45671.33611111111</x:v>
      </x:c>
      <x:c r="C1491" s="9" t="n">
        <x:v>45671.53569444444</x:v>
      </x:c>
      <x:c r="D1491" s="9" t="n">
        <x:v>45673.03194444445</x:v>
      </x:c>
      <x:c r="E1491" s="1" t="str">
        <x:v>Normal</x:v>
      </x:c>
      <x:c r="F1491" s="1" t="str">
        <x:v>WhatsApp</x:v>
      </x:c>
      <x:c r="G1491" s="1" t="str">
        <x:v>Delivery</x:v>
      </x:c>
      <x:c r="H1491" s="1" t="n">
        <x:v>0</x:v>
      </x:c>
      <x:c r="I1491" s="1"/>
      <x:c r="J1491" s="1" t="n">
        <x:f>IF(E1491="","",VLOOKUP(E1491,'Guide'!$A$7:$C$10,2,FALSE))</x:f>
        <x:v>12</x:v>
      </x:c>
      <x:c r="K1491" s="1" t="n">
        <x:f>IF(E1491="","",VLOOKUP(E1491,'Guide'!$A$7:$C$10,3,FALSE))</x:f>
        <x:v>72</x:v>
      </x:c>
      <x:c r="L1491" s="10" t="n">
        <x:f>('Guide'!$B$4-B1491)*24</x:f>
        <x:v>4023.933333333407</x:v>
      </x:c>
      <x:c r="M1491" s="10" t="n">
        <x:f>IF(C1491="","",ROUND((C1491-B1491)*24,6))</x:f>
        <x:v>4.79</x:v>
      </x:c>
      <x:c r="N1491" s="10" t="n">
        <x:f>IF(D1491="","",ROUND((D1491-B1491)*24,6))</x:f>
        <x:v>40.7</x:v>
      </x:c>
      <x:c r="O1491" s="1" t="n">
        <x:f>IF(D1491="",1,0)</x:f>
        <x:v>0</x:v>
      </x:c>
      <x:c r="P1491" s="1" t="n">
        <x:f>IF(E1491="",0,IF(OR(C1491&lt;&gt;"",L1491&gt;=J1491),1,0))</x:f>
        <x:v>1</x:v>
      </x:c>
      <x:c r="Q1491" s="1" t="n">
        <x:f>IF(AND(E1491&lt;&gt;"",C1491&lt;&gt;"",M1491&lt;=J1491),1,0)</x:f>
        <x:v>1</x:v>
      </x:c>
      <x:c r="R1491" s="1" t="n">
        <x:f>P1491-Q1491</x:f>
        <x:v>0</x:v>
      </x:c>
      <x:c r="S1491" s="1" t="n">
        <x:f>IF(E1491="",0,IF(OR(D1491&lt;&gt;"",L1491&gt;=K1491),1,0))</x:f>
        <x:v>1</x:v>
      </x:c>
      <x:c r="T1491" s="1" t="n">
        <x:f>IF(AND(E1491&lt;&gt;"",D1491&lt;&gt;"",N1491&lt;=K1491),1,0)</x:f>
        <x:v>1</x:v>
      </x:c>
      <x:c r="U1491" s="1" t="n">
        <x:f>S1491-T1491</x:f>
        <x:v>0</x:v>
      </x:c>
      <x:c r="V1491" s="1" t="n">
        <x:f>IF(I1491="",0,1)</x:f>
        <x:v>0</x:v>
      </x:c>
      <x:c r="W1491" s="1" t="n">
        <x:f>IF(I1491&gt;=4,1,0)</x:f>
        <x:v>0</x:v>
      </x:c>
      <x:c r="X1491" s="1" t="n">
        <x:f>1-O1491</x:f>
        <x:v>1</x:v>
      </x:c>
      <x:c r="Y1491" s="1" t="n">
        <x:f>IF(AND(O1491=1,L1491&gt;168),1,0)</x:f>
        <x:v>0</x:v>
      </x:c>
    </x:row>
    <x:row r="1492">
      <x:c r="A1492" s="1" t="str">
        <x:v>T01487</x:v>
      </x:c>
      <x:c r="B1492" s="9" t="n">
        <x:v>45726.666666666664</x:v>
      </x:c>
      <x:c r="C1492" s="9" t="n">
        <x:v>45727.55583333333</x:v>
      </x:c>
      <x:c r="D1492" s="9" t="n">
        <x:v>45728.426666666666</x:v>
      </x:c>
      <x:c r="E1492" s="1" t="str">
        <x:v>Normal</x:v>
      </x:c>
      <x:c r="F1492" s="1" t="str">
        <x:v>WhatsApp</x:v>
      </x:c>
      <x:c r="G1492" s="1" t="str">
        <x:v>Delivery</x:v>
      </x:c>
      <x:c r="H1492" s="1" t="n">
        <x:v>0</x:v>
      </x:c>
      <x:c r="I1492" s="1" t="n">
        <x:v>5</x:v>
      </x:c>
      <x:c r="J1492" s="1" t="n">
        <x:f>IF(E1492="","",VLOOKUP(E1492,'Guide'!$A$7:$C$10,2,FALSE))</x:f>
        <x:v>12</x:v>
      </x:c>
      <x:c r="K1492" s="1" t="n">
        <x:f>IF(E1492="","",VLOOKUP(E1492,'Guide'!$A$7:$C$10,3,FALSE))</x:f>
        <x:v>72</x:v>
      </x:c>
      <x:c r="L1492" s="10" t="n">
        <x:f>('Guide'!$B$4-B1492)*24</x:f>
        <x:v>2696.000000000058</x:v>
      </x:c>
      <x:c r="M1492" s="10" t="n">
        <x:f>IF(C1492="","",ROUND((C1492-B1492)*24,6))</x:f>
        <x:v>21.34</x:v>
      </x:c>
      <x:c r="N1492" s="10" t="n">
        <x:f>IF(D1492="","",ROUND((D1492-B1492)*24,6))</x:f>
        <x:v>42.24</x:v>
      </x:c>
      <x:c r="O1492" s="1" t="n">
        <x:f>IF(D1492="",1,0)</x:f>
        <x:v>0</x:v>
      </x:c>
      <x:c r="P1492" s="1" t="n">
        <x:f>IF(E1492="",0,IF(OR(C1492&lt;&gt;"",L1492&gt;=J1492),1,0))</x:f>
        <x:v>1</x:v>
      </x:c>
      <x:c r="Q1492" s="1" t="n">
        <x:f>IF(AND(E1492&lt;&gt;"",C1492&lt;&gt;"",M1492&lt;=J1492),1,0)</x:f>
        <x:v>0</x:v>
      </x:c>
      <x:c r="R1492" s="1" t="n">
        <x:f>P1492-Q1492</x:f>
        <x:v>1</x:v>
      </x:c>
      <x:c r="S1492" s="1" t="n">
        <x:f>IF(E1492="",0,IF(OR(D1492&lt;&gt;"",L1492&gt;=K1492),1,0))</x:f>
        <x:v>1</x:v>
      </x:c>
      <x:c r="T1492" s="1" t="n">
        <x:f>IF(AND(E1492&lt;&gt;"",D1492&lt;&gt;"",N1492&lt;=K1492),1,0)</x:f>
        <x:v>1</x:v>
      </x:c>
      <x:c r="U1492" s="1" t="n">
        <x:f>S1492-T1492</x:f>
        <x:v>0</x:v>
      </x:c>
      <x:c r="V1492" s="1" t="n">
        <x:f>IF(I1492="",0,1)</x:f>
        <x:v>1</x:v>
      </x:c>
      <x:c r="W1492" s="1" t="n">
        <x:f>IF(I1492&gt;=4,1,0)</x:f>
        <x:v>1</x:v>
      </x:c>
      <x:c r="X1492" s="1" t="n">
        <x:f>1-O1492</x:f>
        <x:v>1</x:v>
      </x:c>
      <x:c r="Y1492" s="1" t="n">
        <x:f>IF(AND(O1492=1,L1492&gt;168),1,0)</x:f>
        <x:v>0</x:v>
      </x:c>
    </x:row>
    <x:row r="1493">
      <x:c r="A1493" s="1" t="str">
        <x:v>T01488</x:v>
      </x:c>
      <x:c r="B1493" s="9" t="n">
        <x:v>45826.58194444444</x:v>
      </x:c>
      <x:c r="C1493" s="9" t="n">
        <x:v>45826.93819444445</x:v>
      </x:c>
      <x:c r="D1493" s="9" t="n">
        <x:v>45827.084027777775</x:v>
      </x:c>
      <x:c r="E1493" s="1" t="str">
        <x:v>High</x:v>
      </x:c>
      <x:c r="F1493" s="1" t="str">
        <x:v>Email</x:v>
      </x:c>
      <x:c r="G1493" s="1" t="str">
        <x:v>Account access</x:v>
      </x:c>
      <x:c r="H1493" s="1" t="n">
        <x:v>0</x:v>
      </x:c>
      <x:c r="I1493" s="1"/>
      <x:c r="J1493" s="1" t="n">
        <x:f>IF(E1493="","",VLOOKUP(E1493,'Guide'!$A$7:$C$10,2,FALSE))</x:f>
        <x:v>4</x:v>
      </x:c>
      <x:c r="K1493" s="1" t="n">
        <x:f>IF(E1493="","",VLOOKUP(E1493,'Guide'!$A$7:$C$10,3,FALSE))</x:f>
        <x:v>24</x:v>
      </x:c>
      <x:c r="L1493" s="10" t="n">
        <x:f>('Guide'!$B$4-B1493)*24</x:f>
        <x:v>298.0333333333838</x:v>
      </x:c>
      <x:c r="M1493" s="10" t="n">
        <x:f>IF(C1493="","",ROUND((C1493-B1493)*24,6))</x:f>
        <x:v>8.55</x:v>
      </x:c>
      <x:c r="N1493" s="10" t="n">
        <x:f>IF(D1493="","",ROUND((D1493-B1493)*24,6))</x:f>
        <x:v>12.05</x:v>
      </x:c>
      <x:c r="O1493" s="1" t="n">
        <x:f>IF(D1493="",1,0)</x:f>
        <x:v>0</x:v>
      </x:c>
      <x:c r="P1493" s="1" t="n">
        <x:f>IF(E1493="",0,IF(OR(C1493&lt;&gt;"",L1493&gt;=J1493),1,0))</x:f>
        <x:v>1</x:v>
      </x:c>
      <x:c r="Q1493" s="1" t="n">
        <x:f>IF(AND(E1493&lt;&gt;"",C1493&lt;&gt;"",M1493&lt;=J1493),1,0)</x:f>
        <x:v>0</x:v>
      </x:c>
      <x:c r="R1493" s="1" t="n">
        <x:f>P1493-Q1493</x:f>
        <x:v>1</x:v>
      </x:c>
      <x:c r="S1493" s="1" t="n">
        <x:f>IF(E1493="",0,IF(OR(D1493&lt;&gt;"",L1493&gt;=K1493),1,0))</x:f>
        <x:v>1</x:v>
      </x:c>
      <x:c r="T1493" s="1" t="n">
        <x:f>IF(AND(E1493&lt;&gt;"",D1493&lt;&gt;"",N1493&lt;=K1493),1,0)</x:f>
        <x:v>1</x:v>
      </x:c>
      <x:c r="U1493" s="1" t="n">
        <x:f>S1493-T1493</x:f>
        <x:v>0</x:v>
      </x:c>
      <x:c r="V1493" s="1" t="n">
        <x:f>IF(I1493="",0,1)</x:f>
        <x:v>0</x:v>
      </x:c>
      <x:c r="W1493" s="1" t="n">
        <x:f>IF(I1493&gt;=4,1,0)</x:f>
        <x:v>0</x:v>
      </x:c>
      <x:c r="X1493" s="1" t="n">
        <x:f>1-O1493</x:f>
        <x:v>1</x:v>
      </x:c>
      <x:c r="Y1493" s="1" t="n">
        <x:f>IF(AND(O1493=1,L1493&gt;168),1,0)</x:f>
        <x:v>0</x:v>
      </x:c>
    </x:row>
    <x:row r="1494">
      <x:c r="A1494" s="1" t="str">
        <x:v>T01489</x:v>
      </x:c>
      <x:c r="B1494" s="9" t="n">
        <x:v>45838.61041666667</x:v>
      </x:c>
      <x:c r="C1494" s="9"/>
      <x:c r="D1494" s="9"/>
      <x:c r="E1494" s="1" t="str">
        <x:v>Normal</x:v>
      </x:c>
      <x:c r="F1494" s="1" t="str">
        <x:v>Email</x:v>
      </x:c>
      <x:c r="G1494" s="1" t="str">
        <x:v>Refund</x:v>
      </x:c>
      <x:c r="H1494" s="1" t="n">
        <x:v>0</x:v>
      </x:c>
      <x:c r="I1494" s="1"/>
      <x:c r="J1494" s="1" t="n">
        <x:f>IF(E1494="","",VLOOKUP(E1494,'Guide'!$A$7:$C$10,2,FALSE))</x:f>
        <x:v>12</x:v>
      </x:c>
      <x:c r="K1494" s="1" t="n">
        <x:f>IF(E1494="","",VLOOKUP(E1494,'Guide'!$A$7:$C$10,3,FALSE))</x:f>
        <x:v>72</x:v>
      </x:c>
      <x:c r="L1494" s="10" t="n">
        <x:f>('Guide'!$B$4-B1494)*24</x:f>
        <x:v>9.34999999991851</x:v>
      </x:c>
      <x:c r="M1494" s="10" t="str">
        <x:f>IF(C1494="","",ROUND((C1494-B1494)*24,6))</x:f>
      </x:c>
      <x:c r="N1494" s="10" t="str">
        <x:f>IF(D1494="","",ROUND((D1494-B1494)*24,6))</x:f>
      </x:c>
      <x:c r="O1494" s="1" t="n">
        <x:f>IF(D1494="",1,0)</x:f>
        <x:v>1</x:v>
      </x:c>
      <x:c r="P1494" s="1" t="n">
        <x:f>IF(E1494="",0,IF(OR(C1494&lt;&gt;"",L1494&gt;=J1494),1,0))</x:f>
        <x:v>0</x:v>
      </x:c>
      <x:c r="Q1494" s="1" t="n">
        <x:f>IF(AND(E1494&lt;&gt;"",C1494&lt;&gt;"",M1494&lt;=J1494),1,0)</x:f>
        <x:v>0</x:v>
      </x:c>
      <x:c r="R1494" s="1" t="n">
        <x:f>P1494-Q1494</x:f>
        <x:v>0</x:v>
      </x:c>
      <x:c r="S1494" s="1" t="n">
        <x:f>IF(E1494="",0,IF(OR(D1494&lt;&gt;"",L1494&gt;=K1494),1,0))</x:f>
        <x:v>0</x:v>
      </x:c>
      <x:c r="T1494" s="1" t="n">
        <x:f>IF(AND(E1494&lt;&gt;"",D1494&lt;&gt;"",N1494&lt;=K1494),1,0)</x:f>
        <x:v>0</x:v>
      </x:c>
      <x:c r="U1494" s="1" t="n">
        <x:f>S1494-T1494</x:f>
        <x:v>0</x:v>
      </x:c>
      <x:c r="V1494" s="1" t="n">
        <x:f>IF(I1494="",0,1)</x:f>
        <x:v>0</x:v>
      </x:c>
      <x:c r="W1494" s="1" t="n">
        <x:f>IF(I1494&gt;=4,1,0)</x:f>
        <x:v>0</x:v>
      </x:c>
      <x:c r="X1494" s="1" t="n">
        <x:f>1-O1494</x:f>
        <x:v>0</x:v>
      </x:c>
      <x:c r="Y1494" s="1" t="n">
        <x:f>IF(AND(O1494=1,L1494&gt;168),1,0)</x:f>
        <x:v>0</x:v>
      </x:c>
    </x:row>
    <x:row r="1495">
      <x:c r="A1495" s="1" t="str">
        <x:v>T01490</x:v>
      </x:c>
      <x:c r="B1495" s="9" t="n">
        <x:v>45780.64375</x:v>
      </x:c>
      <x:c r="C1495" s="9" t="n">
        <x:v>45781.19666666666</x:v>
      </x:c>
      <x:c r="D1495" s="9" t="n">
        <x:v>45783.63458333333</x:v>
      </x:c>
      <x:c r="E1495" s="1" t="str">
        <x:v>Low</x:v>
      </x:c>
      <x:c r="F1495" s="1" t="str">
        <x:v>Email</x:v>
      </x:c>
      <x:c r="G1495" s="1" t="str">
        <x:v>Refund</x:v>
      </x:c>
      <x:c r="H1495" s="1" t="n">
        <x:v>0</x:v>
      </x:c>
      <x:c r="I1495" s="1"/>
      <x:c r="J1495" s="1" t="n">
        <x:f>IF(E1495="","",VLOOKUP(E1495,'Guide'!$A$7:$C$10,2,FALSE))</x:f>
        <x:v>24</x:v>
      </x:c>
      <x:c r="K1495" s="1" t="n">
        <x:f>IF(E1495="","",VLOOKUP(E1495,'Guide'!$A$7:$C$10,3,FALSE))</x:f>
        <x:v>120</x:v>
      </x:c>
      <x:c r="L1495" s="10" t="n">
        <x:f>('Guide'!$B$4-B1495)*24</x:f>
        <x:v>1400.5499999999302</x:v>
      </x:c>
      <x:c r="M1495" s="10" t="n">
        <x:f>IF(C1495="","",ROUND((C1495-B1495)*24,6))</x:f>
        <x:v>13.27</x:v>
      </x:c>
      <x:c r="N1495" s="10" t="n">
        <x:f>IF(D1495="","",ROUND((D1495-B1495)*24,6))</x:f>
        <x:v>71.78</x:v>
      </x:c>
      <x:c r="O1495" s="1" t="n">
        <x:f>IF(D1495="",1,0)</x:f>
        <x:v>0</x:v>
      </x:c>
      <x:c r="P1495" s="1" t="n">
        <x:f>IF(E1495="",0,IF(OR(C1495&lt;&gt;"",L1495&gt;=J1495),1,0))</x:f>
        <x:v>1</x:v>
      </x:c>
      <x:c r="Q1495" s="1" t="n">
        <x:f>IF(AND(E1495&lt;&gt;"",C1495&lt;&gt;"",M1495&lt;=J1495),1,0)</x:f>
        <x:v>1</x:v>
      </x:c>
      <x:c r="R1495" s="1" t="n">
        <x:f>P1495-Q1495</x:f>
        <x:v>0</x:v>
      </x:c>
      <x:c r="S1495" s="1" t="n">
        <x:f>IF(E1495="",0,IF(OR(D1495&lt;&gt;"",L1495&gt;=K1495),1,0))</x:f>
        <x:v>1</x:v>
      </x:c>
      <x:c r="T1495" s="1" t="n">
        <x:f>IF(AND(E1495&lt;&gt;"",D1495&lt;&gt;"",N1495&lt;=K1495),1,0)</x:f>
        <x:v>1</x:v>
      </x:c>
      <x:c r="U1495" s="1" t="n">
        <x:f>S1495-T1495</x:f>
        <x:v>0</x:v>
      </x:c>
      <x:c r="V1495" s="1" t="n">
        <x:f>IF(I1495="",0,1)</x:f>
        <x:v>0</x:v>
      </x:c>
      <x:c r="W1495" s="1" t="n">
        <x:f>IF(I1495&gt;=4,1,0)</x:f>
        <x:v>0</x:v>
      </x:c>
      <x:c r="X1495" s="1" t="n">
        <x:f>1-O1495</x:f>
        <x:v>1</x:v>
      </x:c>
      <x:c r="Y1495" s="1" t="n">
        <x:f>IF(AND(O1495=1,L1495&gt;168),1,0)</x:f>
        <x:v>0</x:v>
      </x:c>
    </x:row>
    <x:row r="1496">
      <x:c r="A1496" s="1" t="str">
        <x:v>T01491</x:v>
      </x:c>
      <x:c r="B1496" s="9" t="n">
        <x:v>45702.64097222222</x:v>
      </x:c>
      <x:c r="C1496" s="9" t="n">
        <x:v>45702.86430555556</x:v>
      </x:c>
      <x:c r="D1496" s="9" t="n">
        <x:v>45707.34638888889</x:v>
      </x:c>
      <x:c r="E1496" s="1" t="str">
        <x:v>Normal</x:v>
      </x:c>
      <x:c r="F1496" s="1" t="str">
        <x:v>WhatsApp</x:v>
      </x:c>
      <x:c r="G1496" s="1" t="str">
        <x:v>Refund</x:v>
      </x:c>
      <x:c r="H1496" s="1" t="n">
        <x:v>0</x:v>
      </x:c>
      <x:c r="I1496" s="1" t="n">
        <x:v>3</x:v>
      </x:c>
      <x:c r="J1496" s="1" t="n">
        <x:f>IF(E1496="","",VLOOKUP(E1496,'Guide'!$A$7:$C$10,2,FALSE))</x:f>
        <x:v>12</x:v>
      </x:c>
      <x:c r="K1496" s="1" t="n">
        <x:f>IF(E1496="","",VLOOKUP(E1496,'Guide'!$A$7:$C$10,3,FALSE))</x:f>
        <x:v>72</x:v>
      </x:c>
      <x:c r="L1496" s="10" t="n">
        <x:f>('Guide'!$B$4-B1496)*24</x:f>
        <x:v>3272.6166666666395</x:v>
      </x:c>
      <x:c r="M1496" s="10" t="n">
        <x:f>IF(C1496="","",ROUND((C1496-B1496)*24,6))</x:f>
        <x:v>5.36</x:v>
      </x:c>
      <x:c r="N1496" s="10" t="n">
        <x:f>IF(D1496="","",ROUND((D1496-B1496)*24,6))</x:f>
        <x:v>112.93</x:v>
      </x:c>
      <x:c r="O1496" s="1" t="n">
        <x:f>IF(D1496="",1,0)</x:f>
        <x:v>0</x:v>
      </x:c>
      <x:c r="P1496" s="1" t="n">
        <x:f>IF(E1496="",0,IF(OR(C1496&lt;&gt;"",L1496&gt;=J1496),1,0))</x:f>
        <x:v>1</x:v>
      </x:c>
      <x:c r="Q1496" s="1" t="n">
        <x:f>IF(AND(E1496&lt;&gt;"",C1496&lt;&gt;"",M1496&lt;=J1496),1,0)</x:f>
        <x:v>1</x:v>
      </x:c>
      <x:c r="R1496" s="1" t="n">
        <x:f>P1496-Q1496</x:f>
        <x:v>0</x:v>
      </x:c>
      <x:c r="S1496" s="1" t="n">
        <x:f>IF(E1496="",0,IF(OR(D1496&lt;&gt;"",L1496&gt;=K1496),1,0))</x:f>
        <x:v>1</x:v>
      </x:c>
      <x:c r="T1496" s="1" t="n">
        <x:f>IF(AND(E1496&lt;&gt;"",D1496&lt;&gt;"",N1496&lt;=K1496),1,0)</x:f>
        <x:v>0</x:v>
      </x:c>
      <x:c r="U1496" s="1" t="n">
        <x:f>S1496-T1496</x:f>
        <x:v>1</x:v>
      </x:c>
      <x:c r="V1496" s="1" t="n">
        <x:f>IF(I1496="",0,1)</x:f>
        <x:v>1</x:v>
      </x:c>
      <x:c r="W1496" s="1" t="n">
        <x:f>IF(I1496&gt;=4,1,0)</x:f>
        <x:v>0</x:v>
      </x:c>
      <x:c r="X1496" s="1" t="n">
        <x:f>1-O1496</x:f>
        <x:v>1</x:v>
      </x:c>
      <x:c r="Y1496" s="1" t="n">
        <x:f>IF(AND(O1496=1,L1496&gt;168),1,0)</x:f>
        <x:v>0</x:v>
      </x:c>
    </x:row>
    <x:row r="1497">
      <x:c r="A1497" s="1" t="str">
        <x:v>T01492</x:v>
      </x:c>
      <x:c r="B1497" s="9" t="n">
        <x:v>45816.597916666666</x:v>
      </x:c>
      <x:c r="C1497" s="9" t="n">
        <x:v>45816.692083333335</x:v>
      </x:c>
      <x:c r="D1497" s="9"/>
      <x:c r="E1497" s="1" t="str">
        <x:v>High</x:v>
      </x:c>
      <x:c r="F1497" s="1" t="str">
        <x:v>WhatsApp</x:v>
      </x:c>
      <x:c r="G1497" s="1" t="str">
        <x:v>Delivery</x:v>
      </x:c>
      <x:c r="H1497" s="1" t="n">
        <x:v>0</x:v>
      </x:c>
      <x:c r="I1497" s="1"/>
      <x:c r="J1497" s="1" t="n">
        <x:f>IF(E1497="","",VLOOKUP(E1497,'Guide'!$A$7:$C$10,2,FALSE))</x:f>
        <x:v>4</x:v>
      </x:c>
      <x:c r="K1497" s="1" t="n">
        <x:f>IF(E1497="","",VLOOKUP(E1497,'Guide'!$A$7:$C$10,3,FALSE))</x:f>
        <x:v>24</x:v>
      </x:c>
      <x:c r="L1497" s="10" t="n">
        <x:f>('Guide'!$B$4-B1497)*24</x:f>
        <x:v>537.6500000000233</x:v>
      </x:c>
      <x:c r="M1497" s="10" t="n">
        <x:f>IF(C1497="","",ROUND((C1497-B1497)*24,6))</x:f>
        <x:v>2.26</x:v>
      </x:c>
      <x:c r="N1497" s="10" t="str">
        <x:f>IF(D1497="","",ROUND((D1497-B1497)*24,6))</x:f>
      </x:c>
      <x:c r="O1497" s="1" t="n">
        <x:f>IF(D1497="",1,0)</x:f>
        <x:v>1</x:v>
      </x:c>
      <x:c r="P1497" s="1" t="n">
        <x:f>IF(E1497="",0,IF(OR(C1497&lt;&gt;"",L1497&gt;=J1497),1,0))</x:f>
        <x:v>1</x:v>
      </x:c>
      <x:c r="Q1497" s="1" t="n">
        <x:f>IF(AND(E1497&lt;&gt;"",C1497&lt;&gt;"",M1497&lt;=J1497),1,0)</x:f>
        <x:v>1</x:v>
      </x:c>
      <x:c r="R1497" s="1" t="n">
        <x:f>P1497-Q1497</x:f>
        <x:v>0</x:v>
      </x:c>
      <x:c r="S1497" s="1" t="n">
        <x:f>IF(E1497="",0,IF(OR(D1497&lt;&gt;"",L1497&gt;=K1497),1,0))</x:f>
        <x:v>1</x:v>
      </x:c>
      <x:c r="T1497" s="1" t="n">
        <x:f>IF(AND(E1497&lt;&gt;"",D1497&lt;&gt;"",N1497&lt;=K1497),1,0)</x:f>
        <x:v>0</x:v>
      </x:c>
      <x:c r="U1497" s="1" t="n">
        <x:f>S1497-T1497</x:f>
        <x:v>1</x:v>
      </x:c>
      <x:c r="V1497" s="1" t="n">
        <x:f>IF(I1497="",0,1)</x:f>
        <x:v>0</x:v>
      </x:c>
      <x:c r="W1497" s="1" t="n">
        <x:f>IF(I1497&gt;=4,1,0)</x:f>
        <x:v>0</x:v>
      </x:c>
      <x:c r="X1497" s="1" t="n">
        <x:f>1-O1497</x:f>
        <x:v>0</x:v>
      </x:c>
      <x:c r="Y1497" s="1" t="n">
        <x:f>IF(AND(O1497=1,L1497&gt;168),1,0)</x:f>
        <x:v>1</x:v>
      </x:c>
    </x:row>
    <x:row r="1498">
      <x:c r="A1498" s="1" t="str">
        <x:v>T01493</x:v>
      </x:c>
      <x:c r="B1498" s="9" t="n">
        <x:v>45790.74652777778</x:v>
      </x:c>
      <x:c r="C1498" s="9" t="n">
        <x:v>45790.82486111111</x:v>
      </x:c>
      <x:c r="D1498" s="9" t="n">
        <x:v>45791.663611111115</x:v>
      </x:c>
      <x:c r="E1498" s="1" t="str">
        <x:v>Normal</x:v>
      </x:c>
      <x:c r="F1498" s="1" t="str">
        <x:v>WhatsApp</x:v>
      </x:c>
      <x:c r="G1498" s="1" t="str">
        <x:v>Account access</x:v>
      </x:c>
      <x:c r="H1498" s="1" t="n">
        <x:v>0</x:v>
      </x:c>
      <x:c r="I1498" s="1"/>
      <x:c r="J1498" s="1" t="n">
        <x:f>IF(E1498="","",VLOOKUP(E1498,'Guide'!$A$7:$C$10,2,FALSE))</x:f>
        <x:v>12</x:v>
      </x:c>
      <x:c r="K1498" s="1" t="n">
        <x:f>IF(E1498="","",VLOOKUP(E1498,'Guide'!$A$7:$C$10,3,FALSE))</x:f>
        <x:v>72</x:v>
      </x:c>
      <x:c r="L1498" s="10" t="n">
        <x:f>('Guide'!$B$4-B1498)*24</x:f>
        <x:v>1158.0833333332557</x:v>
      </x:c>
      <x:c r="M1498" s="10" t="n">
        <x:f>IF(C1498="","",ROUND((C1498-B1498)*24,6))</x:f>
        <x:v>1.88</x:v>
      </x:c>
      <x:c r="N1498" s="10" t="n">
        <x:f>IF(D1498="","",ROUND((D1498-B1498)*24,6))</x:f>
        <x:v>22.01</x:v>
      </x:c>
      <x:c r="O1498" s="1" t="n">
        <x:f>IF(D1498="",1,0)</x:f>
        <x:v>0</x:v>
      </x:c>
      <x:c r="P1498" s="1" t="n">
        <x:f>IF(E1498="",0,IF(OR(C1498&lt;&gt;"",L1498&gt;=J1498),1,0))</x:f>
        <x:v>1</x:v>
      </x:c>
      <x:c r="Q1498" s="1" t="n">
        <x:f>IF(AND(E1498&lt;&gt;"",C1498&lt;&gt;"",M1498&lt;=J1498),1,0)</x:f>
        <x:v>1</x:v>
      </x:c>
      <x:c r="R1498" s="1" t="n">
        <x:f>P1498-Q1498</x:f>
        <x:v>0</x:v>
      </x:c>
      <x:c r="S1498" s="1" t="n">
        <x:f>IF(E1498="",0,IF(OR(D1498&lt;&gt;"",L1498&gt;=K1498),1,0))</x:f>
        <x:v>1</x:v>
      </x:c>
      <x:c r="T1498" s="1" t="n">
        <x:f>IF(AND(E1498&lt;&gt;"",D1498&lt;&gt;"",N1498&lt;=K1498),1,0)</x:f>
        <x:v>1</x:v>
      </x:c>
      <x:c r="U1498" s="1" t="n">
        <x:f>S1498-T1498</x:f>
        <x:v>0</x:v>
      </x:c>
      <x:c r="V1498" s="1" t="n">
        <x:f>IF(I1498="",0,1)</x:f>
        <x:v>0</x:v>
      </x:c>
      <x:c r="W1498" s="1" t="n">
        <x:f>IF(I1498&gt;=4,1,0)</x:f>
        <x:v>0</x:v>
      </x:c>
      <x:c r="X1498" s="1" t="n">
        <x:f>1-O1498</x:f>
        <x:v>1</x:v>
      </x:c>
      <x:c r="Y1498" s="1" t="n">
        <x:f>IF(AND(O1498=1,L1498&gt;168),1,0)</x:f>
        <x:v>0</x:v>
      </x:c>
    </x:row>
    <x:row r="1499">
      <x:c r="A1499" s="1" t="str">
        <x:v>T01494</x:v>
      </x:c>
      <x:c r="B1499" s="9" t="n">
        <x:v>45828.98472222222</x:v>
      </x:c>
      <x:c r="C1499" s="9" t="n">
        <x:v>45829.61638888889</x:v>
      </x:c>
      <x:c r="D1499" s="9" t="n">
        <x:v>45829.79305555556</x:v>
      </x:c>
      <x:c r="E1499" s="1" t="str">
        <x:v>Normal</x:v>
      </x:c>
      <x:c r="F1499" s="1" t="str">
        <x:v>Email</x:v>
      </x:c>
      <x:c r="G1499" s="1" t="str">
        <x:v>Product information</x:v>
      </x:c>
      <x:c r="H1499" s="1" t="n">
        <x:v>0</x:v>
      </x:c>
      <x:c r="I1499" s="1"/>
      <x:c r="J1499" s="1" t="n">
        <x:f>IF(E1499="","",VLOOKUP(E1499,'Guide'!$A$7:$C$10,2,FALSE))</x:f>
        <x:v>12</x:v>
      </x:c>
      <x:c r="K1499" s="1" t="n">
        <x:f>IF(E1499="","",VLOOKUP(E1499,'Guide'!$A$7:$C$10,3,FALSE))</x:f>
        <x:v>72</x:v>
      </x:c>
      <x:c r="L1499" s="10" t="n">
        <x:f>('Guide'!$B$4-B1499)*24</x:f>
        <x:v>240.3666666666395</x:v>
      </x:c>
      <x:c r="M1499" s="10" t="n">
        <x:f>IF(C1499="","",ROUND((C1499-B1499)*24,6))</x:f>
        <x:v>15.16</x:v>
      </x:c>
      <x:c r="N1499" s="10" t="n">
        <x:f>IF(D1499="","",ROUND((D1499-B1499)*24,6))</x:f>
        <x:v>19.4</x:v>
      </x:c>
      <x:c r="O1499" s="1" t="n">
        <x:f>IF(D1499="",1,0)</x:f>
        <x:v>0</x:v>
      </x:c>
      <x:c r="P1499" s="1" t="n">
        <x:f>IF(E1499="",0,IF(OR(C1499&lt;&gt;"",L1499&gt;=J1499),1,0))</x:f>
        <x:v>1</x:v>
      </x:c>
      <x:c r="Q1499" s="1" t="n">
        <x:f>IF(AND(E1499&lt;&gt;"",C1499&lt;&gt;"",M1499&lt;=J1499),1,0)</x:f>
        <x:v>0</x:v>
      </x:c>
      <x:c r="R1499" s="1" t="n">
        <x:f>P1499-Q1499</x:f>
        <x:v>1</x:v>
      </x:c>
      <x:c r="S1499" s="1" t="n">
        <x:f>IF(E1499="",0,IF(OR(D1499&lt;&gt;"",L1499&gt;=K1499),1,0))</x:f>
        <x:v>1</x:v>
      </x:c>
      <x:c r="T1499" s="1" t="n">
        <x:f>IF(AND(E1499&lt;&gt;"",D1499&lt;&gt;"",N1499&lt;=K1499),1,0)</x:f>
        <x:v>1</x:v>
      </x:c>
      <x:c r="U1499" s="1" t="n">
        <x:f>S1499-T1499</x:f>
        <x:v>0</x:v>
      </x:c>
      <x:c r="V1499" s="1" t="n">
        <x:f>IF(I1499="",0,1)</x:f>
        <x:v>0</x:v>
      </x:c>
      <x:c r="W1499" s="1" t="n">
        <x:f>IF(I1499&gt;=4,1,0)</x:f>
        <x:v>0</x:v>
      </x:c>
      <x:c r="X1499" s="1" t="n">
        <x:f>1-O1499</x:f>
        <x:v>1</x:v>
      </x:c>
      <x:c r="Y1499" s="1" t="n">
        <x:f>IF(AND(O1499=1,L1499&gt;168),1,0)</x:f>
        <x:v>0</x:v>
      </x:c>
    </x:row>
    <x:row r="1500">
      <x:c r="A1500" s="1" t="str">
        <x:v>T01495</x:v>
      </x:c>
      <x:c r="B1500" s="9" t="n">
        <x:v>45786.06597222222</x:v>
      </x:c>
      <x:c r="C1500" s="9" t="n">
        <x:v>45786.67888888889</x:v>
      </x:c>
      <x:c r="D1500" s="9" t="n">
        <x:v>45794.570972222224</x:v>
      </x:c>
      <x:c r="E1500" s="1" t="str">
        <x:v>Low</x:v>
      </x:c>
      <x:c r="F1500" s="1" t="str">
        <x:v>WhatsApp</x:v>
      </x:c>
      <x:c r="G1500" s="1" t="str">
        <x:v>Delivery</x:v>
      </x:c>
      <x:c r="H1500" s="1" t="n">
        <x:v>0</x:v>
      </x:c>
      <x:c r="I1500" s="1" t="n">
        <x:v>5</x:v>
      </x:c>
      <x:c r="J1500" s="1" t="n">
        <x:f>IF(E1500="","",VLOOKUP(E1500,'Guide'!$A$7:$C$10,2,FALSE))</x:f>
        <x:v>24</x:v>
      </x:c>
      <x:c r="K1500" s="1" t="n">
        <x:f>IF(E1500="","",VLOOKUP(E1500,'Guide'!$A$7:$C$10,3,FALSE))</x:f>
        <x:v>120</x:v>
      </x:c>
      <x:c r="L1500" s="10" t="n">
        <x:f>('Guide'!$B$4-B1500)*24</x:f>
        <x:v>1270.4166666667443</x:v>
      </x:c>
      <x:c r="M1500" s="10" t="n">
        <x:f>IF(C1500="","",ROUND((C1500-B1500)*24,6))</x:f>
        <x:v>14.71</x:v>
      </x:c>
      <x:c r="N1500" s="10" t="n">
        <x:f>IF(D1500="","",ROUND((D1500-B1500)*24,6))</x:f>
        <x:v>204.12</x:v>
      </x:c>
      <x:c r="O1500" s="1" t="n">
        <x:f>IF(D1500="",1,0)</x:f>
        <x:v>0</x:v>
      </x:c>
      <x:c r="P1500" s="1" t="n">
        <x:f>IF(E1500="",0,IF(OR(C1500&lt;&gt;"",L1500&gt;=J1500),1,0))</x:f>
        <x:v>1</x:v>
      </x:c>
      <x:c r="Q1500" s="1" t="n">
        <x:f>IF(AND(E1500&lt;&gt;"",C1500&lt;&gt;"",M1500&lt;=J1500),1,0)</x:f>
        <x:v>1</x:v>
      </x:c>
      <x:c r="R1500" s="1" t="n">
        <x:f>P1500-Q1500</x:f>
        <x:v>0</x:v>
      </x:c>
      <x:c r="S1500" s="1" t="n">
        <x:f>IF(E1500="",0,IF(OR(D1500&lt;&gt;"",L1500&gt;=K1500),1,0))</x:f>
        <x:v>1</x:v>
      </x:c>
      <x:c r="T1500" s="1" t="n">
        <x:f>IF(AND(E1500&lt;&gt;"",D1500&lt;&gt;"",N1500&lt;=K1500),1,0)</x:f>
        <x:v>0</x:v>
      </x:c>
      <x:c r="U1500" s="1" t="n">
        <x:f>S1500-T1500</x:f>
        <x:v>1</x:v>
      </x:c>
      <x:c r="V1500" s="1" t="n">
        <x:f>IF(I1500="",0,1)</x:f>
        <x:v>1</x:v>
      </x:c>
      <x:c r="W1500" s="1" t="n">
        <x:f>IF(I1500&gt;=4,1,0)</x:f>
        <x:v>1</x:v>
      </x:c>
      <x:c r="X1500" s="1" t="n">
        <x:f>1-O1500</x:f>
        <x:v>1</x:v>
      </x:c>
      <x:c r="Y1500" s="1" t="n">
        <x:f>IF(AND(O1500=1,L1500&gt;168),1,0)</x:f>
        <x:v>0</x:v>
      </x:c>
    </x:row>
    <x:row r="1501">
      <x:c r="A1501" s="1" t="str">
        <x:v>T01496</x:v>
      </x:c>
      <x:c r="B1501" s="9" t="n">
        <x:v>45781.45486111111</x:v>
      </x:c>
      <x:c r="C1501" s="9" t="n">
        <x:v>45781.577361111114</x:v>
      </x:c>
      <x:c r="D1501" s="9" t="n">
        <x:v>45781.889861111114</x:v>
      </x:c>
      <x:c r="E1501" s="1" t="str">
        <x:v>High</x:v>
      </x:c>
      <x:c r="F1501" s="1" t="str">
        <x:v>WhatsApp</x:v>
      </x:c>
      <x:c r="G1501" s="1" t="str">
        <x:v>Refund</x:v>
      </x:c>
      <x:c r="H1501" s="1" t="n">
        <x:v>0</x:v>
      </x:c>
      <x:c r="I1501" s="1" t="n">
        <x:v>4</x:v>
      </x:c>
      <x:c r="J1501" s="1" t="n">
        <x:f>IF(E1501="","",VLOOKUP(E1501,'Guide'!$A$7:$C$10,2,FALSE))</x:f>
        <x:v>4</x:v>
      </x:c>
      <x:c r="K1501" s="1" t="n">
        <x:f>IF(E1501="","",VLOOKUP(E1501,'Guide'!$A$7:$C$10,3,FALSE))</x:f>
        <x:v>24</x:v>
      </x:c>
      <x:c r="L1501" s="10" t="n">
        <x:f>('Guide'!$B$4-B1501)*24</x:f>
        <x:v>1381.0833333333721</x:v>
      </x:c>
      <x:c r="M1501" s="10" t="n">
        <x:f>IF(C1501="","",ROUND((C1501-B1501)*24,6))</x:f>
        <x:v>2.94</x:v>
      </x:c>
      <x:c r="N1501" s="10" t="n">
        <x:f>IF(D1501="","",ROUND((D1501-B1501)*24,6))</x:f>
        <x:v>10.44</x:v>
      </x:c>
      <x:c r="O1501" s="1" t="n">
        <x:f>IF(D1501="",1,0)</x:f>
        <x:v>0</x:v>
      </x:c>
      <x:c r="P1501" s="1" t="n">
        <x:f>IF(E1501="",0,IF(OR(C1501&lt;&gt;"",L1501&gt;=J1501),1,0))</x:f>
        <x:v>1</x:v>
      </x:c>
      <x:c r="Q1501" s="1" t="n">
        <x:f>IF(AND(E1501&lt;&gt;"",C1501&lt;&gt;"",M1501&lt;=J1501),1,0)</x:f>
        <x:v>1</x:v>
      </x:c>
      <x:c r="R1501" s="1" t="n">
        <x:f>P1501-Q1501</x:f>
        <x:v>0</x:v>
      </x:c>
      <x:c r="S1501" s="1" t="n">
        <x:f>IF(E1501="",0,IF(OR(D1501&lt;&gt;"",L1501&gt;=K1501),1,0))</x:f>
        <x:v>1</x:v>
      </x:c>
      <x:c r="T1501" s="1" t="n">
        <x:f>IF(AND(E1501&lt;&gt;"",D1501&lt;&gt;"",N1501&lt;=K1501),1,0)</x:f>
        <x:v>1</x:v>
      </x:c>
      <x:c r="U1501" s="1" t="n">
        <x:f>S1501-T1501</x:f>
        <x:v>0</x:v>
      </x:c>
      <x:c r="V1501" s="1" t="n">
        <x:f>IF(I1501="",0,1)</x:f>
        <x:v>1</x:v>
      </x:c>
      <x:c r="W1501" s="1" t="n">
        <x:f>IF(I1501&gt;=4,1,0)</x:f>
        <x:v>1</x:v>
      </x:c>
      <x:c r="X1501" s="1" t="n">
        <x:f>1-O1501</x:f>
        <x:v>1</x:v>
      </x:c>
      <x:c r="Y1501" s="1" t="n">
        <x:f>IF(AND(O1501=1,L1501&gt;168),1,0)</x:f>
        <x:v>0</x:v>
      </x:c>
    </x:row>
    <x:row r="1502">
      <x:c r="A1502" s="1" t="str">
        <x:v>T01497</x:v>
      </x:c>
      <x:c r="B1502" s="9" t="n">
        <x:v>45684.220138888886</x:v>
      </x:c>
      <x:c r="C1502" s="9" t="n">
        <x:v>45684.860555555555</x:v>
      </x:c>
      <x:c r="D1502" s="9" t="n">
        <x:v>45686.75555555556</x:v>
      </x:c>
      <x:c r="E1502" s="1" t="str">
        <x:v>Normal</x:v>
      </x:c>
      <x:c r="F1502" s="1" t="str">
        <x:v>WhatsApp</x:v>
      </x:c>
      <x:c r="G1502" s="1" t="str">
        <x:v>Account access</x:v>
      </x:c>
      <x:c r="H1502" s="1" t="n">
        <x:v>0</x:v>
      </x:c>
      <x:c r="I1502" s="1" t="n">
        <x:v>2</x:v>
      </x:c>
      <x:c r="J1502" s="1" t="n">
        <x:f>IF(E1502="","",VLOOKUP(E1502,'Guide'!$A$7:$C$10,2,FALSE))</x:f>
        <x:v>12</x:v>
      </x:c>
      <x:c r="K1502" s="1" t="n">
        <x:f>IF(E1502="","",VLOOKUP(E1502,'Guide'!$A$7:$C$10,3,FALSE))</x:f>
        <x:v>72</x:v>
      </x:c>
      <x:c r="L1502" s="10" t="n">
        <x:f>('Guide'!$B$4-B1502)*24</x:f>
        <x:v>3714.7166666667326</x:v>
      </x:c>
      <x:c r="M1502" s="10" t="n">
        <x:f>IF(C1502="","",ROUND((C1502-B1502)*24,6))</x:f>
        <x:v>15.37</x:v>
      </x:c>
      <x:c r="N1502" s="10" t="n">
        <x:f>IF(D1502="","",ROUND((D1502-B1502)*24,6))</x:f>
        <x:v>60.85</x:v>
      </x:c>
      <x:c r="O1502" s="1" t="n">
        <x:f>IF(D1502="",1,0)</x:f>
        <x:v>0</x:v>
      </x:c>
      <x:c r="P1502" s="1" t="n">
        <x:f>IF(E1502="",0,IF(OR(C1502&lt;&gt;"",L1502&gt;=J1502),1,0))</x:f>
        <x:v>1</x:v>
      </x:c>
      <x:c r="Q1502" s="1" t="n">
        <x:f>IF(AND(E1502&lt;&gt;"",C1502&lt;&gt;"",M1502&lt;=J1502),1,0)</x:f>
        <x:v>0</x:v>
      </x:c>
      <x:c r="R1502" s="1" t="n">
        <x:f>P1502-Q1502</x:f>
        <x:v>1</x:v>
      </x:c>
      <x:c r="S1502" s="1" t="n">
        <x:f>IF(E1502="",0,IF(OR(D1502&lt;&gt;"",L1502&gt;=K1502),1,0))</x:f>
        <x:v>1</x:v>
      </x:c>
      <x:c r="T1502" s="1" t="n">
        <x:f>IF(AND(E1502&lt;&gt;"",D1502&lt;&gt;"",N1502&lt;=K1502),1,0)</x:f>
        <x:v>1</x:v>
      </x:c>
      <x:c r="U1502" s="1" t="n">
        <x:f>S1502-T1502</x:f>
        <x:v>0</x:v>
      </x:c>
      <x:c r="V1502" s="1" t="n">
        <x:f>IF(I1502="",0,1)</x:f>
        <x:v>1</x:v>
      </x:c>
      <x:c r="W1502" s="1" t="n">
        <x:f>IF(I1502&gt;=4,1,0)</x:f>
        <x:v>0</x:v>
      </x:c>
      <x:c r="X1502" s="1" t="n">
        <x:f>1-O1502</x:f>
        <x:v>1</x:v>
      </x:c>
      <x:c r="Y1502" s="1" t="n">
        <x:f>IF(AND(O1502=1,L1502&gt;168),1,0)</x:f>
        <x:v>0</x:v>
      </x:c>
    </x:row>
    <x:row r="1503">
      <x:c r="A1503" s="1" t="str">
        <x:v>T01498</x:v>
      </x:c>
      <x:c r="B1503" s="9" t="n">
        <x:v>45765.788194444445</x:v>
      </x:c>
      <x:c r="C1503" s="9" t="n">
        <x:v>45765.889861111114</x:v>
      </x:c>
      <x:c r="D1503" s="9" t="n">
        <x:v>45767.24486111111</x:v>
      </x:c>
      <x:c r="E1503" s="1" t="str">
        <x:v>High</x:v>
      </x:c>
      <x:c r="F1503" s="1" t="str">
        <x:v>Email</x:v>
      </x:c>
      <x:c r="G1503" s="1" t="str">
        <x:v>Billing</x:v>
      </x:c>
      <x:c r="H1503" s="1" t="n">
        <x:v>0</x:v>
      </x:c>
      <x:c r="I1503" s="1"/>
      <x:c r="J1503" s="1" t="n">
        <x:f>IF(E1503="","",VLOOKUP(E1503,'Guide'!$A$7:$C$10,2,FALSE))</x:f>
        <x:v>4</x:v>
      </x:c>
      <x:c r="K1503" s="1" t="n">
        <x:f>IF(E1503="","",VLOOKUP(E1503,'Guide'!$A$7:$C$10,3,FALSE))</x:f>
        <x:v>24</x:v>
      </x:c>
      <x:c r="L1503" s="10" t="n">
        <x:f>('Guide'!$B$4-B1503)*24</x:f>
        <x:v>1757.083333333314</x:v>
      </x:c>
      <x:c r="M1503" s="10" t="n">
        <x:f>IF(C1503="","",ROUND((C1503-B1503)*24,6))</x:f>
        <x:v>2.44</x:v>
      </x:c>
      <x:c r="N1503" s="10" t="n">
        <x:f>IF(D1503="","",ROUND((D1503-B1503)*24,6))</x:f>
        <x:v>34.96</x:v>
      </x:c>
      <x:c r="O1503" s="1" t="n">
        <x:f>IF(D1503="",1,0)</x:f>
        <x:v>0</x:v>
      </x:c>
      <x:c r="P1503" s="1" t="n">
        <x:f>IF(E1503="",0,IF(OR(C1503&lt;&gt;"",L1503&gt;=J1503),1,0))</x:f>
        <x:v>1</x:v>
      </x:c>
      <x:c r="Q1503" s="1" t="n">
        <x:f>IF(AND(E1503&lt;&gt;"",C1503&lt;&gt;"",M1503&lt;=J1503),1,0)</x:f>
        <x:v>1</x:v>
      </x:c>
      <x:c r="R1503" s="1" t="n">
        <x:f>P1503-Q1503</x:f>
        <x:v>0</x:v>
      </x:c>
      <x:c r="S1503" s="1" t="n">
        <x:f>IF(E1503="",0,IF(OR(D1503&lt;&gt;"",L1503&gt;=K1503),1,0))</x:f>
        <x:v>1</x:v>
      </x:c>
      <x:c r="T1503" s="1" t="n">
        <x:f>IF(AND(E1503&lt;&gt;"",D1503&lt;&gt;"",N1503&lt;=K1503),1,0)</x:f>
        <x:v>0</x:v>
      </x:c>
      <x:c r="U1503" s="1" t="n">
        <x:f>S1503-T1503</x:f>
        <x:v>1</x:v>
      </x:c>
      <x:c r="V1503" s="1" t="n">
        <x:f>IF(I1503="",0,1)</x:f>
        <x:v>0</x:v>
      </x:c>
      <x:c r="W1503" s="1" t="n">
        <x:f>IF(I1503&gt;=4,1,0)</x:f>
        <x:v>0</x:v>
      </x:c>
      <x:c r="X1503" s="1" t="n">
        <x:f>1-O1503</x:f>
        <x:v>1</x:v>
      </x:c>
      <x:c r="Y1503" s="1" t="n">
        <x:f>IF(AND(O1503=1,L1503&gt;168),1,0)</x:f>
        <x:v>0</x:v>
      </x:c>
    </x:row>
    <x:row r="1504">
      <x:c r="A1504" s="1" t="str">
        <x:v>T01499</x:v>
      </x:c>
      <x:c r="B1504" s="9" t="n">
        <x:v>45768.39027777778</x:v>
      </x:c>
      <x:c r="C1504" s="9" t="n">
        <x:v>45769.29277777778</x:v>
      </x:c>
      <x:c r="D1504" s="9" t="n">
        <x:v>45772.13652777778</x:v>
      </x:c>
      <x:c r="E1504" s="1" t="str">
        <x:v>Normal</x:v>
      </x:c>
      <x:c r="F1504" s="1" t="str">
        <x:v>Email</x:v>
      </x:c>
      <x:c r="G1504" s="1" t="str">
        <x:v>Product information</x:v>
      </x:c>
      <x:c r="H1504" s="1" t="n">
        <x:v>0</x:v>
      </x:c>
      <x:c r="I1504" s="1" t="n">
        <x:v>3</x:v>
      </x:c>
      <x:c r="J1504" s="1" t="n">
        <x:f>IF(E1504="","",VLOOKUP(E1504,'Guide'!$A$7:$C$10,2,FALSE))</x:f>
        <x:v>12</x:v>
      </x:c>
      <x:c r="K1504" s="1" t="n">
        <x:f>IF(E1504="","",VLOOKUP(E1504,'Guide'!$A$7:$C$10,3,FALSE))</x:f>
        <x:v>72</x:v>
      </x:c>
      <x:c r="L1504" s="10" t="n">
        <x:f>('Guide'!$B$4-B1504)*24</x:f>
        <x:v>1694.6333333333605</x:v>
      </x:c>
      <x:c r="M1504" s="10" t="n">
        <x:f>IF(C1504="","",ROUND((C1504-B1504)*24,6))</x:f>
        <x:v>21.66</x:v>
      </x:c>
      <x:c r="N1504" s="10" t="n">
        <x:f>IF(D1504="","",ROUND((D1504-B1504)*24,6))</x:f>
        <x:v>89.91</x:v>
      </x:c>
      <x:c r="O1504" s="1" t="n">
        <x:f>IF(D1504="",1,0)</x:f>
        <x:v>0</x:v>
      </x:c>
      <x:c r="P1504" s="1" t="n">
        <x:f>IF(E1504="",0,IF(OR(C1504&lt;&gt;"",L1504&gt;=J1504),1,0))</x:f>
        <x:v>1</x:v>
      </x:c>
      <x:c r="Q1504" s="1" t="n">
        <x:f>IF(AND(E1504&lt;&gt;"",C1504&lt;&gt;"",M1504&lt;=J1504),1,0)</x:f>
        <x:v>0</x:v>
      </x:c>
      <x:c r="R1504" s="1" t="n">
        <x:f>P1504-Q1504</x:f>
        <x:v>1</x:v>
      </x:c>
      <x:c r="S1504" s="1" t="n">
        <x:f>IF(E1504="",0,IF(OR(D1504&lt;&gt;"",L1504&gt;=K1504),1,0))</x:f>
        <x:v>1</x:v>
      </x:c>
      <x:c r="T1504" s="1" t="n">
        <x:f>IF(AND(E1504&lt;&gt;"",D1504&lt;&gt;"",N1504&lt;=K1504),1,0)</x:f>
        <x:v>0</x:v>
      </x:c>
      <x:c r="U1504" s="1" t="n">
        <x:f>S1504-T1504</x:f>
        <x:v>1</x:v>
      </x:c>
      <x:c r="V1504" s="1" t="n">
        <x:f>IF(I1504="",0,1)</x:f>
        <x:v>1</x:v>
      </x:c>
      <x:c r="W1504" s="1" t="n">
        <x:f>IF(I1504&gt;=4,1,0)</x:f>
        <x:v>0</x:v>
      </x:c>
      <x:c r="X1504" s="1" t="n">
        <x:f>1-O1504</x:f>
        <x:v>1</x:v>
      </x:c>
      <x:c r="Y1504" s="1" t="n">
        <x:f>IF(AND(O1504=1,L1504&gt;168),1,0)</x:f>
        <x:v>0</x:v>
      </x:c>
    </x:row>
    <x:row r="1505">
      <x:c r="A1505" s="1" t="str">
        <x:v>T01500</x:v>
      </x:c>
      <x:c r="B1505" s="9" t="n">
        <x:v>45658.43819444445</x:v>
      </x:c>
      <x:c r="C1505" s="9" t="n">
        <x:v>45658.734444444446</x:v>
      </x:c>
      <x:c r="D1505" s="9" t="n">
        <x:v>45659.849444444444</x:v>
      </x:c>
      <x:c r="E1505" s="1" t="str">
        <x:v>Normal</x:v>
      </x:c>
      <x:c r="F1505" s="1" t="str">
        <x:v>Email</x:v>
      </x:c>
      <x:c r="G1505" s="1" t="str">
        <x:v>Delivery</x:v>
      </x:c>
      <x:c r="H1505" s="1" t="n">
        <x:v>0</x:v>
      </x:c>
      <x:c r="I1505" s="1" t="n">
        <x:v>4</x:v>
      </x:c>
      <x:c r="J1505" s="1" t="n">
        <x:f>IF(E1505="","",VLOOKUP(E1505,'Guide'!$A$7:$C$10,2,FALSE))</x:f>
        <x:v>12</x:v>
      </x:c>
      <x:c r="K1505" s="1" t="n">
        <x:f>IF(E1505="","",VLOOKUP(E1505,'Guide'!$A$7:$C$10,3,FALSE))</x:f>
        <x:v>72</x:v>
      </x:c>
      <x:c r="L1505" s="10" t="n">
        <x:f>('Guide'!$B$4-B1505)*24</x:f>
        <x:v>4333.483333333279</x:v>
      </x:c>
      <x:c r="M1505" s="10" t="n">
        <x:f>IF(C1505="","",ROUND((C1505-B1505)*24,6))</x:f>
        <x:v>7.11</x:v>
      </x:c>
      <x:c r="N1505" s="10" t="n">
        <x:f>IF(D1505="","",ROUND((D1505-B1505)*24,6))</x:f>
        <x:v>33.87</x:v>
      </x:c>
      <x:c r="O1505" s="1" t="n">
        <x:f>IF(D1505="",1,0)</x:f>
        <x:v>0</x:v>
      </x:c>
      <x:c r="P1505" s="1" t="n">
        <x:f>IF(E1505="",0,IF(OR(C1505&lt;&gt;"",L1505&gt;=J1505),1,0))</x:f>
        <x:v>1</x:v>
      </x:c>
      <x:c r="Q1505" s="1" t="n">
        <x:f>IF(AND(E1505&lt;&gt;"",C1505&lt;&gt;"",M1505&lt;=J1505),1,0)</x:f>
        <x:v>1</x:v>
      </x:c>
      <x:c r="R1505" s="1" t="n">
        <x:f>P1505-Q1505</x:f>
        <x:v>0</x:v>
      </x:c>
      <x:c r="S1505" s="1" t="n">
        <x:f>IF(E1505="",0,IF(OR(D1505&lt;&gt;"",L1505&gt;=K1505),1,0))</x:f>
        <x:v>1</x:v>
      </x:c>
      <x:c r="T1505" s="1" t="n">
        <x:f>IF(AND(E1505&lt;&gt;"",D1505&lt;&gt;"",N1505&lt;=K1505),1,0)</x:f>
        <x:v>1</x:v>
      </x:c>
      <x:c r="U1505" s="1" t="n">
        <x:f>S1505-T1505</x:f>
        <x:v>0</x:v>
      </x:c>
      <x:c r="V1505" s="1" t="n">
        <x:f>IF(I1505="",0,1)</x:f>
        <x:v>1</x:v>
      </x:c>
      <x:c r="W1505" s="1" t="n">
        <x:f>IF(I1505&gt;=4,1,0)</x:f>
        <x:v>1</x:v>
      </x:c>
      <x:c r="X1505" s="1" t="n">
        <x:f>1-O1505</x:f>
        <x:v>1</x:v>
      </x:c>
      <x:c r="Y1505" s="1" t="n">
        <x:f>IF(AND(O1505=1,L1505&gt;168),1,0)</x:f>
        <x:v>0</x:v>
      </x:c>
    </x:row>
    <x:row r="1506">
      <x:c r="A1506" s="1" t="str">
        <x:v>T01501</x:v>
      </x:c>
      <x:c r="B1506" s="9" t="n">
        <x:v>45727.96319444444</x:v>
      </x:c>
      <x:c r="C1506" s="9" t="n">
        <x:v>45728.00152777778</x:v>
      </x:c>
      <x:c r="D1506" s="9" t="n">
        <x:v>45728.20111111111</x:v>
      </x:c>
      <x:c r="E1506" s="1" t="str">
        <x:v>Urgent</x:v>
      </x:c>
      <x:c r="F1506" s="1" t="str">
        <x:v>Email</x:v>
      </x:c>
      <x:c r="G1506" s="1" t="str">
        <x:v>Delivery</x:v>
      </x:c>
      <x:c r="H1506" s="1" t="n">
        <x:v>0</x:v>
      </x:c>
      <x:c r="I1506" s="1" t="n">
        <x:v>4</x:v>
      </x:c>
      <x:c r="J1506" s="1" t="n">
        <x:f>IF(E1506="","",VLOOKUP(E1506,'Guide'!$A$7:$C$10,2,FALSE))</x:f>
        <x:v>1</x:v>
      </x:c>
      <x:c r="K1506" s="1" t="n">
        <x:f>IF(E1506="","",VLOOKUP(E1506,'Guide'!$A$7:$C$10,3,FALSE))</x:f>
        <x:v>8</x:v>
      </x:c>
      <x:c r="L1506" s="10" t="n">
        <x:f>('Guide'!$B$4-B1506)*24</x:f>
        <x:v>2664.8833333334187</x:v>
      </x:c>
      <x:c r="M1506" s="10" t="n">
        <x:f>IF(C1506="","",ROUND((C1506-B1506)*24,6))</x:f>
        <x:v>0.92</x:v>
      </x:c>
      <x:c r="N1506" s="10" t="n">
        <x:f>IF(D1506="","",ROUND((D1506-B1506)*24,6))</x:f>
        <x:v>5.71</x:v>
      </x:c>
      <x:c r="O1506" s="1" t="n">
        <x:f>IF(D1506="",1,0)</x:f>
        <x:v>0</x:v>
      </x:c>
      <x:c r="P1506" s="1" t="n">
        <x:f>IF(E1506="",0,IF(OR(C1506&lt;&gt;"",L1506&gt;=J1506),1,0))</x:f>
        <x:v>1</x:v>
      </x:c>
      <x:c r="Q1506" s="1" t="n">
        <x:f>IF(AND(E1506&lt;&gt;"",C1506&lt;&gt;"",M1506&lt;=J1506),1,0)</x:f>
        <x:v>1</x:v>
      </x:c>
      <x:c r="R1506" s="1" t="n">
        <x:f>P1506-Q1506</x:f>
        <x:v>0</x:v>
      </x:c>
      <x:c r="S1506" s="1" t="n">
        <x:f>IF(E1506="",0,IF(OR(D1506&lt;&gt;"",L1506&gt;=K1506),1,0))</x:f>
        <x:v>1</x:v>
      </x:c>
      <x:c r="T1506" s="1" t="n">
        <x:f>IF(AND(E1506&lt;&gt;"",D1506&lt;&gt;"",N1506&lt;=K1506),1,0)</x:f>
        <x:v>1</x:v>
      </x:c>
      <x:c r="U1506" s="1" t="n">
        <x:f>S1506-T1506</x:f>
        <x:v>0</x:v>
      </x:c>
      <x:c r="V1506" s="1" t="n">
        <x:f>IF(I1506="",0,1)</x:f>
        <x:v>1</x:v>
      </x:c>
      <x:c r="W1506" s="1" t="n">
        <x:f>IF(I1506&gt;=4,1,0)</x:f>
        <x:v>1</x:v>
      </x:c>
      <x:c r="X1506" s="1" t="n">
        <x:f>1-O1506</x:f>
        <x:v>1</x:v>
      </x:c>
      <x:c r="Y1506" s="1" t="n">
        <x:f>IF(AND(O1506=1,L1506&gt;168),1,0)</x:f>
        <x:v>0</x:v>
      </x:c>
    </x:row>
    <x:row r="1507">
      <x:c r="A1507" s="1" t="str">
        <x:v>T01502</x:v>
      </x:c>
      <x:c r="B1507" s="9" t="n">
        <x:v>45798.27361111111</x:v>
      </x:c>
      <x:c r="C1507" s="9" t="n">
        <x:v>45798.35194444445</x:v>
      </x:c>
      <x:c r="D1507" s="9" t="n">
        <x:v>45798.93944444445</x:v>
      </x:c>
      <x:c r="E1507" s="1" t="str">
        <x:v>High</x:v>
      </x:c>
      <x:c r="F1507" s="1" t="str">
        <x:v>Web chat</x:v>
      </x:c>
      <x:c r="G1507" s="1" t="str">
        <x:v>Refund</x:v>
      </x:c>
      <x:c r="H1507" s="1" t="n">
        <x:v>0</x:v>
      </x:c>
      <x:c r="I1507" s="1"/>
      <x:c r="J1507" s="1" t="n">
        <x:f>IF(E1507="","",VLOOKUP(E1507,'Guide'!$A$7:$C$10,2,FALSE))</x:f>
        <x:v>4</x:v>
      </x:c>
      <x:c r="K1507" s="1" t="n">
        <x:f>IF(E1507="","",VLOOKUP(E1507,'Guide'!$A$7:$C$10,3,FALSE))</x:f>
        <x:v>24</x:v>
      </x:c>
      <x:c r="L1507" s="10" t="n">
        <x:f>('Guide'!$B$4-B1507)*24</x:f>
        <x:v>977.4333333334071</x:v>
      </x:c>
      <x:c r="M1507" s="10" t="n">
        <x:f>IF(C1507="","",ROUND((C1507-B1507)*24,6))</x:f>
        <x:v>1.88</x:v>
      </x:c>
      <x:c r="N1507" s="10" t="n">
        <x:f>IF(D1507="","",ROUND((D1507-B1507)*24,6))</x:f>
        <x:v>15.98</x:v>
      </x:c>
      <x:c r="O1507" s="1" t="n">
        <x:f>IF(D1507="",1,0)</x:f>
        <x:v>0</x:v>
      </x:c>
      <x:c r="P1507" s="1" t="n">
        <x:f>IF(E1507="",0,IF(OR(C1507&lt;&gt;"",L1507&gt;=J1507),1,0))</x:f>
        <x:v>1</x:v>
      </x:c>
      <x:c r="Q1507" s="1" t="n">
        <x:f>IF(AND(E1507&lt;&gt;"",C1507&lt;&gt;"",M1507&lt;=J1507),1,0)</x:f>
        <x:v>1</x:v>
      </x:c>
      <x:c r="R1507" s="1" t="n">
        <x:f>P1507-Q1507</x:f>
        <x:v>0</x:v>
      </x:c>
      <x:c r="S1507" s="1" t="n">
        <x:f>IF(E1507="",0,IF(OR(D1507&lt;&gt;"",L1507&gt;=K1507),1,0))</x:f>
        <x:v>1</x:v>
      </x:c>
      <x:c r="T1507" s="1" t="n">
        <x:f>IF(AND(E1507&lt;&gt;"",D1507&lt;&gt;"",N1507&lt;=K1507),1,0)</x:f>
        <x:v>1</x:v>
      </x:c>
      <x:c r="U1507" s="1" t="n">
        <x:f>S1507-T1507</x:f>
        <x:v>0</x:v>
      </x:c>
      <x:c r="V1507" s="1" t="n">
        <x:f>IF(I1507="",0,1)</x:f>
        <x:v>0</x:v>
      </x:c>
      <x:c r="W1507" s="1" t="n">
        <x:f>IF(I1507&gt;=4,1,0)</x:f>
        <x:v>0</x:v>
      </x:c>
      <x:c r="X1507" s="1" t="n">
        <x:f>1-O1507</x:f>
        <x:v>1</x:v>
      </x:c>
      <x:c r="Y1507" s="1" t="n">
        <x:f>IF(AND(O1507=1,L1507&gt;168),1,0)</x:f>
        <x:v>0</x:v>
      </x:c>
    </x:row>
    <x:row r="1508">
      <x:c r="A1508" s="1" t="str">
        <x:v>T01503</x:v>
      </x:c>
      <x:c r="B1508" s="9" t="n">
        <x:v>45686.34097222222</x:v>
      </x:c>
      <x:c r="C1508" s="9" t="n">
        <x:v>45686.580972222226</x:v>
      </x:c>
      <x:c r="D1508" s="9" t="n">
        <x:v>45688.41097222222</x:v>
      </x:c>
      <x:c r="E1508" s="1" t="str">
        <x:v>Normal</x:v>
      </x:c>
      <x:c r="F1508" s="1" t="str">
        <x:v>Web chat</x:v>
      </x:c>
      <x:c r="G1508" s="1" t="str">
        <x:v>Account access</x:v>
      </x:c>
      <x:c r="H1508" s="1" t="n">
        <x:v>0</x:v>
      </x:c>
      <x:c r="I1508" s="1"/>
      <x:c r="J1508" s="1" t="n">
        <x:f>IF(E1508="","",VLOOKUP(E1508,'Guide'!$A$7:$C$10,2,FALSE))</x:f>
        <x:v>12</x:v>
      </x:c>
      <x:c r="K1508" s="1" t="n">
        <x:f>IF(E1508="","",VLOOKUP(E1508,'Guide'!$A$7:$C$10,3,FALSE))</x:f>
        <x:v>72</x:v>
      </x:c>
      <x:c r="L1508" s="10" t="n">
        <x:f>('Guide'!$B$4-B1508)*24</x:f>
        <x:v>3663.8166666667094</x:v>
      </x:c>
      <x:c r="M1508" s="10" t="n">
        <x:f>IF(C1508="","",ROUND((C1508-B1508)*24,6))</x:f>
        <x:v>5.76</x:v>
      </x:c>
      <x:c r="N1508" s="10" t="n">
        <x:f>IF(D1508="","",ROUND((D1508-B1508)*24,6))</x:f>
        <x:v>49.68</x:v>
      </x:c>
      <x:c r="O1508" s="1" t="n">
        <x:f>IF(D1508="",1,0)</x:f>
        <x:v>0</x:v>
      </x:c>
      <x:c r="P1508" s="1" t="n">
        <x:f>IF(E1508="",0,IF(OR(C1508&lt;&gt;"",L1508&gt;=J1508),1,0))</x:f>
        <x:v>1</x:v>
      </x:c>
      <x:c r="Q1508" s="1" t="n">
        <x:f>IF(AND(E1508&lt;&gt;"",C1508&lt;&gt;"",M1508&lt;=J1508),1,0)</x:f>
        <x:v>1</x:v>
      </x:c>
      <x:c r="R1508" s="1" t="n">
        <x:f>P1508-Q1508</x:f>
        <x:v>0</x:v>
      </x:c>
      <x:c r="S1508" s="1" t="n">
        <x:f>IF(E1508="",0,IF(OR(D1508&lt;&gt;"",L1508&gt;=K1508),1,0))</x:f>
        <x:v>1</x:v>
      </x:c>
      <x:c r="T1508" s="1" t="n">
        <x:f>IF(AND(E1508&lt;&gt;"",D1508&lt;&gt;"",N1508&lt;=K1508),1,0)</x:f>
        <x:v>1</x:v>
      </x:c>
      <x:c r="U1508" s="1" t="n">
        <x:f>S1508-T1508</x:f>
        <x:v>0</x:v>
      </x:c>
      <x:c r="V1508" s="1" t="n">
        <x:f>IF(I1508="",0,1)</x:f>
        <x:v>0</x:v>
      </x:c>
      <x:c r="W1508" s="1" t="n">
        <x:f>IF(I1508&gt;=4,1,0)</x:f>
        <x:v>0</x:v>
      </x:c>
      <x:c r="X1508" s="1" t="n">
        <x:f>1-O1508</x:f>
        <x:v>1</x:v>
      </x:c>
      <x:c r="Y1508" s="1" t="n">
        <x:f>IF(AND(O1508=1,L1508&gt;168),1,0)</x:f>
        <x:v>0</x:v>
      </x:c>
    </x:row>
    <x:row r="1509">
      <x:c r="A1509" s="1" t="str">
        <x:v>T01504</x:v>
      </x:c>
      <x:c r="B1509" s="9" t="n">
        <x:v>45766.46805555555</x:v>
      </x:c>
      <x:c r="C1509" s="9" t="n">
        <x:v>45766.55055555556</x:v>
      </x:c>
      <x:c r="D1509" s="9" t="n">
        <x:v>45769.141388888886</x:v>
      </x:c>
      <x:c r="E1509" s="1" t="str">
        <x:v>Normal</x:v>
      </x:c>
      <x:c r="F1509" s="1" t="str">
        <x:v>WhatsApp</x:v>
      </x:c>
      <x:c r="G1509" s="1" t="str">
        <x:v>Account access</x:v>
      </x:c>
      <x:c r="H1509" s="1" t="n">
        <x:v>1</x:v>
      </x:c>
      <x:c r="I1509" s="1" t="n">
        <x:v>4</x:v>
      </x:c>
      <x:c r="J1509" s="1" t="n">
        <x:f>IF(E1509="","",VLOOKUP(E1509,'Guide'!$A$7:$C$10,2,FALSE))</x:f>
        <x:v>12</x:v>
      </x:c>
      <x:c r="K1509" s="1" t="n">
        <x:f>IF(E1509="","",VLOOKUP(E1509,'Guide'!$A$7:$C$10,3,FALSE))</x:f>
        <x:v>72</x:v>
      </x:c>
      <x:c r="L1509" s="10" t="n">
        <x:f>('Guide'!$B$4-B1509)*24</x:f>
        <x:v>1740.766666666721</x:v>
      </x:c>
      <x:c r="M1509" s="10" t="n">
        <x:f>IF(C1509="","",ROUND((C1509-B1509)*24,6))</x:f>
        <x:v>1.98</x:v>
      </x:c>
      <x:c r="N1509" s="10" t="n">
        <x:f>IF(D1509="","",ROUND((D1509-B1509)*24,6))</x:f>
        <x:v>64.16</x:v>
      </x:c>
      <x:c r="O1509" s="1" t="n">
        <x:f>IF(D1509="",1,0)</x:f>
        <x:v>0</x:v>
      </x:c>
      <x:c r="P1509" s="1" t="n">
        <x:f>IF(E1509="",0,IF(OR(C1509&lt;&gt;"",L1509&gt;=J1509),1,0))</x:f>
        <x:v>1</x:v>
      </x:c>
      <x:c r="Q1509" s="1" t="n">
        <x:f>IF(AND(E1509&lt;&gt;"",C1509&lt;&gt;"",M1509&lt;=J1509),1,0)</x:f>
        <x:v>1</x:v>
      </x:c>
      <x:c r="R1509" s="1" t="n">
        <x:f>P1509-Q1509</x:f>
        <x:v>0</x:v>
      </x:c>
      <x:c r="S1509" s="1" t="n">
        <x:f>IF(E1509="",0,IF(OR(D1509&lt;&gt;"",L1509&gt;=K1509),1,0))</x:f>
        <x:v>1</x:v>
      </x:c>
      <x:c r="T1509" s="1" t="n">
        <x:f>IF(AND(E1509&lt;&gt;"",D1509&lt;&gt;"",N1509&lt;=K1509),1,0)</x:f>
        <x:v>1</x:v>
      </x:c>
      <x:c r="U1509" s="1" t="n">
        <x:f>S1509-T1509</x:f>
        <x:v>0</x:v>
      </x:c>
      <x:c r="V1509" s="1" t="n">
        <x:f>IF(I1509="",0,1)</x:f>
        <x:v>1</x:v>
      </x:c>
      <x:c r="W1509" s="1" t="n">
        <x:f>IF(I1509&gt;=4,1,0)</x:f>
        <x:v>1</x:v>
      </x:c>
      <x:c r="X1509" s="1" t="n">
        <x:f>1-O1509</x:f>
        <x:v>1</x:v>
      </x:c>
      <x:c r="Y1509" s="1" t="n">
        <x:f>IF(AND(O1509=1,L1509&gt;168),1,0)</x:f>
        <x:v>0</x:v>
      </x:c>
    </x:row>
    <x:row r="1510">
      <x:c r="A1510" s="1" t="str">
        <x:v>T01505</x:v>
      </x:c>
      <x:c r="B1510" s="9" t="n">
        <x:v>45662.91527777778</x:v>
      </x:c>
      <x:c r="C1510" s="9" t="n">
        <x:v>45664.93402777778</x:v>
      </x:c>
      <x:c r="D1510" s="9" t="n">
        <x:v>45683.19361111111</x:v>
      </x:c>
      <x:c r="E1510" s="1" t="str">
        <x:v>Low</x:v>
      </x:c>
      <x:c r="F1510" s="1" t="str">
        <x:v>Email</x:v>
      </x:c>
      <x:c r="G1510" s="1" t="str">
        <x:v>Account access</x:v>
      </x:c>
      <x:c r="H1510" s="1" t="n">
        <x:v>0</x:v>
      </x:c>
      <x:c r="I1510" s="1"/>
      <x:c r="J1510" s="1" t="n">
        <x:f>IF(E1510="","",VLOOKUP(E1510,'Guide'!$A$7:$C$10,2,FALSE))</x:f>
        <x:v>24</x:v>
      </x:c>
      <x:c r="K1510" s="1" t="n">
        <x:f>IF(E1510="","",VLOOKUP(E1510,'Guide'!$A$7:$C$10,3,FALSE))</x:f>
        <x:v>120</x:v>
      </x:c>
      <x:c r="L1510" s="10" t="n">
        <x:f>('Guide'!$B$4-B1510)*24</x:f>
        <x:v>4226.033333333326</x:v>
      </x:c>
      <x:c r="M1510" s="10" t="n">
        <x:f>IF(C1510="","",ROUND((C1510-B1510)*24,6))</x:f>
        <x:v>48.45</x:v>
      </x:c>
      <x:c r="N1510" s="10" t="n">
        <x:f>IF(D1510="","",ROUND((D1510-B1510)*24,6))</x:f>
        <x:v>486.68</x:v>
      </x:c>
      <x:c r="O1510" s="1" t="n">
        <x:f>IF(D1510="",1,0)</x:f>
        <x:v>0</x:v>
      </x:c>
      <x:c r="P1510" s="1" t="n">
        <x:f>IF(E1510="",0,IF(OR(C1510&lt;&gt;"",L1510&gt;=J1510),1,0))</x:f>
        <x:v>1</x:v>
      </x:c>
      <x:c r="Q1510" s="1" t="n">
        <x:f>IF(AND(E1510&lt;&gt;"",C1510&lt;&gt;"",M1510&lt;=J1510),1,0)</x:f>
        <x:v>0</x:v>
      </x:c>
      <x:c r="R1510" s="1" t="n">
        <x:f>P1510-Q1510</x:f>
        <x:v>1</x:v>
      </x:c>
      <x:c r="S1510" s="1" t="n">
        <x:f>IF(E1510="",0,IF(OR(D1510&lt;&gt;"",L1510&gt;=K1510),1,0))</x:f>
        <x:v>1</x:v>
      </x:c>
      <x:c r="T1510" s="1" t="n">
        <x:f>IF(AND(E1510&lt;&gt;"",D1510&lt;&gt;"",N1510&lt;=K1510),1,0)</x:f>
        <x:v>0</x:v>
      </x:c>
      <x:c r="U1510" s="1" t="n">
        <x:f>S1510-T1510</x:f>
        <x:v>1</x:v>
      </x:c>
      <x:c r="V1510" s="1" t="n">
        <x:f>IF(I1510="",0,1)</x:f>
        <x:v>0</x:v>
      </x:c>
      <x:c r="W1510" s="1" t="n">
        <x:f>IF(I1510&gt;=4,1,0)</x:f>
        <x:v>0</x:v>
      </x:c>
      <x:c r="X1510" s="1" t="n">
        <x:f>1-O1510</x:f>
        <x:v>1</x:v>
      </x:c>
      <x:c r="Y1510" s="1" t="n">
        <x:f>IF(AND(O1510=1,L1510&gt;168),1,0)</x:f>
        <x:v>0</x:v>
      </x:c>
    </x:row>
    <x:row r="1511">
      <x:c r="A1511" s="1" t="str">
        <x:v>T01506</x:v>
      </x:c>
      <x:c r="B1511" s="9" t="n">
        <x:v>45672.91458333333</x:v>
      </x:c>
      <x:c r="C1511" s="9" t="n">
        <x:v>45673.16541666666</x:v>
      </x:c>
      <x:c r="D1511" s="9" t="n">
        <x:v>45684.403333333335</x:v>
      </x:c>
      <x:c r="E1511" s="1" t="str">
        <x:v>Normal</x:v>
      </x:c>
      <x:c r="F1511" s="1" t="str">
        <x:v>Web chat</x:v>
      </x:c>
      <x:c r="G1511" s="1" t="str">
        <x:v>Billing</x:v>
      </x:c>
      <x:c r="H1511" s="1" t="n">
        <x:v>0</x:v>
      </x:c>
      <x:c r="I1511" s="1"/>
      <x:c r="J1511" s="1" t="n">
        <x:f>IF(E1511="","",VLOOKUP(E1511,'Guide'!$A$7:$C$10,2,FALSE))</x:f>
        <x:v>12</x:v>
      </x:c>
      <x:c r="K1511" s="1" t="n">
        <x:f>IF(E1511="","",VLOOKUP(E1511,'Guide'!$A$7:$C$10,3,FALSE))</x:f>
        <x:v>72</x:v>
      </x:c>
      <x:c r="L1511" s="10" t="n">
        <x:f>('Guide'!$B$4-B1511)*24</x:f>
        <x:v>3986.0500000000466</x:v>
      </x:c>
      <x:c r="M1511" s="10" t="n">
        <x:f>IF(C1511="","",ROUND((C1511-B1511)*24,6))</x:f>
        <x:v>6.02</x:v>
      </x:c>
      <x:c r="N1511" s="10" t="n">
        <x:f>IF(D1511="","",ROUND((D1511-B1511)*24,6))</x:f>
        <x:v>275.73</x:v>
      </x:c>
      <x:c r="O1511" s="1" t="n">
        <x:f>IF(D1511="",1,0)</x:f>
        <x:v>0</x:v>
      </x:c>
      <x:c r="P1511" s="1" t="n">
        <x:f>IF(E1511="",0,IF(OR(C1511&lt;&gt;"",L1511&gt;=J1511),1,0))</x:f>
        <x:v>1</x:v>
      </x:c>
      <x:c r="Q1511" s="1" t="n">
        <x:f>IF(AND(E1511&lt;&gt;"",C1511&lt;&gt;"",M1511&lt;=J1511),1,0)</x:f>
        <x:v>1</x:v>
      </x:c>
      <x:c r="R1511" s="1" t="n">
        <x:f>P1511-Q1511</x:f>
        <x:v>0</x:v>
      </x:c>
      <x:c r="S1511" s="1" t="n">
        <x:f>IF(E1511="",0,IF(OR(D1511&lt;&gt;"",L1511&gt;=K1511),1,0))</x:f>
        <x:v>1</x:v>
      </x:c>
      <x:c r="T1511" s="1" t="n">
        <x:f>IF(AND(E1511&lt;&gt;"",D1511&lt;&gt;"",N1511&lt;=K1511),1,0)</x:f>
        <x:v>0</x:v>
      </x:c>
      <x:c r="U1511" s="1" t="n">
        <x:f>S1511-T1511</x:f>
        <x:v>1</x:v>
      </x:c>
      <x:c r="V1511" s="1" t="n">
        <x:f>IF(I1511="",0,1)</x:f>
        <x:v>0</x:v>
      </x:c>
      <x:c r="W1511" s="1" t="n">
        <x:f>IF(I1511&gt;=4,1,0)</x:f>
        <x:v>0</x:v>
      </x:c>
      <x:c r="X1511" s="1" t="n">
        <x:f>1-O1511</x:f>
        <x:v>1</x:v>
      </x:c>
      <x:c r="Y1511" s="1" t="n">
        <x:f>IF(AND(O1511=1,L1511&gt;168),1,0)</x:f>
        <x:v>0</x:v>
      </x:c>
    </x:row>
    <x:row r="1512">
      <x:c r="A1512" s="1" t="str">
        <x:v>T01507</x:v>
      </x:c>
      <x:c r="B1512" s="9" t="n">
        <x:v>45768.74097222222</x:v>
      </x:c>
      <x:c r="C1512" s="9" t="n">
        <x:v>45768.805555555555</x:v>
      </x:c>
      <x:c r="D1512" s="9" t="n">
        <x:v>45770.68388888889</x:v>
      </x:c>
      <x:c r="E1512" s="1" t="str">
        <x:v>Normal</x:v>
      </x:c>
      <x:c r="F1512" s="1" t="str">
        <x:v>Web chat</x:v>
      </x:c>
      <x:c r="G1512" s="1" t="str">
        <x:v>Refund</x:v>
      </x:c>
      <x:c r="H1512" s="1" t="n">
        <x:v>0</x:v>
      </x:c>
      <x:c r="I1512" s="1" t="n">
        <x:v>5</x:v>
      </x:c>
      <x:c r="J1512" s="1" t="n">
        <x:f>IF(E1512="","",VLOOKUP(E1512,'Guide'!$A$7:$C$10,2,FALSE))</x:f>
        <x:v>12</x:v>
      </x:c>
      <x:c r="K1512" s="1" t="n">
        <x:f>IF(E1512="","",VLOOKUP(E1512,'Guide'!$A$7:$C$10,3,FALSE))</x:f>
        <x:v>72</x:v>
      </x:c>
      <x:c r="L1512" s="10" t="n">
        <x:f>('Guide'!$B$4-B1512)*24</x:f>
        <x:v>1686.2166666666744</x:v>
      </x:c>
      <x:c r="M1512" s="10" t="n">
        <x:f>IF(C1512="","",ROUND((C1512-B1512)*24,6))</x:f>
        <x:v>1.55</x:v>
      </x:c>
      <x:c r="N1512" s="10" t="n">
        <x:f>IF(D1512="","",ROUND((D1512-B1512)*24,6))</x:f>
        <x:v>46.63</x:v>
      </x:c>
      <x:c r="O1512" s="1" t="n">
        <x:f>IF(D1512="",1,0)</x:f>
        <x:v>0</x:v>
      </x:c>
      <x:c r="P1512" s="1" t="n">
        <x:f>IF(E1512="",0,IF(OR(C1512&lt;&gt;"",L1512&gt;=J1512),1,0))</x:f>
        <x:v>1</x:v>
      </x:c>
      <x:c r="Q1512" s="1" t="n">
        <x:f>IF(AND(E1512&lt;&gt;"",C1512&lt;&gt;"",M1512&lt;=J1512),1,0)</x:f>
        <x:v>1</x:v>
      </x:c>
      <x:c r="R1512" s="1" t="n">
        <x:f>P1512-Q1512</x:f>
        <x:v>0</x:v>
      </x:c>
      <x:c r="S1512" s="1" t="n">
        <x:f>IF(E1512="",0,IF(OR(D1512&lt;&gt;"",L1512&gt;=K1512),1,0))</x:f>
        <x:v>1</x:v>
      </x:c>
      <x:c r="T1512" s="1" t="n">
        <x:f>IF(AND(E1512&lt;&gt;"",D1512&lt;&gt;"",N1512&lt;=K1512),1,0)</x:f>
        <x:v>1</x:v>
      </x:c>
      <x:c r="U1512" s="1" t="n">
        <x:f>S1512-T1512</x:f>
        <x:v>0</x:v>
      </x:c>
      <x:c r="V1512" s="1" t="n">
        <x:f>IF(I1512="",0,1)</x:f>
        <x:v>1</x:v>
      </x:c>
      <x:c r="W1512" s="1" t="n">
        <x:f>IF(I1512&gt;=4,1,0)</x:f>
        <x:v>1</x:v>
      </x:c>
      <x:c r="X1512" s="1" t="n">
        <x:f>1-O1512</x:f>
        <x:v>1</x:v>
      </x:c>
      <x:c r="Y1512" s="1" t="n">
        <x:f>IF(AND(O1512=1,L1512&gt;168),1,0)</x:f>
        <x:v>0</x:v>
      </x:c>
    </x:row>
    <x:row r="1513">
      <x:c r="A1513" s="1" t="str">
        <x:v>T01508</x:v>
      </x:c>
      <x:c r="B1513" s="9" t="n">
        <x:v>45833.427777777775</x:v>
      </x:c>
      <x:c r="C1513" s="9" t="n">
        <x:v>45833.733194444445</x:v>
      </x:c>
      <x:c r="D1513" s="9"/>
      <x:c r="E1513" s="1" t="str">
        <x:v>Normal</x:v>
      </x:c>
      <x:c r="F1513" s="1" t="str">
        <x:v>WhatsApp</x:v>
      </x:c>
      <x:c r="G1513" s="1" t="str">
        <x:v>Delivery</x:v>
      </x:c>
      <x:c r="H1513" s="1" t="n">
        <x:v>0</x:v>
      </x:c>
      <x:c r="I1513" s="1"/>
      <x:c r="J1513" s="1" t="n">
        <x:f>IF(E1513="","",VLOOKUP(E1513,'Guide'!$A$7:$C$10,2,FALSE))</x:f>
        <x:v>12</x:v>
      </x:c>
      <x:c r="K1513" s="1" t="n">
        <x:f>IF(E1513="","",VLOOKUP(E1513,'Guide'!$A$7:$C$10,3,FALSE))</x:f>
        <x:v>72</x:v>
      </x:c>
      <x:c r="L1513" s="10" t="n">
        <x:f>('Guide'!$B$4-B1513)*24</x:f>
        <x:v>133.73333333339542</x:v>
      </x:c>
      <x:c r="M1513" s="10" t="n">
        <x:f>IF(C1513="","",ROUND((C1513-B1513)*24,6))</x:f>
        <x:v>7.33</x:v>
      </x:c>
      <x:c r="N1513" s="10" t="str">
        <x:f>IF(D1513="","",ROUND((D1513-B1513)*24,6))</x:f>
      </x:c>
      <x:c r="O1513" s="1" t="n">
        <x:f>IF(D1513="",1,0)</x:f>
        <x:v>1</x:v>
      </x:c>
      <x:c r="P1513" s="1" t="n">
        <x:f>IF(E1513="",0,IF(OR(C1513&lt;&gt;"",L1513&gt;=J1513),1,0))</x:f>
        <x:v>1</x:v>
      </x:c>
      <x:c r="Q1513" s="1" t="n">
        <x:f>IF(AND(E1513&lt;&gt;"",C1513&lt;&gt;"",M1513&lt;=J1513),1,0)</x:f>
        <x:v>1</x:v>
      </x:c>
      <x:c r="R1513" s="1" t="n">
        <x:f>P1513-Q1513</x:f>
        <x:v>0</x:v>
      </x:c>
      <x:c r="S1513" s="1" t="n">
        <x:f>IF(E1513="",0,IF(OR(D1513&lt;&gt;"",L1513&gt;=K1513),1,0))</x:f>
        <x:v>1</x:v>
      </x:c>
      <x:c r="T1513" s="1" t="n">
        <x:f>IF(AND(E1513&lt;&gt;"",D1513&lt;&gt;"",N1513&lt;=K1513),1,0)</x:f>
        <x:v>0</x:v>
      </x:c>
      <x:c r="U1513" s="1" t="n">
        <x:f>S1513-T1513</x:f>
        <x:v>1</x:v>
      </x:c>
      <x:c r="V1513" s="1" t="n">
        <x:f>IF(I1513="",0,1)</x:f>
        <x:v>0</x:v>
      </x:c>
      <x:c r="W1513" s="1" t="n">
        <x:f>IF(I1513&gt;=4,1,0)</x:f>
        <x:v>0</x:v>
      </x:c>
      <x:c r="X1513" s="1" t="n">
        <x:f>1-O1513</x:f>
        <x:v>0</x:v>
      </x:c>
      <x:c r="Y1513" s="1" t="n">
        <x:f>IF(AND(O1513=1,L1513&gt;168),1,0)</x:f>
        <x:v>0</x:v>
      </x:c>
    </x:row>
    <x:row r="1514">
      <x:c r="A1514" s="1" t="str">
        <x:v>T01509</x:v>
      </x:c>
      <x:c r="B1514" s="9" t="n">
        <x:v>45674.66458333333</x:v>
      </x:c>
      <x:c r="C1514" s="9" t="n">
        <x:v>45675.14125</x:v>
      </x:c>
      <x:c r="D1514" s="9" t="n">
        <x:v>45687.712916666664</x:v>
      </x:c>
      <x:c r="E1514" s="1" t="str">
        <x:v>Low</x:v>
      </x:c>
      <x:c r="F1514" s="1" t="str">
        <x:v>Web chat</x:v>
      </x:c>
      <x:c r="G1514" s="1" t="str">
        <x:v>Refund</x:v>
      </x:c>
      <x:c r="H1514" s="1" t="n">
        <x:v>0</x:v>
      </x:c>
      <x:c r="I1514" s="1" t="n">
        <x:v>1</x:v>
      </x:c>
      <x:c r="J1514" s="1" t="n">
        <x:f>IF(E1514="","",VLOOKUP(E1514,'Guide'!$A$7:$C$10,2,FALSE))</x:f>
        <x:v>24</x:v>
      </x:c>
      <x:c r="K1514" s="1" t="n">
        <x:f>IF(E1514="","",VLOOKUP(E1514,'Guide'!$A$7:$C$10,3,FALSE))</x:f>
        <x:v>120</x:v>
      </x:c>
      <x:c r="L1514" s="10" t="n">
        <x:f>('Guide'!$B$4-B1514)*24</x:f>
        <x:v>3944.0500000000466</x:v>
      </x:c>
      <x:c r="M1514" s="10" t="n">
        <x:f>IF(C1514="","",ROUND((C1514-B1514)*24,6))</x:f>
        <x:v>11.44</x:v>
      </x:c>
      <x:c r="N1514" s="10" t="n">
        <x:f>IF(D1514="","",ROUND((D1514-B1514)*24,6))</x:f>
        <x:v>313.16</x:v>
      </x:c>
      <x:c r="O1514" s="1" t="n">
        <x:f>IF(D1514="",1,0)</x:f>
        <x:v>0</x:v>
      </x:c>
      <x:c r="P1514" s="1" t="n">
        <x:f>IF(E1514="",0,IF(OR(C1514&lt;&gt;"",L1514&gt;=J1514),1,0))</x:f>
        <x:v>1</x:v>
      </x:c>
      <x:c r="Q1514" s="1" t="n">
        <x:f>IF(AND(E1514&lt;&gt;"",C1514&lt;&gt;"",M1514&lt;=J1514),1,0)</x:f>
        <x:v>1</x:v>
      </x:c>
      <x:c r="R1514" s="1" t="n">
        <x:f>P1514-Q1514</x:f>
        <x:v>0</x:v>
      </x:c>
      <x:c r="S1514" s="1" t="n">
        <x:f>IF(E1514="",0,IF(OR(D1514&lt;&gt;"",L1514&gt;=K1514),1,0))</x:f>
        <x:v>1</x:v>
      </x:c>
      <x:c r="T1514" s="1" t="n">
        <x:f>IF(AND(E1514&lt;&gt;"",D1514&lt;&gt;"",N1514&lt;=K1514),1,0)</x:f>
        <x:v>0</x:v>
      </x:c>
      <x:c r="U1514" s="1" t="n">
        <x:f>S1514-T1514</x:f>
        <x:v>1</x:v>
      </x:c>
      <x:c r="V1514" s="1" t="n">
        <x:f>IF(I1514="",0,1)</x:f>
        <x:v>1</x:v>
      </x:c>
      <x:c r="W1514" s="1" t="n">
        <x:f>IF(I1514&gt;=4,1,0)</x:f>
        <x:v>0</x:v>
      </x:c>
      <x:c r="X1514" s="1" t="n">
        <x:f>1-O1514</x:f>
        <x:v>1</x:v>
      </x:c>
      <x:c r="Y1514" s="1" t="n">
        <x:f>IF(AND(O1514=1,L1514&gt;168),1,0)</x:f>
        <x:v>0</x:v>
      </x:c>
    </x:row>
    <x:row r="1515">
      <x:c r="A1515" s="1" t="str">
        <x:v>T01510</x:v>
      </x:c>
      <x:c r="B1515" s="9" t="n">
        <x:v>45818.74513888889</x:v>
      </x:c>
      <x:c r="C1515" s="9" t="n">
        <x:v>45818.83013888889</x:v>
      </x:c>
      <x:c r="D1515" s="9" t="n">
        <x:v>45819.28388888889</x:v>
      </x:c>
      <x:c r="E1515" s="1" t="str">
        <x:v>Urgent</x:v>
      </x:c>
      <x:c r="F1515" s="1" t="str">
        <x:v>WhatsApp</x:v>
      </x:c>
      <x:c r="G1515" s="1" t="str">
        <x:v>Delivery</x:v>
      </x:c>
      <x:c r="H1515" s="1" t="n">
        <x:v>0</x:v>
      </x:c>
      <x:c r="I1515" s="1" t="n">
        <x:v>3</x:v>
      </x:c>
      <x:c r="J1515" s="1" t="n">
        <x:f>IF(E1515="","",VLOOKUP(E1515,'Guide'!$A$7:$C$10,2,FALSE))</x:f>
        <x:v>1</x:v>
      </x:c>
      <x:c r="K1515" s="1" t="n">
        <x:f>IF(E1515="","",VLOOKUP(E1515,'Guide'!$A$7:$C$10,3,FALSE))</x:f>
        <x:v>8</x:v>
      </x:c>
      <x:c r="L1515" s="10" t="n">
        <x:f>('Guide'!$B$4-B1515)*24</x:f>
        <x:v>486.1166666666977</x:v>
      </x:c>
      <x:c r="M1515" s="10" t="n">
        <x:f>IF(C1515="","",ROUND((C1515-B1515)*24,6))</x:f>
        <x:v>2.04</x:v>
      </x:c>
      <x:c r="N1515" s="10" t="n">
        <x:f>IF(D1515="","",ROUND((D1515-B1515)*24,6))</x:f>
        <x:v>12.93</x:v>
      </x:c>
      <x:c r="O1515" s="1" t="n">
        <x:f>IF(D1515="",1,0)</x:f>
        <x:v>0</x:v>
      </x:c>
      <x:c r="P1515" s="1" t="n">
        <x:f>IF(E1515="",0,IF(OR(C1515&lt;&gt;"",L1515&gt;=J1515),1,0))</x:f>
        <x:v>1</x:v>
      </x:c>
      <x:c r="Q1515" s="1" t="n">
        <x:f>IF(AND(E1515&lt;&gt;"",C1515&lt;&gt;"",M1515&lt;=J1515),1,0)</x:f>
        <x:v>0</x:v>
      </x:c>
      <x:c r="R1515" s="1" t="n">
        <x:f>P1515-Q1515</x:f>
        <x:v>1</x:v>
      </x:c>
      <x:c r="S1515" s="1" t="n">
        <x:f>IF(E1515="",0,IF(OR(D1515&lt;&gt;"",L1515&gt;=K1515),1,0))</x:f>
        <x:v>1</x:v>
      </x:c>
      <x:c r="T1515" s="1" t="n">
        <x:f>IF(AND(E1515&lt;&gt;"",D1515&lt;&gt;"",N1515&lt;=K1515),1,0)</x:f>
        <x:v>0</x:v>
      </x:c>
      <x:c r="U1515" s="1" t="n">
        <x:f>S1515-T1515</x:f>
        <x:v>1</x:v>
      </x:c>
      <x:c r="V1515" s="1" t="n">
        <x:f>IF(I1515="",0,1)</x:f>
        <x:v>1</x:v>
      </x:c>
      <x:c r="W1515" s="1" t="n">
        <x:f>IF(I1515&gt;=4,1,0)</x:f>
        <x:v>0</x:v>
      </x:c>
      <x:c r="X1515" s="1" t="n">
        <x:f>1-O1515</x:f>
        <x:v>1</x:v>
      </x:c>
      <x:c r="Y1515" s="1" t="n">
        <x:f>IF(AND(O1515=1,L1515&gt;168),1,0)</x:f>
        <x:v>0</x:v>
      </x:c>
    </x:row>
    <x:row r="1516">
      <x:c r="A1516" s="1" t="str">
        <x:v>T01511</x:v>
      </x:c>
      <x:c r="B1516" s="9" t="n">
        <x:v>45833.07916666667</x:v>
      </x:c>
      <x:c r="C1516" s="9" t="n">
        <x:v>45833.152916666666</x:v>
      </x:c>
      <x:c r="D1516" s="9" t="n">
        <x:v>45833.18208333333</x:v>
      </x:c>
      <x:c r="E1516" s="1" t="str">
        <x:v>Urgent</x:v>
      </x:c>
      <x:c r="F1516" s="1" t="str">
        <x:v>WhatsApp</x:v>
      </x:c>
      <x:c r="G1516" s="1" t="str">
        <x:v>Product information</x:v>
      </x:c>
      <x:c r="H1516" s="1" t="n">
        <x:v>0</x:v>
      </x:c>
      <x:c r="I1516" s="1" t="n">
        <x:v>5</x:v>
      </x:c>
      <x:c r="J1516" s="1" t="n">
        <x:f>IF(E1516="","",VLOOKUP(E1516,'Guide'!$A$7:$C$10,2,FALSE))</x:f>
        <x:v>1</x:v>
      </x:c>
      <x:c r="K1516" s="1" t="n">
        <x:f>IF(E1516="","",VLOOKUP(E1516,'Guide'!$A$7:$C$10,3,FALSE))</x:f>
        <x:v>8</x:v>
      </x:c>
      <x:c r="L1516" s="10" t="n">
        <x:f>('Guide'!$B$4-B1516)*24</x:f>
        <x:v>142.0999999999185</x:v>
      </x:c>
      <x:c r="M1516" s="10" t="n">
        <x:f>IF(C1516="","",ROUND((C1516-B1516)*24,6))</x:f>
        <x:v>1.77</x:v>
      </x:c>
      <x:c r="N1516" s="10" t="n">
        <x:f>IF(D1516="","",ROUND((D1516-B1516)*24,6))</x:f>
        <x:v>2.47</x:v>
      </x:c>
      <x:c r="O1516" s="1" t="n">
        <x:f>IF(D1516="",1,0)</x:f>
        <x:v>0</x:v>
      </x:c>
      <x:c r="P1516" s="1" t="n">
        <x:f>IF(E1516="",0,IF(OR(C1516&lt;&gt;"",L1516&gt;=J1516),1,0))</x:f>
        <x:v>1</x:v>
      </x:c>
      <x:c r="Q1516" s="1" t="n">
        <x:f>IF(AND(E1516&lt;&gt;"",C1516&lt;&gt;"",M1516&lt;=J1516),1,0)</x:f>
        <x:v>0</x:v>
      </x:c>
      <x:c r="R1516" s="1" t="n">
        <x:f>P1516-Q1516</x:f>
        <x:v>1</x:v>
      </x:c>
      <x:c r="S1516" s="1" t="n">
        <x:f>IF(E1516="",0,IF(OR(D1516&lt;&gt;"",L1516&gt;=K1516),1,0))</x:f>
        <x:v>1</x:v>
      </x:c>
      <x:c r="T1516" s="1" t="n">
        <x:f>IF(AND(E1516&lt;&gt;"",D1516&lt;&gt;"",N1516&lt;=K1516),1,0)</x:f>
        <x:v>1</x:v>
      </x:c>
      <x:c r="U1516" s="1" t="n">
        <x:f>S1516-T1516</x:f>
        <x:v>0</x:v>
      </x:c>
      <x:c r="V1516" s="1" t="n">
        <x:f>IF(I1516="",0,1)</x:f>
        <x:v>1</x:v>
      </x:c>
      <x:c r="W1516" s="1" t="n">
        <x:f>IF(I1516&gt;=4,1,0)</x:f>
        <x:v>1</x:v>
      </x:c>
      <x:c r="X1516" s="1" t="n">
        <x:f>1-O1516</x:f>
        <x:v>1</x:v>
      </x:c>
      <x:c r="Y1516" s="1" t="n">
        <x:f>IF(AND(O1516=1,L1516&gt;168),1,0)</x:f>
        <x:v>0</x:v>
      </x:c>
    </x:row>
    <x:row r="1517">
      <x:c r="A1517" s="1" t="str">
        <x:v>T01512</x:v>
      </x:c>
      <x:c r="B1517" s="9" t="n">
        <x:v>45744.91875</x:v>
      </x:c>
      <x:c r="C1517" s="9" t="n">
        <x:v>45745.36083333333</x:v>
      </x:c>
      <x:c r="D1517" s="9" t="n">
        <x:v>45748.864583333336</x:v>
      </x:c>
      <x:c r="E1517" s="1" t="str">
        <x:v>Normal</x:v>
      </x:c>
      <x:c r="F1517" s="1" t="str">
        <x:v>WhatsApp</x:v>
      </x:c>
      <x:c r="G1517" s="1" t="str">
        <x:v>Refund</x:v>
      </x:c>
      <x:c r="H1517" s="1" t="n">
        <x:v>0</x:v>
      </x:c>
      <x:c r="I1517" s="1"/>
      <x:c r="J1517" s="1" t="n">
        <x:f>IF(E1517="","",VLOOKUP(E1517,'Guide'!$A$7:$C$10,2,FALSE))</x:f>
        <x:v>12</x:v>
      </x:c>
      <x:c r="K1517" s="1" t="n">
        <x:f>IF(E1517="","",VLOOKUP(E1517,'Guide'!$A$7:$C$10,3,FALSE))</x:f>
        <x:v>72</x:v>
      </x:c>
      <x:c r="L1517" s="10" t="n">
        <x:f>('Guide'!$B$4-B1517)*24</x:f>
        <x:v>2257.95000000007</x:v>
      </x:c>
      <x:c r="M1517" s="10" t="n">
        <x:f>IF(C1517="","",ROUND((C1517-B1517)*24,6))</x:f>
        <x:v>10.61</x:v>
      </x:c>
      <x:c r="N1517" s="10" t="n">
        <x:f>IF(D1517="","",ROUND((D1517-B1517)*24,6))</x:f>
        <x:v>94.7</x:v>
      </x:c>
      <x:c r="O1517" s="1" t="n">
        <x:f>IF(D1517="",1,0)</x:f>
        <x:v>0</x:v>
      </x:c>
      <x:c r="P1517" s="1" t="n">
        <x:f>IF(E1517="",0,IF(OR(C1517&lt;&gt;"",L1517&gt;=J1517),1,0))</x:f>
        <x:v>1</x:v>
      </x:c>
      <x:c r="Q1517" s="1" t="n">
        <x:f>IF(AND(E1517&lt;&gt;"",C1517&lt;&gt;"",M1517&lt;=J1517),1,0)</x:f>
        <x:v>1</x:v>
      </x:c>
      <x:c r="R1517" s="1" t="n">
        <x:f>P1517-Q1517</x:f>
        <x:v>0</x:v>
      </x:c>
      <x:c r="S1517" s="1" t="n">
        <x:f>IF(E1517="",0,IF(OR(D1517&lt;&gt;"",L1517&gt;=K1517),1,0))</x:f>
        <x:v>1</x:v>
      </x:c>
      <x:c r="T1517" s="1" t="n">
        <x:f>IF(AND(E1517&lt;&gt;"",D1517&lt;&gt;"",N1517&lt;=K1517),1,0)</x:f>
        <x:v>0</x:v>
      </x:c>
      <x:c r="U1517" s="1" t="n">
        <x:f>S1517-T1517</x:f>
        <x:v>1</x:v>
      </x:c>
      <x:c r="V1517" s="1" t="n">
        <x:f>IF(I1517="",0,1)</x:f>
        <x:v>0</x:v>
      </x:c>
      <x:c r="W1517" s="1" t="n">
        <x:f>IF(I1517&gt;=4,1,0)</x:f>
        <x:v>0</x:v>
      </x:c>
      <x:c r="X1517" s="1" t="n">
        <x:f>1-O1517</x:f>
        <x:v>1</x:v>
      </x:c>
      <x:c r="Y1517" s="1" t="n">
        <x:f>IF(AND(O1517=1,L1517&gt;168),1,0)</x:f>
        <x:v>0</x:v>
      </x:c>
    </x:row>
    <x:row r="1518">
      <x:c r="A1518" s="1" t="str">
        <x:v>T01513</x:v>
      </x:c>
      <x:c r="B1518" s="9" t="n">
        <x:v>45662.52847222222</x:v>
      </x:c>
      <x:c r="C1518" s="9" t="n">
        <x:v>45662.57305555556</x:v>
      </x:c>
      <x:c r="D1518" s="9" t="n">
        <x:v>45663.03763888889</x:v>
      </x:c>
      <x:c r="E1518" s="1" t="str">
        <x:v>Urgent</x:v>
      </x:c>
      <x:c r="F1518" s="1" t="str">
        <x:v>Web chat</x:v>
      </x:c>
      <x:c r="G1518" s="1" t="str">
        <x:v>Delivery</x:v>
      </x:c>
      <x:c r="H1518" s="1" t="n">
        <x:v>0</x:v>
      </x:c>
      <x:c r="I1518" s="1"/>
      <x:c r="J1518" s="1" t="n">
        <x:f>IF(E1518="","",VLOOKUP(E1518,'Guide'!$A$7:$C$10,2,FALSE))</x:f>
        <x:v>1</x:v>
      </x:c>
      <x:c r="K1518" s="1" t="n">
        <x:f>IF(E1518="","",VLOOKUP(E1518,'Guide'!$A$7:$C$10,3,FALSE))</x:f>
        <x:v>8</x:v>
      </x:c>
      <x:c r="L1518" s="10" t="n">
        <x:f>('Guide'!$B$4-B1518)*24</x:f>
        <x:v>4235.316666666709</x:v>
      </x:c>
      <x:c r="M1518" s="10" t="n">
        <x:f>IF(C1518="","",ROUND((C1518-B1518)*24,6))</x:f>
        <x:v>1.07</x:v>
      </x:c>
      <x:c r="N1518" s="10" t="n">
        <x:f>IF(D1518="","",ROUND((D1518-B1518)*24,6))</x:f>
        <x:v>12.22</x:v>
      </x:c>
      <x:c r="O1518" s="1" t="n">
        <x:f>IF(D1518="",1,0)</x:f>
        <x:v>0</x:v>
      </x:c>
      <x:c r="P1518" s="1" t="n">
        <x:f>IF(E1518="",0,IF(OR(C1518&lt;&gt;"",L1518&gt;=J1518),1,0))</x:f>
        <x:v>1</x:v>
      </x:c>
      <x:c r="Q1518" s="1" t="n">
        <x:f>IF(AND(E1518&lt;&gt;"",C1518&lt;&gt;"",M1518&lt;=J1518),1,0)</x:f>
        <x:v>0</x:v>
      </x:c>
      <x:c r="R1518" s="1" t="n">
        <x:f>P1518-Q1518</x:f>
        <x:v>1</x:v>
      </x:c>
      <x:c r="S1518" s="1" t="n">
        <x:f>IF(E1518="",0,IF(OR(D1518&lt;&gt;"",L1518&gt;=K1518),1,0))</x:f>
        <x:v>1</x:v>
      </x:c>
      <x:c r="T1518" s="1" t="n">
        <x:f>IF(AND(E1518&lt;&gt;"",D1518&lt;&gt;"",N1518&lt;=K1518),1,0)</x:f>
        <x:v>0</x:v>
      </x:c>
      <x:c r="U1518" s="1" t="n">
        <x:f>S1518-T1518</x:f>
        <x:v>1</x:v>
      </x:c>
      <x:c r="V1518" s="1" t="n">
        <x:f>IF(I1518="",0,1)</x:f>
        <x:v>0</x:v>
      </x:c>
      <x:c r="W1518" s="1" t="n">
        <x:f>IF(I1518&gt;=4,1,0)</x:f>
        <x:v>0</x:v>
      </x:c>
      <x:c r="X1518" s="1" t="n">
        <x:f>1-O1518</x:f>
        <x:v>1</x:v>
      </x:c>
      <x:c r="Y1518" s="1" t="n">
        <x:f>IF(AND(O1518=1,L1518&gt;168),1,0)</x:f>
        <x:v>0</x:v>
      </x:c>
    </x:row>
    <x:row r="1519">
      <x:c r="A1519" s="1" t="str">
        <x:v>T01514</x:v>
      </x:c>
      <x:c r="B1519" s="9" t="n">
        <x:v>45779.85902777778</x:v>
      </x:c>
      <x:c r="C1519" s="9" t="n">
        <x:v>45780.05527777778</x:v>
      </x:c>
      <x:c r="D1519" s="9" t="n">
        <x:v>45780.124027777776</x:v>
      </x:c>
      <x:c r="E1519" s="1" t="str">
        <x:v>High</x:v>
      </x:c>
      <x:c r="F1519" s="1" t="str">
        <x:v>Email</x:v>
      </x:c>
      <x:c r="G1519" s="1" t="str">
        <x:v>Delivery</x:v>
      </x:c>
      <x:c r="H1519" s="1" t="n">
        <x:v>0</x:v>
      </x:c>
      <x:c r="I1519" s="1"/>
      <x:c r="J1519" s="1" t="n">
        <x:f>IF(E1519="","",VLOOKUP(E1519,'Guide'!$A$7:$C$10,2,FALSE))</x:f>
        <x:v>4</x:v>
      </x:c>
      <x:c r="K1519" s="1" t="n">
        <x:f>IF(E1519="","",VLOOKUP(E1519,'Guide'!$A$7:$C$10,3,FALSE))</x:f>
        <x:v>24</x:v>
      </x:c>
      <x:c r="L1519" s="10" t="n">
        <x:f>('Guide'!$B$4-B1519)*24</x:f>
        <x:v>1419.3833333333605</x:v>
      </x:c>
      <x:c r="M1519" s="10" t="n">
        <x:f>IF(C1519="","",ROUND((C1519-B1519)*24,6))</x:f>
        <x:v>4.71</x:v>
      </x:c>
      <x:c r="N1519" s="10" t="n">
        <x:f>IF(D1519="","",ROUND((D1519-B1519)*24,6))</x:f>
        <x:v>6.36</x:v>
      </x:c>
      <x:c r="O1519" s="1" t="n">
        <x:f>IF(D1519="",1,0)</x:f>
        <x:v>0</x:v>
      </x:c>
      <x:c r="P1519" s="1" t="n">
        <x:f>IF(E1519="",0,IF(OR(C1519&lt;&gt;"",L1519&gt;=J1519),1,0))</x:f>
        <x:v>1</x:v>
      </x:c>
      <x:c r="Q1519" s="1" t="n">
        <x:f>IF(AND(E1519&lt;&gt;"",C1519&lt;&gt;"",M1519&lt;=J1519),1,0)</x:f>
        <x:v>0</x:v>
      </x:c>
      <x:c r="R1519" s="1" t="n">
        <x:f>P1519-Q1519</x:f>
        <x:v>1</x:v>
      </x:c>
      <x:c r="S1519" s="1" t="n">
        <x:f>IF(E1519="",0,IF(OR(D1519&lt;&gt;"",L1519&gt;=K1519),1,0))</x:f>
        <x:v>1</x:v>
      </x:c>
      <x:c r="T1519" s="1" t="n">
        <x:f>IF(AND(E1519&lt;&gt;"",D1519&lt;&gt;"",N1519&lt;=K1519),1,0)</x:f>
        <x:v>1</x:v>
      </x:c>
      <x:c r="U1519" s="1" t="n">
        <x:f>S1519-T1519</x:f>
        <x:v>0</x:v>
      </x:c>
      <x:c r="V1519" s="1" t="n">
        <x:f>IF(I1519="",0,1)</x:f>
        <x:v>0</x:v>
      </x:c>
      <x:c r="W1519" s="1" t="n">
        <x:f>IF(I1519&gt;=4,1,0)</x:f>
        <x:v>0</x:v>
      </x:c>
      <x:c r="X1519" s="1" t="n">
        <x:f>1-O1519</x:f>
        <x:v>1</x:v>
      </x:c>
      <x:c r="Y1519" s="1" t="n">
        <x:f>IF(AND(O1519=1,L1519&gt;168),1,0)</x:f>
        <x:v>0</x:v>
      </x:c>
    </x:row>
    <x:row r="1520">
      <x:c r="A1520" s="1" t="str">
        <x:v>T01515</x:v>
      </x:c>
      <x:c r="B1520" s="9" t="n">
        <x:v>45715.22361111111</x:v>
      </x:c>
      <x:c r="C1520" s="9" t="n">
        <x:v>45715.29861111111</x:v>
      </x:c>
      <x:c r="D1520" s="9" t="n">
        <x:v>45716.584861111114</x:v>
      </x:c>
      <x:c r="E1520" s="1" t="str">
        <x:v>Normal</x:v>
      </x:c>
      <x:c r="F1520" s="1" t="str">
        <x:v>Email</x:v>
      </x:c>
      <x:c r="G1520" s="1" t="str">
        <x:v>Account access</x:v>
      </x:c>
      <x:c r="H1520" s="1" t="n">
        <x:v>0</x:v>
      </x:c>
      <x:c r="I1520" s="1"/>
      <x:c r="J1520" s="1" t="n">
        <x:f>IF(E1520="","",VLOOKUP(E1520,'Guide'!$A$7:$C$10,2,FALSE))</x:f>
        <x:v>12</x:v>
      </x:c>
      <x:c r="K1520" s="1" t="n">
        <x:f>IF(E1520="","",VLOOKUP(E1520,'Guide'!$A$7:$C$10,3,FALSE))</x:f>
        <x:v>72</x:v>
      </x:c>
      <x:c r="L1520" s="10" t="n">
        <x:f>('Guide'!$B$4-B1520)*24</x:f>
        <x:v>2970.6333333333023</x:v>
      </x:c>
      <x:c r="M1520" s="10" t="n">
        <x:f>IF(C1520="","",ROUND((C1520-B1520)*24,6))</x:f>
        <x:v>1.8</x:v>
      </x:c>
      <x:c r="N1520" s="10" t="n">
        <x:f>IF(D1520="","",ROUND((D1520-B1520)*24,6))</x:f>
        <x:v>32.67</x:v>
      </x:c>
      <x:c r="O1520" s="1" t="n">
        <x:f>IF(D1520="",1,0)</x:f>
        <x:v>0</x:v>
      </x:c>
      <x:c r="P1520" s="1" t="n">
        <x:f>IF(E1520="",0,IF(OR(C1520&lt;&gt;"",L1520&gt;=J1520),1,0))</x:f>
        <x:v>1</x:v>
      </x:c>
      <x:c r="Q1520" s="1" t="n">
        <x:f>IF(AND(E1520&lt;&gt;"",C1520&lt;&gt;"",M1520&lt;=J1520),1,0)</x:f>
        <x:v>1</x:v>
      </x:c>
      <x:c r="R1520" s="1" t="n">
        <x:f>P1520-Q1520</x:f>
        <x:v>0</x:v>
      </x:c>
      <x:c r="S1520" s="1" t="n">
        <x:f>IF(E1520="",0,IF(OR(D1520&lt;&gt;"",L1520&gt;=K1520),1,0))</x:f>
        <x:v>1</x:v>
      </x:c>
      <x:c r="T1520" s="1" t="n">
        <x:f>IF(AND(E1520&lt;&gt;"",D1520&lt;&gt;"",N1520&lt;=K1520),1,0)</x:f>
        <x:v>1</x:v>
      </x:c>
      <x:c r="U1520" s="1" t="n">
        <x:f>S1520-T1520</x:f>
        <x:v>0</x:v>
      </x:c>
      <x:c r="V1520" s="1" t="n">
        <x:f>IF(I1520="",0,1)</x:f>
        <x:v>0</x:v>
      </x:c>
      <x:c r="W1520" s="1" t="n">
        <x:f>IF(I1520&gt;=4,1,0)</x:f>
        <x:v>0</x:v>
      </x:c>
      <x:c r="X1520" s="1" t="n">
        <x:f>1-O1520</x:f>
        <x:v>1</x:v>
      </x:c>
      <x:c r="Y1520" s="1" t="n">
        <x:f>IF(AND(O1520=1,L1520&gt;168),1,0)</x:f>
        <x:v>0</x:v>
      </x:c>
    </x:row>
    <x:row r="1521">
      <x:c r="A1521" s="1" t="str">
        <x:v>T01516</x:v>
      </x:c>
      <x:c r="B1521" s="9" t="n">
        <x:v>45775.9</x:v>
      </x:c>
      <x:c r="C1521" s="9" t="n">
        <x:v>45777.15083333333</x:v>
      </x:c>
      <x:c r="D1521" s="9" t="n">
        <x:v>45778.49875</x:v>
      </x:c>
      <x:c r="E1521" s="1" t="str">
        <x:v>Normal</x:v>
      </x:c>
      <x:c r="F1521" s="1" t="str">
        <x:v>Email</x:v>
      </x:c>
      <x:c r="G1521" s="1" t="str">
        <x:v>Delivery</x:v>
      </x:c>
      <x:c r="H1521" s="1" t="n">
        <x:v>0</x:v>
      </x:c>
      <x:c r="I1521" s="1" t="n">
        <x:v>5</x:v>
      </x:c>
      <x:c r="J1521" s="1" t="n">
        <x:f>IF(E1521="","",VLOOKUP(E1521,'Guide'!$A$7:$C$10,2,FALSE))</x:f>
        <x:v>12</x:v>
      </x:c>
      <x:c r="K1521" s="1" t="n">
        <x:f>IF(E1521="","",VLOOKUP(E1521,'Guide'!$A$7:$C$10,3,FALSE))</x:f>
        <x:v>72</x:v>
      </x:c>
      <x:c r="L1521" s="10" t="n">
        <x:f>('Guide'!$B$4-B1521)*24</x:f>
        <x:v>1514.399999999965</x:v>
      </x:c>
      <x:c r="M1521" s="10" t="n">
        <x:f>IF(C1521="","",ROUND((C1521-B1521)*24,6))</x:f>
        <x:v>30.02</x:v>
      </x:c>
      <x:c r="N1521" s="10" t="n">
        <x:f>IF(D1521="","",ROUND((D1521-B1521)*24,6))</x:f>
        <x:v>62.37</x:v>
      </x:c>
      <x:c r="O1521" s="1" t="n">
        <x:f>IF(D1521="",1,0)</x:f>
        <x:v>0</x:v>
      </x:c>
      <x:c r="P1521" s="1" t="n">
        <x:f>IF(E1521="",0,IF(OR(C1521&lt;&gt;"",L1521&gt;=J1521),1,0))</x:f>
        <x:v>1</x:v>
      </x:c>
      <x:c r="Q1521" s="1" t="n">
        <x:f>IF(AND(E1521&lt;&gt;"",C1521&lt;&gt;"",M1521&lt;=J1521),1,0)</x:f>
        <x:v>0</x:v>
      </x:c>
      <x:c r="R1521" s="1" t="n">
        <x:f>P1521-Q1521</x:f>
        <x:v>1</x:v>
      </x:c>
      <x:c r="S1521" s="1" t="n">
        <x:f>IF(E1521="",0,IF(OR(D1521&lt;&gt;"",L1521&gt;=K1521),1,0))</x:f>
        <x:v>1</x:v>
      </x:c>
      <x:c r="T1521" s="1" t="n">
        <x:f>IF(AND(E1521&lt;&gt;"",D1521&lt;&gt;"",N1521&lt;=K1521),1,0)</x:f>
        <x:v>1</x:v>
      </x:c>
      <x:c r="U1521" s="1" t="n">
        <x:f>S1521-T1521</x:f>
        <x:v>0</x:v>
      </x:c>
      <x:c r="V1521" s="1" t="n">
        <x:f>IF(I1521="",0,1)</x:f>
        <x:v>1</x:v>
      </x:c>
      <x:c r="W1521" s="1" t="n">
        <x:f>IF(I1521&gt;=4,1,0)</x:f>
        <x:v>1</x:v>
      </x:c>
      <x:c r="X1521" s="1" t="n">
        <x:f>1-O1521</x:f>
        <x:v>1</x:v>
      </x:c>
      <x:c r="Y1521" s="1" t="n">
        <x:f>IF(AND(O1521=1,L1521&gt;168),1,0)</x:f>
        <x:v>0</x:v>
      </x:c>
    </x:row>
    <x:row r="1522">
      <x:c r="A1522" s="1" t="str">
        <x:v>T01517</x:v>
      </x:c>
      <x:c r="B1522" s="9" t="n">
        <x:v>45801.29791666667</x:v>
      </x:c>
      <x:c r="C1522" s="9" t="n">
        <x:v>45802.635</x:v>
      </x:c>
      <x:c r="D1522" s="9" t="n">
        <x:v>45803.0575</x:v>
      </x:c>
      <x:c r="E1522" s="1" t="str">
        <x:v>Normal</x:v>
      </x:c>
      <x:c r="F1522" s="1" t="str">
        <x:v>Email</x:v>
      </x:c>
      <x:c r="G1522" s="1" t="str">
        <x:v>Account access</x:v>
      </x:c>
      <x:c r="H1522" s="1" t="n">
        <x:v>0</x:v>
      </x:c>
      <x:c r="I1522" s="1"/>
      <x:c r="J1522" s="1" t="n">
        <x:f>IF(E1522="","",VLOOKUP(E1522,'Guide'!$A$7:$C$10,2,FALSE))</x:f>
        <x:v>12</x:v>
      </x:c>
      <x:c r="K1522" s="1" t="n">
        <x:f>IF(E1522="","",VLOOKUP(E1522,'Guide'!$A$7:$C$10,3,FALSE))</x:f>
        <x:v>72</x:v>
      </x:c>
      <x:c r="L1522" s="10" t="n">
        <x:f>('Guide'!$B$4-B1522)*24</x:f>
        <x:v>904.8499999999185</x:v>
      </x:c>
      <x:c r="M1522" s="10" t="n">
        <x:f>IF(C1522="","",ROUND((C1522-B1522)*24,6))</x:f>
        <x:v>32.09</x:v>
      </x:c>
      <x:c r="N1522" s="10" t="n">
        <x:f>IF(D1522="","",ROUND((D1522-B1522)*24,6))</x:f>
        <x:v>42.23</x:v>
      </x:c>
      <x:c r="O1522" s="1" t="n">
        <x:f>IF(D1522="",1,0)</x:f>
        <x:v>0</x:v>
      </x:c>
      <x:c r="P1522" s="1" t="n">
        <x:f>IF(E1522="",0,IF(OR(C1522&lt;&gt;"",L1522&gt;=J1522),1,0))</x:f>
        <x:v>1</x:v>
      </x:c>
      <x:c r="Q1522" s="1" t="n">
        <x:f>IF(AND(E1522&lt;&gt;"",C1522&lt;&gt;"",M1522&lt;=J1522),1,0)</x:f>
        <x:v>0</x:v>
      </x:c>
      <x:c r="R1522" s="1" t="n">
        <x:f>P1522-Q1522</x:f>
        <x:v>1</x:v>
      </x:c>
      <x:c r="S1522" s="1" t="n">
        <x:f>IF(E1522="",0,IF(OR(D1522&lt;&gt;"",L1522&gt;=K1522),1,0))</x:f>
        <x:v>1</x:v>
      </x:c>
      <x:c r="T1522" s="1" t="n">
        <x:f>IF(AND(E1522&lt;&gt;"",D1522&lt;&gt;"",N1522&lt;=K1522),1,0)</x:f>
        <x:v>1</x:v>
      </x:c>
      <x:c r="U1522" s="1" t="n">
        <x:f>S1522-T1522</x:f>
        <x:v>0</x:v>
      </x:c>
      <x:c r="V1522" s="1" t="n">
        <x:f>IF(I1522="",0,1)</x:f>
        <x:v>0</x:v>
      </x:c>
      <x:c r="W1522" s="1" t="n">
        <x:f>IF(I1522&gt;=4,1,0)</x:f>
        <x:v>0</x:v>
      </x:c>
      <x:c r="X1522" s="1" t="n">
        <x:f>1-O1522</x:f>
        <x:v>1</x:v>
      </x:c>
      <x:c r="Y1522" s="1" t="n">
        <x:f>IF(AND(O1522=1,L1522&gt;168),1,0)</x:f>
        <x:v>0</x:v>
      </x:c>
    </x:row>
    <x:row r="1523">
      <x:c r="A1523" s="1" t="str">
        <x:v>T01518</x:v>
      </x:c>
      <x:c r="B1523" s="9" t="n">
        <x:v>45795.4125</x:v>
      </x:c>
      <x:c r="C1523" s="9" t="n">
        <x:v>45795.51625</x:v>
      </x:c>
      <x:c r="D1523" s="9"/>
      <x:c r="E1523" s="1" t="str">
        <x:v>Normal</x:v>
      </x:c>
      <x:c r="F1523" s="1" t="str">
        <x:v>Web chat</x:v>
      </x:c>
      <x:c r="G1523" s="1" t="str">
        <x:v>Refund</x:v>
      </x:c>
      <x:c r="H1523" s="1" t="n">
        <x:v>0</x:v>
      </x:c>
      <x:c r="I1523" s="1"/>
      <x:c r="J1523" s="1" t="n">
        <x:f>IF(E1523="","",VLOOKUP(E1523,'Guide'!$A$7:$C$10,2,FALSE))</x:f>
        <x:v>12</x:v>
      </x:c>
      <x:c r="K1523" s="1" t="n">
        <x:f>IF(E1523="","",VLOOKUP(E1523,'Guide'!$A$7:$C$10,3,FALSE))</x:f>
        <x:v>72</x:v>
      </x:c>
      <x:c r="L1523" s="10" t="n">
        <x:f>('Guide'!$B$4-B1523)*24</x:f>
        <x:v>1046.100000000035</x:v>
      </x:c>
      <x:c r="M1523" s="10" t="n">
        <x:f>IF(C1523="","",ROUND((C1523-B1523)*24,6))</x:f>
        <x:v>2.49</x:v>
      </x:c>
      <x:c r="N1523" s="10" t="str">
        <x:f>IF(D1523="","",ROUND((D1523-B1523)*24,6))</x:f>
      </x:c>
      <x:c r="O1523" s="1" t="n">
        <x:f>IF(D1523="",1,0)</x:f>
        <x:v>1</x:v>
      </x:c>
      <x:c r="P1523" s="1" t="n">
        <x:f>IF(E1523="",0,IF(OR(C1523&lt;&gt;"",L1523&gt;=J1523),1,0))</x:f>
        <x:v>1</x:v>
      </x:c>
      <x:c r="Q1523" s="1" t="n">
        <x:f>IF(AND(E1523&lt;&gt;"",C1523&lt;&gt;"",M1523&lt;=J1523),1,0)</x:f>
        <x:v>1</x:v>
      </x:c>
      <x:c r="R1523" s="1" t="n">
        <x:f>P1523-Q1523</x:f>
        <x:v>0</x:v>
      </x:c>
      <x:c r="S1523" s="1" t="n">
        <x:f>IF(E1523="",0,IF(OR(D1523&lt;&gt;"",L1523&gt;=K1523),1,0))</x:f>
        <x:v>1</x:v>
      </x:c>
      <x:c r="T1523" s="1" t="n">
        <x:f>IF(AND(E1523&lt;&gt;"",D1523&lt;&gt;"",N1523&lt;=K1523),1,0)</x:f>
        <x:v>0</x:v>
      </x:c>
      <x:c r="U1523" s="1" t="n">
        <x:f>S1523-T1523</x:f>
        <x:v>1</x:v>
      </x:c>
      <x:c r="V1523" s="1" t="n">
        <x:f>IF(I1523="",0,1)</x:f>
        <x:v>0</x:v>
      </x:c>
      <x:c r="W1523" s="1" t="n">
        <x:f>IF(I1523&gt;=4,1,0)</x:f>
        <x:v>0</x:v>
      </x:c>
      <x:c r="X1523" s="1" t="n">
        <x:f>1-O1523</x:f>
        <x:v>0</x:v>
      </x:c>
      <x:c r="Y1523" s="1" t="n">
        <x:f>IF(AND(O1523=1,L1523&gt;168),1,0)</x:f>
        <x:v>1</x:v>
      </x:c>
    </x:row>
    <x:row r="1524">
      <x:c r="A1524" s="1" t="str">
        <x:v>T01519</x:v>
      </x:c>
      <x:c r="B1524" s="9" t="n">
        <x:v>45733.70208333333</x:v>
      </x:c>
      <x:c r="C1524" s="9" t="n">
        <x:v>45733.76875</x:v>
      </x:c>
      <x:c r="D1524" s="9" t="n">
        <x:v>45734.0575</x:v>
      </x:c>
      <x:c r="E1524" s="1" t="str">
        <x:v>High</x:v>
      </x:c>
      <x:c r="F1524" s="1" t="str">
        <x:v>Web chat</x:v>
      </x:c>
      <x:c r="G1524" s="1" t="str">
        <x:v>Delivery</x:v>
      </x:c>
      <x:c r="H1524" s="1" t="n">
        <x:v>0</x:v>
      </x:c>
      <x:c r="I1524" s="1" t="n">
        <x:v>4</x:v>
      </x:c>
      <x:c r="J1524" s="1" t="n">
        <x:f>IF(E1524="","",VLOOKUP(E1524,'Guide'!$A$7:$C$10,2,FALSE))</x:f>
        <x:v>4</x:v>
      </x:c>
      <x:c r="K1524" s="1" t="n">
        <x:f>IF(E1524="","",VLOOKUP(E1524,'Guide'!$A$7:$C$10,3,FALSE))</x:f>
        <x:v>24</x:v>
      </x:c>
      <x:c r="L1524" s="10" t="n">
        <x:f>('Guide'!$B$4-B1524)*24</x:f>
        <x:v>2527.1500000000815</x:v>
      </x:c>
      <x:c r="M1524" s="10" t="n">
        <x:f>IF(C1524="","",ROUND((C1524-B1524)*24,6))</x:f>
        <x:v>1.6</x:v>
      </x:c>
      <x:c r="N1524" s="10" t="n">
        <x:f>IF(D1524="","",ROUND((D1524-B1524)*24,6))</x:f>
        <x:v>8.53</x:v>
      </x:c>
      <x:c r="O1524" s="1" t="n">
        <x:f>IF(D1524="",1,0)</x:f>
        <x:v>0</x:v>
      </x:c>
      <x:c r="P1524" s="1" t="n">
        <x:f>IF(E1524="",0,IF(OR(C1524&lt;&gt;"",L1524&gt;=J1524),1,0))</x:f>
        <x:v>1</x:v>
      </x:c>
      <x:c r="Q1524" s="1" t="n">
        <x:f>IF(AND(E1524&lt;&gt;"",C1524&lt;&gt;"",M1524&lt;=J1524),1,0)</x:f>
        <x:v>1</x:v>
      </x:c>
      <x:c r="R1524" s="1" t="n">
        <x:f>P1524-Q1524</x:f>
        <x:v>0</x:v>
      </x:c>
      <x:c r="S1524" s="1" t="n">
        <x:f>IF(E1524="",0,IF(OR(D1524&lt;&gt;"",L1524&gt;=K1524),1,0))</x:f>
        <x:v>1</x:v>
      </x:c>
      <x:c r="T1524" s="1" t="n">
        <x:f>IF(AND(E1524&lt;&gt;"",D1524&lt;&gt;"",N1524&lt;=K1524),1,0)</x:f>
        <x:v>1</x:v>
      </x:c>
      <x:c r="U1524" s="1" t="n">
        <x:f>S1524-T1524</x:f>
        <x:v>0</x:v>
      </x:c>
      <x:c r="V1524" s="1" t="n">
        <x:f>IF(I1524="",0,1)</x:f>
        <x:v>1</x:v>
      </x:c>
      <x:c r="W1524" s="1" t="n">
        <x:f>IF(I1524&gt;=4,1,0)</x:f>
        <x:v>1</x:v>
      </x:c>
      <x:c r="X1524" s="1" t="n">
        <x:f>1-O1524</x:f>
        <x:v>1</x:v>
      </x:c>
      <x:c r="Y1524" s="1" t="n">
        <x:f>IF(AND(O1524=1,L1524&gt;168),1,0)</x:f>
        <x:v>0</x:v>
      </x:c>
    </x:row>
    <x:row r="1525">
      <x:c r="A1525" s="1" t="str">
        <x:v>T01520</x:v>
      </x:c>
      <x:c r="B1525" s="9" t="n">
        <x:v>45694.694444444445</x:v>
      </x:c>
      <x:c r="C1525" s="9" t="n">
        <x:v>45694.842777777776</x:v>
      </x:c>
      <x:c r="D1525" s="9" t="n">
        <x:v>45698.20652777778</x:v>
      </x:c>
      <x:c r="E1525" s="1" t="str">
        <x:v>Low</x:v>
      </x:c>
      <x:c r="F1525" s="1" t="str">
        <x:v>Web chat</x:v>
      </x:c>
      <x:c r="G1525" s="1" t="str">
        <x:v>Product information</x:v>
      </x:c>
      <x:c r="H1525" s="1" t="n">
        <x:v>0</x:v>
      </x:c>
      <x:c r="I1525" s="1" t="n">
        <x:v>4</x:v>
      </x:c>
      <x:c r="J1525" s="1" t="n">
        <x:f>IF(E1525="","",VLOOKUP(E1525,'Guide'!$A$7:$C$10,2,FALSE))</x:f>
        <x:v>24</x:v>
      </x:c>
      <x:c r="K1525" s="1" t="n">
        <x:f>IF(E1525="","",VLOOKUP(E1525,'Guide'!$A$7:$C$10,3,FALSE))</x:f>
        <x:v>120</x:v>
      </x:c>
      <x:c r="L1525" s="10" t="n">
        <x:f>('Guide'!$B$4-B1525)*24</x:f>
        <x:v>3463.333333333314</x:v>
      </x:c>
      <x:c r="M1525" s="10" t="n">
        <x:f>IF(C1525="","",ROUND((C1525-B1525)*24,6))</x:f>
        <x:v>3.56</x:v>
      </x:c>
      <x:c r="N1525" s="10" t="n">
        <x:f>IF(D1525="","",ROUND((D1525-B1525)*24,6))</x:f>
        <x:v>84.29</x:v>
      </x:c>
      <x:c r="O1525" s="1" t="n">
        <x:f>IF(D1525="",1,0)</x:f>
        <x:v>0</x:v>
      </x:c>
      <x:c r="P1525" s="1" t="n">
        <x:f>IF(E1525="",0,IF(OR(C1525&lt;&gt;"",L1525&gt;=J1525),1,0))</x:f>
        <x:v>1</x:v>
      </x:c>
      <x:c r="Q1525" s="1" t="n">
        <x:f>IF(AND(E1525&lt;&gt;"",C1525&lt;&gt;"",M1525&lt;=J1525),1,0)</x:f>
        <x:v>1</x:v>
      </x:c>
      <x:c r="R1525" s="1" t="n">
        <x:f>P1525-Q1525</x:f>
        <x:v>0</x:v>
      </x:c>
      <x:c r="S1525" s="1" t="n">
        <x:f>IF(E1525="",0,IF(OR(D1525&lt;&gt;"",L1525&gt;=K1525),1,0))</x:f>
        <x:v>1</x:v>
      </x:c>
      <x:c r="T1525" s="1" t="n">
        <x:f>IF(AND(E1525&lt;&gt;"",D1525&lt;&gt;"",N1525&lt;=K1525),1,0)</x:f>
        <x:v>1</x:v>
      </x:c>
      <x:c r="U1525" s="1" t="n">
        <x:f>S1525-T1525</x:f>
        <x:v>0</x:v>
      </x:c>
      <x:c r="V1525" s="1" t="n">
        <x:f>IF(I1525="",0,1)</x:f>
        <x:v>1</x:v>
      </x:c>
      <x:c r="W1525" s="1" t="n">
        <x:f>IF(I1525&gt;=4,1,0)</x:f>
        <x:v>1</x:v>
      </x:c>
      <x:c r="X1525" s="1" t="n">
        <x:f>1-O1525</x:f>
        <x:v>1</x:v>
      </x:c>
      <x:c r="Y1525" s="1" t="n">
        <x:f>IF(AND(O1525=1,L1525&gt;168),1,0)</x:f>
        <x:v>0</x:v>
      </x:c>
    </x:row>
    <x:row r="1526">
      <x:c r="A1526" s="1" t="str">
        <x:v>T01521</x:v>
      </x:c>
      <x:c r="B1526" s="9" t="n">
        <x:v>45710.09097222222</x:v>
      </x:c>
      <x:c r="C1526" s="9" t="n">
        <x:v>45710.243055555555</x:v>
      </x:c>
      <x:c r="D1526" s="9" t="n">
        <x:v>45714.588472222225</x:v>
      </x:c>
      <x:c r="E1526" s="1" t="str">
        <x:v>Normal</x:v>
      </x:c>
      <x:c r="F1526" s="1" t="str">
        <x:v>WhatsApp</x:v>
      </x:c>
      <x:c r="G1526" s="1" t="str">
        <x:v>Account access</x:v>
      </x:c>
      <x:c r="H1526" s="1" t="n">
        <x:v>0</x:v>
      </x:c>
      <x:c r="I1526" s="1" t="n">
        <x:v>3</x:v>
      </x:c>
      <x:c r="J1526" s="1" t="n">
        <x:f>IF(E1526="","",VLOOKUP(E1526,'Guide'!$A$7:$C$10,2,FALSE))</x:f>
        <x:v>12</x:v>
      </x:c>
      <x:c r="K1526" s="1" t="n">
        <x:f>IF(E1526="","",VLOOKUP(E1526,'Guide'!$A$7:$C$10,3,FALSE))</x:f>
        <x:v>72</x:v>
      </x:c>
      <x:c r="L1526" s="10" t="n">
        <x:f>('Guide'!$B$4-B1526)*24</x:f>
        <x:v>3093.8166666667094</x:v>
      </x:c>
      <x:c r="M1526" s="10" t="n">
        <x:f>IF(C1526="","",ROUND((C1526-B1526)*24,6))</x:f>
        <x:v>3.65</x:v>
      </x:c>
      <x:c r="N1526" s="10" t="n">
        <x:f>IF(D1526="","",ROUND((D1526-B1526)*24,6))</x:f>
        <x:v>107.94</x:v>
      </x:c>
      <x:c r="O1526" s="1" t="n">
        <x:f>IF(D1526="",1,0)</x:f>
        <x:v>0</x:v>
      </x:c>
      <x:c r="P1526" s="1" t="n">
        <x:f>IF(E1526="",0,IF(OR(C1526&lt;&gt;"",L1526&gt;=J1526),1,0))</x:f>
        <x:v>1</x:v>
      </x:c>
      <x:c r="Q1526" s="1" t="n">
        <x:f>IF(AND(E1526&lt;&gt;"",C1526&lt;&gt;"",M1526&lt;=J1526),1,0)</x:f>
        <x:v>1</x:v>
      </x:c>
      <x:c r="R1526" s="1" t="n">
        <x:f>P1526-Q1526</x:f>
        <x:v>0</x:v>
      </x:c>
      <x:c r="S1526" s="1" t="n">
        <x:f>IF(E1526="",0,IF(OR(D1526&lt;&gt;"",L1526&gt;=K1526),1,0))</x:f>
        <x:v>1</x:v>
      </x:c>
      <x:c r="T1526" s="1" t="n">
        <x:f>IF(AND(E1526&lt;&gt;"",D1526&lt;&gt;"",N1526&lt;=K1526),1,0)</x:f>
        <x:v>0</x:v>
      </x:c>
      <x:c r="U1526" s="1" t="n">
        <x:f>S1526-T1526</x:f>
        <x:v>1</x:v>
      </x:c>
      <x:c r="V1526" s="1" t="n">
        <x:f>IF(I1526="",0,1)</x:f>
        <x:v>1</x:v>
      </x:c>
      <x:c r="W1526" s="1" t="n">
        <x:f>IF(I1526&gt;=4,1,0)</x:f>
        <x:v>0</x:v>
      </x:c>
      <x:c r="X1526" s="1" t="n">
        <x:f>1-O1526</x:f>
        <x:v>1</x:v>
      </x:c>
      <x:c r="Y1526" s="1" t="n">
        <x:f>IF(AND(O1526=1,L1526&gt;168),1,0)</x:f>
        <x:v>0</x:v>
      </x:c>
    </x:row>
    <x:row r="1527">
      <x:c r="A1527" s="1" t="str">
        <x:v>T01522</x:v>
      </x:c>
      <x:c r="B1527" s="9" t="n">
        <x:v>45802.49513888889</x:v>
      </x:c>
      <x:c r="C1527" s="9" t="n">
        <x:v>45805.40347222222</x:v>
      </x:c>
      <x:c r="D1527" s="9"/>
      <x:c r="E1527" s="1" t="str">
        <x:v>Normal</x:v>
      </x:c>
      <x:c r="F1527" s="1" t="str">
        <x:v>Email</x:v>
      </x:c>
      <x:c r="G1527" s="1" t="str">
        <x:v>Delivery</x:v>
      </x:c>
      <x:c r="H1527" s="1" t="n">
        <x:v>0</x:v>
      </x:c>
      <x:c r="I1527" s="1"/>
      <x:c r="J1527" s="1" t="n">
        <x:f>IF(E1527="","",VLOOKUP(E1527,'Guide'!$A$7:$C$10,2,FALSE))</x:f>
        <x:v>12</x:v>
      </x:c>
      <x:c r="K1527" s="1" t="n">
        <x:f>IF(E1527="","",VLOOKUP(E1527,'Guide'!$A$7:$C$10,3,FALSE))</x:f>
        <x:v>72</x:v>
      </x:c>
      <x:c r="L1527" s="10" t="n">
        <x:f>('Guide'!$B$4-B1527)*24</x:f>
        <x:v>876.1166666666977</x:v>
      </x:c>
      <x:c r="M1527" s="10" t="n">
        <x:f>IF(C1527="","",ROUND((C1527-B1527)*24,6))</x:f>
        <x:v>69.8</x:v>
      </x:c>
      <x:c r="N1527" s="10" t="str">
        <x:f>IF(D1527="","",ROUND((D1527-B1527)*24,6))</x:f>
      </x:c>
      <x:c r="O1527" s="1" t="n">
        <x:f>IF(D1527="",1,0)</x:f>
        <x:v>1</x:v>
      </x:c>
      <x:c r="P1527" s="1" t="n">
        <x:f>IF(E1527="",0,IF(OR(C1527&lt;&gt;"",L1527&gt;=J1527),1,0))</x:f>
        <x:v>1</x:v>
      </x:c>
      <x:c r="Q1527" s="1" t="n">
        <x:f>IF(AND(E1527&lt;&gt;"",C1527&lt;&gt;"",M1527&lt;=J1527),1,0)</x:f>
        <x:v>0</x:v>
      </x:c>
      <x:c r="R1527" s="1" t="n">
        <x:f>P1527-Q1527</x:f>
        <x:v>1</x:v>
      </x:c>
      <x:c r="S1527" s="1" t="n">
        <x:f>IF(E1527="",0,IF(OR(D1527&lt;&gt;"",L1527&gt;=K1527),1,0))</x:f>
        <x:v>1</x:v>
      </x:c>
      <x:c r="T1527" s="1" t="n">
        <x:f>IF(AND(E1527&lt;&gt;"",D1527&lt;&gt;"",N1527&lt;=K1527),1,0)</x:f>
        <x:v>0</x:v>
      </x:c>
      <x:c r="U1527" s="1" t="n">
        <x:f>S1527-T1527</x:f>
        <x:v>1</x:v>
      </x:c>
      <x:c r="V1527" s="1" t="n">
        <x:f>IF(I1527="",0,1)</x:f>
        <x:v>0</x:v>
      </x:c>
      <x:c r="W1527" s="1" t="n">
        <x:f>IF(I1527&gt;=4,1,0)</x:f>
        <x:v>0</x:v>
      </x:c>
      <x:c r="X1527" s="1" t="n">
        <x:f>1-O1527</x:f>
        <x:v>0</x:v>
      </x:c>
      <x:c r="Y1527" s="1" t="n">
        <x:f>IF(AND(O1527=1,L1527&gt;168),1,0)</x:f>
        <x:v>1</x:v>
      </x:c>
    </x:row>
    <x:row r="1528">
      <x:c r="A1528" s="1" t="str">
        <x:v>T01523</x:v>
      </x:c>
      <x:c r="B1528" s="9" t="n">
        <x:v>45720.13055555556</x:v>
      </x:c>
      <x:c r="C1528" s="9" t="n">
        <x:v>45720.17555555556</x:v>
      </x:c>
      <x:c r="D1528" s="9" t="n">
        <x:v>45720.438888888886</x:v>
      </x:c>
      <x:c r="E1528" s="1" t="str">
        <x:v>Urgent</x:v>
      </x:c>
      <x:c r="F1528" s="1" t="str">
        <x:v>Email</x:v>
      </x:c>
      <x:c r="G1528" s="1" t="str">
        <x:v>Account access</x:v>
      </x:c>
      <x:c r="H1528" s="1" t="n">
        <x:v>1</x:v>
      </x:c>
      <x:c r="I1528" s="1"/>
      <x:c r="J1528" s="1" t="n">
        <x:f>IF(E1528="","",VLOOKUP(E1528,'Guide'!$A$7:$C$10,2,FALSE))</x:f>
        <x:v>1</x:v>
      </x:c>
      <x:c r="K1528" s="1" t="n">
        <x:f>IF(E1528="","",VLOOKUP(E1528,'Guide'!$A$7:$C$10,3,FALSE))</x:f>
        <x:v>8</x:v>
      </x:c>
      <x:c r="L1528" s="10" t="n">
        <x:f>('Guide'!$B$4-B1528)*24</x:f>
        <x:v>2852.8666666665813</x:v>
      </x:c>
      <x:c r="M1528" s="10" t="n">
        <x:f>IF(C1528="","",ROUND((C1528-B1528)*24,6))</x:f>
        <x:v>1.08</x:v>
      </x:c>
      <x:c r="N1528" s="10" t="n">
        <x:f>IF(D1528="","",ROUND((D1528-B1528)*24,6))</x:f>
        <x:v>7.4</x:v>
      </x:c>
      <x:c r="O1528" s="1" t="n">
        <x:f>IF(D1528="",1,0)</x:f>
        <x:v>0</x:v>
      </x:c>
      <x:c r="P1528" s="1" t="n">
        <x:f>IF(E1528="",0,IF(OR(C1528&lt;&gt;"",L1528&gt;=J1528),1,0))</x:f>
        <x:v>1</x:v>
      </x:c>
      <x:c r="Q1528" s="1" t="n">
        <x:f>IF(AND(E1528&lt;&gt;"",C1528&lt;&gt;"",M1528&lt;=J1528),1,0)</x:f>
        <x:v>0</x:v>
      </x:c>
      <x:c r="R1528" s="1" t="n">
        <x:f>P1528-Q1528</x:f>
        <x:v>1</x:v>
      </x:c>
      <x:c r="S1528" s="1" t="n">
        <x:f>IF(E1528="",0,IF(OR(D1528&lt;&gt;"",L1528&gt;=K1528),1,0))</x:f>
        <x:v>1</x:v>
      </x:c>
      <x:c r="T1528" s="1" t="n">
        <x:f>IF(AND(E1528&lt;&gt;"",D1528&lt;&gt;"",N1528&lt;=K1528),1,0)</x:f>
        <x:v>1</x:v>
      </x:c>
      <x:c r="U1528" s="1" t="n">
        <x:f>S1528-T1528</x:f>
        <x:v>0</x:v>
      </x:c>
      <x:c r="V1528" s="1" t="n">
        <x:f>IF(I1528="",0,1)</x:f>
        <x:v>0</x:v>
      </x:c>
      <x:c r="W1528" s="1" t="n">
        <x:f>IF(I1528&gt;=4,1,0)</x:f>
        <x:v>0</x:v>
      </x:c>
      <x:c r="X1528" s="1" t="n">
        <x:f>1-O1528</x:f>
        <x:v>1</x:v>
      </x:c>
      <x:c r="Y1528" s="1" t="n">
        <x:f>IF(AND(O1528=1,L1528&gt;168),1,0)</x:f>
        <x:v>0</x:v>
      </x:c>
    </x:row>
    <x:row r="1529">
      <x:c r="A1529" s="1" t="str">
        <x:v>T01524</x:v>
      </x:c>
      <x:c r="B1529" s="9" t="n">
        <x:v>45838.44861111111</x:v>
      </x:c>
      <x:c r="C1529" s="9"/>
      <x:c r="D1529" s="9"/>
      <x:c r="E1529" s="1" t="str">
        <x:v>Normal</x:v>
      </x:c>
      <x:c r="F1529" s="1" t="str">
        <x:v>Email</x:v>
      </x:c>
      <x:c r="G1529" s="1" t="str">
        <x:v>Delivery</x:v>
      </x:c>
      <x:c r="H1529" s="1" t="n">
        <x:v>0</x:v>
      </x:c>
      <x:c r="I1529" s="1"/>
      <x:c r="J1529" s="1" t="n">
        <x:f>IF(E1529="","",VLOOKUP(E1529,'Guide'!$A$7:$C$10,2,FALSE))</x:f>
        <x:v>12</x:v>
      </x:c>
      <x:c r="K1529" s="1" t="n">
        <x:f>IF(E1529="","",VLOOKUP(E1529,'Guide'!$A$7:$C$10,3,FALSE))</x:f>
        <x:v>72</x:v>
      </x:c>
      <x:c r="L1529" s="10" t="n">
        <x:f>('Guide'!$B$4-B1529)*24</x:f>
        <x:v>13.233333333337214</x:v>
      </x:c>
      <x:c r="M1529" s="10" t="str">
        <x:f>IF(C1529="","",ROUND((C1529-B1529)*24,6))</x:f>
      </x:c>
      <x:c r="N1529" s="10" t="str">
        <x:f>IF(D1529="","",ROUND((D1529-B1529)*24,6))</x:f>
      </x:c>
      <x:c r="O1529" s="1" t="n">
        <x:f>IF(D1529="",1,0)</x:f>
        <x:v>1</x:v>
      </x:c>
      <x:c r="P1529" s="1" t="n">
        <x:f>IF(E1529="",0,IF(OR(C1529&lt;&gt;"",L1529&gt;=J1529),1,0))</x:f>
        <x:v>1</x:v>
      </x:c>
      <x:c r="Q1529" s="1" t="n">
        <x:f>IF(AND(E1529&lt;&gt;"",C1529&lt;&gt;"",M1529&lt;=J1529),1,0)</x:f>
        <x:v>0</x:v>
      </x:c>
      <x:c r="R1529" s="1" t="n">
        <x:f>P1529-Q1529</x:f>
        <x:v>1</x:v>
      </x:c>
      <x:c r="S1529" s="1" t="n">
        <x:f>IF(E1529="",0,IF(OR(D1529&lt;&gt;"",L1529&gt;=K1529),1,0))</x:f>
        <x:v>0</x:v>
      </x:c>
      <x:c r="T1529" s="1" t="n">
        <x:f>IF(AND(E1529&lt;&gt;"",D1529&lt;&gt;"",N1529&lt;=K1529),1,0)</x:f>
        <x:v>0</x:v>
      </x:c>
      <x:c r="U1529" s="1" t="n">
        <x:f>S1529-T1529</x:f>
        <x:v>0</x:v>
      </x:c>
      <x:c r="V1529" s="1" t="n">
        <x:f>IF(I1529="",0,1)</x:f>
        <x:v>0</x:v>
      </x:c>
      <x:c r="W1529" s="1" t="n">
        <x:f>IF(I1529&gt;=4,1,0)</x:f>
        <x:v>0</x:v>
      </x:c>
      <x:c r="X1529" s="1" t="n">
        <x:f>1-O1529</x:f>
        <x:v>0</x:v>
      </x:c>
      <x:c r="Y1529" s="1" t="n">
        <x:f>IF(AND(O1529=1,L1529&gt;168),1,0)</x:f>
        <x:v>0</x:v>
      </x:c>
    </x:row>
    <x:row r="1530">
      <x:c r="A1530" s="1" t="str">
        <x:v>T01525</x:v>
      </x:c>
      <x:c r="B1530" s="9" t="n">
        <x:v>45677.97361111111</x:v>
      </x:c>
      <x:c r="C1530" s="9" t="n">
        <x:v>45678.41527777778</x:v>
      </x:c>
      <x:c r="D1530" s="9" t="n">
        <x:v>45678.62027777778</x:v>
      </x:c>
      <x:c r="E1530" s="1" t="str">
        <x:v>High</x:v>
      </x:c>
      <x:c r="F1530" s="1" t="str">
        <x:v>Email</x:v>
      </x:c>
      <x:c r="G1530" s="1" t="str">
        <x:v>Account access</x:v>
      </x:c>
      <x:c r="H1530" s="1" t="n">
        <x:v>0</x:v>
      </x:c>
      <x:c r="I1530" s="1" t="n">
        <x:v>5</x:v>
      </x:c>
      <x:c r="J1530" s="1" t="n">
        <x:f>IF(E1530="","",VLOOKUP(E1530,'Guide'!$A$7:$C$10,2,FALSE))</x:f>
        <x:v>4</x:v>
      </x:c>
      <x:c r="K1530" s="1" t="n">
        <x:f>IF(E1530="","",VLOOKUP(E1530,'Guide'!$A$7:$C$10,3,FALSE))</x:f>
        <x:v>24</x:v>
      </x:c>
      <x:c r="L1530" s="10" t="n">
        <x:f>('Guide'!$B$4-B1530)*24</x:f>
        <x:v>3864.6333333333023</x:v>
      </x:c>
      <x:c r="M1530" s="10" t="n">
        <x:f>IF(C1530="","",ROUND((C1530-B1530)*24,6))</x:f>
        <x:v>10.6</x:v>
      </x:c>
      <x:c r="N1530" s="10" t="n">
        <x:f>IF(D1530="","",ROUND((D1530-B1530)*24,6))</x:f>
        <x:v>15.52</x:v>
      </x:c>
      <x:c r="O1530" s="1" t="n">
        <x:f>IF(D1530="",1,0)</x:f>
        <x:v>0</x:v>
      </x:c>
      <x:c r="P1530" s="1" t="n">
        <x:f>IF(E1530="",0,IF(OR(C1530&lt;&gt;"",L1530&gt;=J1530),1,0))</x:f>
        <x:v>1</x:v>
      </x:c>
      <x:c r="Q1530" s="1" t="n">
        <x:f>IF(AND(E1530&lt;&gt;"",C1530&lt;&gt;"",M1530&lt;=J1530),1,0)</x:f>
        <x:v>0</x:v>
      </x:c>
      <x:c r="R1530" s="1" t="n">
        <x:f>P1530-Q1530</x:f>
        <x:v>1</x:v>
      </x:c>
      <x:c r="S1530" s="1" t="n">
        <x:f>IF(E1530="",0,IF(OR(D1530&lt;&gt;"",L1530&gt;=K1530),1,0))</x:f>
        <x:v>1</x:v>
      </x:c>
      <x:c r="T1530" s="1" t="n">
        <x:f>IF(AND(E1530&lt;&gt;"",D1530&lt;&gt;"",N1530&lt;=K1530),1,0)</x:f>
        <x:v>1</x:v>
      </x:c>
      <x:c r="U1530" s="1" t="n">
        <x:f>S1530-T1530</x:f>
        <x:v>0</x:v>
      </x:c>
      <x:c r="V1530" s="1" t="n">
        <x:f>IF(I1530="",0,1)</x:f>
        <x:v>1</x:v>
      </x:c>
      <x:c r="W1530" s="1" t="n">
        <x:f>IF(I1530&gt;=4,1,0)</x:f>
        <x:v>1</x:v>
      </x:c>
      <x:c r="X1530" s="1" t="n">
        <x:f>1-O1530</x:f>
        <x:v>1</x:v>
      </x:c>
      <x:c r="Y1530" s="1" t="n">
        <x:f>IF(AND(O1530=1,L1530&gt;168),1,0)</x:f>
        <x:v>0</x:v>
      </x:c>
    </x:row>
    <x:row r="1531">
      <x:c r="A1531" s="1" t="str">
        <x:v>T01526</x:v>
      </x:c>
      <x:c r="B1531" s="9" t="n">
        <x:v>45671.37847222222</x:v>
      </x:c>
      <x:c r="C1531" s="9" t="n">
        <x:v>45671.51597222222</x:v>
      </x:c>
      <x:c r="D1531" s="9" t="n">
        <x:v>45672.390555555554</x:v>
      </x:c>
      <x:c r="E1531" s="1" t="str">
        <x:v>High</x:v>
      </x:c>
      <x:c r="F1531" s="1" t="str">
        <x:v>Web chat</x:v>
      </x:c>
      <x:c r="G1531" s="1" t="str">
        <x:v>Account access</x:v>
      </x:c>
      <x:c r="H1531" s="1" t="n">
        <x:v>0</x:v>
      </x:c>
      <x:c r="I1531" s="1" t="n">
        <x:v>4</x:v>
      </x:c>
      <x:c r="J1531" s="1" t="n">
        <x:f>IF(E1531="","",VLOOKUP(E1531,'Guide'!$A$7:$C$10,2,FALSE))</x:f>
        <x:v>4</x:v>
      </x:c>
      <x:c r="K1531" s="1" t="n">
        <x:f>IF(E1531="","",VLOOKUP(E1531,'Guide'!$A$7:$C$10,3,FALSE))</x:f>
        <x:v>24</x:v>
      </x:c>
      <x:c r="L1531" s="10" t="n">
        <x:f>('Guide'!$B$4-B1531)*24</x:f>
        <x:v>4022.9166666667443</x:v>
      </x:c>
      <x:c r="M1531" s="10" t="n">
        <x:f>IF(C1531="","",ROUND((C1531-B1531)*24,6))</x:f>
        <x:v>3.3</x:v>
      </x:c>
      <x:c r="N1531" s="10" t="n">
        <x:f>IF(D1531="","",ROUND((D1531-B1531)*24,6))</x:f>
        <x:v>24.29</x:v>
      </x:c>
      <x:c r="O1531" s="1" t="n">
        <x:f>IF(D1531="",1,0)</x:f>
        <x:v>0</x:v>
      </x:c>
      <x:c r="P1531" s="1" t="n">
        <x:f>IF(E1531="",0,IF(OR(C1531&lt;&gt;"",L1531&gt;=J1531),1,0))</x:f>
        <x:v>1</x:v>
      </x:c>
      <x:c r="Q1531" s="1" t="n">
        <x:f>IF(AND(E1531&lt;&gt;"",C1531&lt;&gt;"",M1531&lt;=J1531),1,0)</x:f>
        <x:v>1</x:v>
      </x:c>
      <x:c r="R1531" s="1" t="n">
        <x:f>P1531-Q1531</x:f>
        <x:v>0</x:v>
      </x:c>
      <x:c r="S1531" s="1" t="n">
        <x:f>IF(E1531="",0,IF(OR(D1531&lt;&gt;"",L1531&gt;=K1531),1,0))</x:f>
        <x:v>1</x:v>
      </x:c>
      <x:c r="T1531" s="1" t="n">
        <x:f>IF(AND(E1531&lt;&gt;"",D1531&lt;&gt;"",N1531&lt;=K1531),1,0)</x:f>
        <x:v>0</x:v>
      </x:c>
      <x:c r="U1531" s="1" t="n">
        <x:f>S1531-T1531</x:f>
        <x:v>1</x:v>
      </x:c>
      <x:c r="V1531" s="1" t="n">
        <x:f>IF(I1531="",0,1)</x:f>
        <x:v>1</x:v>
      </x:c>
      <x:c r="W1531" s="1" t="n">
        <x:f>IF(I1531&gt;=4,1,0)</x:f>
        <x:v>1</x:v>
      </x:c>
      <x:c r="X1531" s="1" t="n">
        <x:f>1-O1531</x:f>
        <x:v>1</x:v>
      </x:c>
      <x:c r="Y1531" s="1" t="n">
        <x:f>IF(AND(O1531=1,L1531&gt;168),1,0)</x:f>
        <x:v>0</x:v>
      </x:c>
    </x:row>
    <x:row r="1532">
      <x:c r="A1532" s="1" t="str">
        <x:v>T01527</x:v>
      </x:c>
      <x:c r="B1532" s="9" t="n">
        <x:v>45836.544444444444</x:v>
      </x:c>
      <x:c r="C1532" s="9" t="n">
        <x:v>45836.811111111114</x:v>
      </x:c>
      <x:c r="D1532" s="9" t="n">
        <x:v>45836.966527777775</x:v>
      </x:c>
      <x:c r="E1532" s="1" t="str">
        <x:v>Normal</x:v>
      </x:c>
      <x:c r="F1532" s="1" t="str">
        <x:v>Web chat</x:v>
      </x:c>
      <x:c r="G1532" s="1" t="str">
        <x:v>Account access</x:v>
      </x:c>
      <x:c r="H1532" s="1" t="n">
        <x:v>0</x:v>
      </x:c>
      <x:c r="I1532" s="1"/>
      <x:c r="J1532" s="1" t="n">
        <x:f>IF(E1532="","",VLOOKUP(E1532,'Guide'!$A$7:$C$10,2,FALSE))</x:f>
        <x:v>12</x:v>
      </x:c>
      <x:c r="K1532" s="1" t="n">
        <x:f>IF(E1532="","",VLOOKUP(E1532,'Guide'!$A$7:$C$10,3,FALSE))</x:f>
        <x:v>72</x:v>
      </x:c>
      <x:c r="L1532" s="10" t="n">
        <x:f>('Guide'!$B$4-B1532)*24</x:f>
        <x:v>58.933333333348855</x:v>
      </x:c>
      <x:c r="M1532" s="10" t="n">
        <x:f>IF(C1532="","",ROUND((C1532-B1532)*24,6))</x:f>
        <x:v>6.4</x:v>
      </x:c>
      <x:c r="N1532" s="10" t="n">
        <x:f>IF(D1532="","",ROUND((D1532-B1532)*24,6))</x:f>
        <x:v>10.13</x:v>
      </x:c>
      <x:c r="O1532" s="1" t="n">
        <x:f>IF(D1532="",1,0)</x:f>
        <x:v>0</x:v>
      </x:c>
      <x:c r="P1532" s="1" t="n">
        <x:f>IF(E1532="",0,IF(OR(C1532&lt;&gt;"",L1532&gt;=J1532),1,0))</x:f>
        <x:v>1</x:v>
      </x:c>
      <x:c r="Q1532" s="1" t="n">
        <x:f>IF(AND(E1532&lt;&gt;"",C1532&lt;&gt;"",M1532&lt;=J1532),1,0)</x:f>
        <x:v>1</x:v>
      </x:c>
      <x:c r="R1532" s="1" t="n">
        <x:f>P1532-Q1532</x:f>
        <x:v>0</x:v>
      </x:c>
      <x:c r="S1532" s="1" t="n">
        <x:f>IF(E1532="",0,IF(OR(D1532&lt;&gt;"",L1532&gt;=K1532),1,0))</x:f>
        <x:v>1</x:v>
      </x:c>
      <x:c r="T1532" s="1" t="n">
        <x:f>IF(AND(E1532&lt;&gt;"",D1532&lt;&gt;"",N1532&lt;=K1532),1,0)</x:f>
        <x:v>1</x:v>
      </x:c>
      <x:c r="U1532" s="1" t="n">
        <x:f>S1532-T1532</x:f>
        <x:v>0</x:v>
      </x:c>
      <x:c r="V1532" s="1" t="n">
        <x:f>IF(I1532="",0,1)</x:f>
        <x:v>0</x:v>
      </x:c>
      <x:c r="W1532" s="1" t="n">
        <x:f>IF(I1532&gt;=4,1,0)</x:f>
        <x:v>0</x:v>
      </x:c>
      <x:c r="X1532" s="1" t="n">
        <x:f>1-O1532</x:f>
        <x:v>1</x:v>
      </x:c>
      <x:c r="Y1532" s="1" t="n">
        <x:f>IF(AND(O1532=1,L1532&gt;168),1,0)</x:f>
        <x:v>0</x:v>
      </x:c>
    </x:row>
    <x:row r="1533">
      <x:c r="A1533" s="1" t="str">
        <x:v>T01528</x:v>
      </x:c>
      <x:c r="B1533" s="9" t="n">
        <x:v>45773.29722222222</x:v>
      </x:c>
      <x:c r="C1533" s="9" t="n">
        <x:v>45773.57513888889</x:v>
      </x:c>
      <x:c r="D1533" s="9" t="n">
        <x:v>45781.23347222222</x:v>
      </x:c>
      <x:c r="E1533" s="1" t="str">
        <x:v>Normal</x:v>
      </x:c>
      <x:c r="F1533" s="1" t="str">
        <x:v>Web chat</x:v>
      </x:c>
      <x:c r="G1533" s="1" t="str">
        <x:v>Billing</x:v>
      </x:c>
      <x:c r="H1533" s="1" t="n">
        <x:v>0</x:v>
      </x:c>
      <x:c r="I1533" s="1" t="n">
        <x:v>2</x:v>
      </x:c>
      <x:c r="J1533" s="1" t="n">
        <x:f>IF(E1533="","",VLOOKUP(E1533,'Guide'!$A$7:$C$10,2,FALSE))</x:f>
        <x:v>12</x:v>
      </x:c>
      <x:c r="K1533" s="1" t="n">
        <x:f>IF(E1533="","",VLOOKUP(E1533,'Guide'!$A$7:$C$10,3,FALSE))</x:f>
        <x:v>72</x:v>
      </x:c>
      <x:c r="L1533" s="10" t="n">
        <x:f>('Guide'!$B$4-B1533)*24</x:f>
        <x:v>1576.8666666666395</x:v>
      </x:c>
      <x:c r="M1533" s="10" t="n">
        <x:f>IF(C1533="","",ROUND((C1533-B1533)*24,6))</x:f>
        <x:v>6.67</x:v>
      </x:c>
      <x:c r="N1533" s="10" t="n">
        <x:f>IF(D1533="","",ROUND((D1533-B1533)*24,6))</x:f>
        <x:v>190.47</x:v>
      </x:c>
      <x:c r="O1533" s="1" t="n">
        <x:f>IF(D1533="",1,0)</x:f>
        <x:v>0</x:v>
      </x:c>
      <x:c r="P1533" s="1" t="n">
        <x:f>IF(E1533="",0,IF(OR(C1533&lt;&gt;"",L1533&gt;=J1533),1,0))</x:f>
        <x:v>1</x:v>
      </x:c>
      <x:c r="Q1533" s="1" t="n">
        <x:f>IF(AND(E1533&lt;&gt;"",C1533&lt;&gt;"",M1533&lt;=J1533),1,0)</x:f>
        <x:v>1</x:v>
      </x:c>
      <x:c r="R1533" s="1" t="n">
        <x:f>P1533-Q1533</x:f>
        <x:v>0</x:v>
      </x:c>
      <x:c r="S1533" s="1" t="n">
        <x:f>IF(E1533="",0,IF(OR(D1533&lt;&gt;"",L1533&gt;=K1533),1,0))</x:f>
        <x:v>1</x:v>
      </x:c>
      <x:c r="T1533" s="1" t="n">
        <x:f>IF(AND(E1533&lt;&gt;"",D1533&lt;&gt;"",N1533&lt;=K1533),1,0)</x:f>
        <x:v>0</x:v>
      </x:c>
      <x:c r="U1533" s="1" t="n">
        <x:f>S1533-T1533</x:f>
        <x:v>1</x:v>
      </x:c>
      <x:c r="V1533" s="1" t="n">
        <x:f>IF(I1533="",0,1)</x:f>
        <x:v>1</x:v>
      </x:c>
      <x:c r="W1533" s="1" t="n">
        <x:f>IF(I1533&gt;=4,1,0)</x:f>
        <x:v>0</x:v>
      </x:c>
      <x:c r="X1533" s="1" t="n">
        <x:f>1-O1533</x:f>
        <x:v>1</x:v>
      </x:c>
      <x:c r="Y1533" s="1" t="n">
        <x:f>IF(AND(O1533=1,L1533&gt;168),1,0)</x:f>
        <x:v>0</x:v>
      </x:c>
    </x:row>
    <x:row r="1534">
      <x:c r="A1534" s="1" t="str">
        <x:v>T01529</x:v>
      </x:c>
      <x:c r="B1534" s="9" t="n">
        <x:v>45804.02291666667</x:v>
      </x:c>
      <x:c r="C1534" s="9" t="n">
        <x:v>45804.63</x:v>
      </x:c>
      <x:c r="D1534" s="9" t="n">
        <x:v>45805.979166666664</x:v>
      </x:c>
      <x:c r="E1534" s="1" t="str">
        <x:v>Normal</x:v>
      </x:c>
      <x:c r="F1534" s="1" t="str">
        <x:v>WhatsApp</x:v>
      </x:c>
      <x:c r="G1534" s="1" t="str">
        <x:v>Billing</x:v>
      </x:c>
      <x:c r="H1534" s="1" t="n">
        <x:v>0</x:v>
      </x:c>
      <x:c r="I1534" s="1" t="n">
        <x:v>4</x:v>
      </x:c>
      <x:c r="J1534" s="1" t="n">
        <x:f>IF(E1534="","",VLOOKUP(E1534,'Guide'!$A$7:$C$10,2,FALSE))</x:f>
        <x:v>12</x:v>
      </x:c>
      <x:c r="K1534" s="1" t="n">
        <x:f>IF(E1534="","",VLOOKUP(E1534,'Guide'!$A$7:$C$10,3,FALSE))</x:f>
        <x:v>72</x:v>
      </x:c>
      <x:c r="L1534" s="10" t="n">
        <x:f>('Guide'!$B$4-B1534)*24</x:f>
        <x:v>839.4499999999534</x:v>
      </x:c>
      <x:c r="M1534" s="10" t="n">
        <x:f>IF(C1534="","",ROUND((C1534-B1534)*24,6))</x:f>
        <x:v>14.57</x:v>
      </x:c>
      <x:c r="N1534" s="10" t="n">
        <x:f>IF(D1534="","",ROUND((D1534-B1534)*24,6))</x:f>
        <x:v>46.95</x:v>
      </x:c>
      <x:c r="O1534" s="1" t="n">
        <x:f>IF(D1534="",1,0)</x:f>
        <x:v>0</x:v>
      </x:c>
      <x:c r="P1534" s="1" t="n">
        <x:f>IF(E1534="",0,IF(OR(C1534&lt;&gt;"",L1534&gt;=J1534),1,0))</x:f>
        <x:v>1</x:v>
      </x:c>
      <x:c r="Q1534" s="1" t="n">
        <x:f>IF(AND(E1534&lt;&gt;"",C1534&lt;&gt;"",M1534&lt;=J1534),1,0)</x:f>
        <x:v>0</x:v>
      </x:c>
      <x:c r="R1534" s="1" t="n">
        <x:f>P1534-Q1534</x:f>
        <x:v>1</x:v>
      </x:c>
      <x:c r="S1534" s="1" t="n">
        <x:f>IF(E1534="",0,IF(OR(D1534&lt;&gt;"",L1534&gt;=K1534),1,0))</x:f>
        <x:v>1</x:v>
      </x:c>
      <x:c r="T1534" s="1" t="n">
        <x:f>IF(AND(E1534&lt;&gt;"",D1534&lt;&gt;"",N1534&lt;=K1534),1,0)</x:f>
        <x:v>1</x:v>
      </x:c>
      <x:c r="U1534" s="1" t="n">
        <x:f>S1534-T1534</x:f>
        <x:v>0</x:v>
      </x:c>
      <x:c r="V1534" s="1" t="n">
        <x:f>IF(I1534="",0,1)</x:f>
        <x:v>1</x:v>
      </x:c>
      <x:c r="W1534" s="1" t="n">
        <x:f>IF(I1534&gt;=4,1,0)</x:f>
        <x:v>1</x:v>
      </x:c>
      <x:c r="X1534" s="1" t="n">
        <x:f>1-O1534</x:f>
        <x:v>1</x:v>
      </x:c>
      <x:c r="Y1534" s="1" t="n">
        <x:f>IF(AND(O1534=1,L1534&gt;168),1,0)</x:f>
        <x:v>0</x:v>
      </x:c>
    </x:row>
    <x:row r="1535">
      <x:c r="A1535" s="1" t="str">
        <x:v>T01530</x:v>
      </x:c>
      <x:c r="B1535" s="9" t="n">
        <x:v>45803.635416666664</x:v>
      </x:c>
      <x:c r="C1535" s="9" t="n">
        <x:v>45803.8</x:v>
      </x:c>
      <x:c r="D1535" s="9" t="n">
        <x:v>45805.55625</x:v>
      </x:c>
      <x:c r="E1535" s="1" t="str">
        <x:v>Normal</x:v>
      </x:c>
      <x:c r="F1535" s="1" t="str">
        <x:v>Web chat</x:v>
      </x:c>
      <x:c r="G1535" s="1" t="str">
        <x:v>Delivery</x:v>
      </x:c>
      <x:c r="H1535" s="1" t="n">
        <x:v>0</x:v>
      </x:c>
      <x:c r="I1535" s="1" t="n">
        <x:v>4</x:v>
      </x:c>
      <x:c r="J1535" s="1" t="n">
        <x:f>IF(E1535="","",VLOOKUP(E1535,'Guide'!$A$7:$C$10,2,FALSE))</x:f>
        <x:v>12</x:v>
      </x:c>
      <x:c r="K1535" s="1" t="n">
        <x:f>IF(E1535="","",VLOOKUP(E1535,'Guide'!$A$7:$C$10,3,FALSE))</x:f>
        <x:v>72</x:v>
      </x:c>
      <x:c r="L1535" s="10" t="n">
        <x:f>('Guide'!$B$4-B1535)*24</x:f>
        <x:v>848.7500000000582</x:v>
      </x:c>
      <x:c r="M1535" s="10" t="n">
        <x:f>IF(C1535="","",ROUND((C1535-B1535)*24,6))</x:f>
        <x:v>3.95</x:v>
      </x:c>
      <x:c r="N1535" s="10" t="n">
        <x:f>IF(D1535="","",ROUND((D1535-B1535)*24,6))</x:f>
        <x:v>46.1</x:v>
      </x:c>
      <x:c r="O1535" s="1" t="n">
        <x:f>IF(D1535="",1,0)</x:f>
        <x:v>0</x:v>
      </x:c>
      <x:c r="P1535" s="1" t="n">
        <x:f>IF(E1535="",0,IF(OR(C1535&lt;&gt;"",L1535&gt;=J1535),1,0))</x:f>
        <x:v>1</x:v>
      </x:c>
      <x:c r="Q1535" s="1" t="n">
        <x:f>IF(AND(E1535&lt;&gt;"",C1535&lt;&gt;"",M1535&lt;=J1535),1,0)</x:f>
        <x:v>1</x:v>
      </x:c>
      <x:c r="R1535" s="1" t="n">
        <x:f>P1535-Q1535</x:f>
        <x:v>0</x:v>
      </x:c>
      <x:c r="S1535" s="1" t="n">
        <x:f>IF(E1535="",0,IF(OR(D1535&lt;&gt;"",L1535&gt;=K1535),1,0))</x:f>
        <x:v>1</x:v>
      </x:c>
      <x:c r="T1535" s="1" t="n">
        <x:f>IF(AND(E1535&lt;&gt;"",D1535&lt;&gt;"",N1535&lt;=K1535),1,0)</x:f>
        <x:v>1</x:v>
      </x:c>
      <x:c r="U1535" s="1" t="n">
        <x:f>S1535-T1535</x:f>
        <x:v>0</x:v>
      </x:c>
      <x:c r="V1535" s="1" t="n">
        <x:f>IF(I1535="",0,1)</x:f>
        <x:v>1</x:v>
      </x:c>
      <x:c r="W1535" s="1" t="n">
        <x:f>IF(I1535&gt;=4,1,0)</x:f>
        <x:v>1</x:v>
      </x:c>
      <x:c r="X1535" s="1" t="n">
        <x:f>1-O1535</x:f>
        <x:v>1</x:v>
      </x:c>
      <x:c r="Y1535" s="1" t="n">
        <x:f>IF(AND(O1535=1,L1535&gt;168),1,0)</x:f>
        <x:v>0</x:v>
      </x:c>
    </x:row>
    <x:row r="1536">
      <x:c r="A1536" s="1" t="str">
        <x:v>T01531</x:v>
      </x:c>
      <x:c r="B1536" s="9" t="n">
        <x:v>45784.34652777778</x:v>
      </x:c>
      <x:c r="C1536" s="9" t="n">
        <x:v>45784.413194444445</x:v>
      </x:c>
      <x:c r="D1536" s="9" t="n">
        <x:v>45784.58236111111</x:v>
      </x:c>
      <x:c r="E1536" s="1" t="str">
        <x:v>Urgent</x:v>
      </x:c>
      <x:c r="F1536" s="1" t="str">
        <x:v>Email</x:v>
      </x:c>
      <x:c r="G1536" s="1" t="str">
        <x:v>Delivery</x:v>
      </x:c>
      <x:c r="H1536" s="1" t="n">
        <x:v>0</x:v>
      </x:c>
      <x:c r="I1536" s="1"/>
      <x:c r="J1536" s="1" t="n">
        <x:f>IF(E1536="","",VLOOKUP(E1536,'Guide'!$A$7:$C$10,2,FALSE))</x:f>
        <x:v>1</x:v>
      </x:c>
      <x:c r="K1536" s="1" t="n">
        <x:f>IF(E1536="","",VLOOKUP(E1536,'Guide'!$A$7:$C$10,3,FALSE))</x:f>
        <x:v>8</x:v>
      </x:c>
      <x:c r="L1536" s="10" t="n">
        <x:f>('Guide'!$B$4-B1536)*24</x:f>
        <x:v>1311.6833333332906</x:v>
      </x:c>
      <x:c r="M1536" s="10" t="n">
        <x:f>IF(C1536="","",ROUND((C1536-B1536)*24,6))</x:f>
        <x:v>1.6</x:v>
      </x:c>
      <x:c r="N1536" s="10" t="n">
        <x:f>IF(D1536="","",ROUND((D1536-B1536)*24,6))</x:f>
        <x:v>5.66</x:v>
      </x:c>
      <x:c r="O1536" s="1" t="n">
        <x:f>IF(D1536="",1,0)</x:f>
        <x:v>0</x:v>
      </x:c>
      <x:c r="P1536" s="1" t="n">
        <x:f>IF(E1536="",0,IF(OR(C1536&lt;&gt;"",L1536&gt;=J1536),1,0))</x:f>
        <x:v>1</x:v>
      </x:c>
      <x:c r="Q1536" s="1" t="n">
        <x:f>IF(AND(E1536&lt;&gt;"",C1536&lt;&gt;"",M1536&lt;=J1536),1,0)</x:f>
        <x:v>0</x:v>
      </x:c>
      <x:c r="R1536" s="1" t="n">
        <x:f>P1536-Q1536</x:f>
        <x:v>1</x:v>
      </x:c>
      <x:c r="S1536" s="1" t="n">
        <x:f>IF(E1536="",0,IF(OR(D1536&lt;&gt;"",L1536&gt;=K1536),1,0))</x:f>
        <x:v>1</x:v>
      </x:c>
      <x:c r="T1536" s="1" t="n">
        <x:f>IF(AND(E1536&lt;&gt;"",D1536&lt;&gt;"",N1536&lt;=K1536),1,0)</x:f>
        <x:v>1</x:v>
      </x:c>
      <x:c r="U1536" s="1" t="n">
        <x:f>S1536-T1536</x:f>
        <x:v>0</x:v>
      </x:c>
      <x:c r="V1536" s="1" t="n">
        <x:f>IF(I1536="",0,1)</x:f>
        <x:v>0</x:v>
      </x:c>
      <x:c r="W1536" s="1" t="n">
        <x:f>IF(I1536&gt;=4,1,0)</x:f>
        <x:v>0</x:v>
      </x:c>
      <x:c r="X1536" s="1" t="n">
        <x:f>1-O1536</x:f>
        <x:v>1</x:v>
      </x:c>
      <x:c r="Y1536" s="1" t="n">
        <x:f>IF(AND(O1536=1,L1536&gt;168),1,0)</x:f>
        <x:v>0</x:v>
      </x:c>
    </x:row>
    <x:row r="1537">
      <x:c r="A1537" s="1" t="str">
        <x:v>T01532</x:v>
      </x:c>
      <x:c r="B1537" s="9" t="n">
        <x:v>45818.899305555555</x:v>
      </x:c>
      <x:c r="C1537" s="9" t="n">
        <x:v>45819.398888888885</x:v>
      </x:c>
      <x:c r="D1537" s="9" t="n">
        <x:v>45820.03680555556</x:v>
      </x:c>
      <x:c r="E1537" s="1" t="str">
        <x:v>Normal</x:v>
      </x:c>
      <x:c r="F1537" s="1" t="str">
        <x:v>Email</x:v>
      </x:c>
      <x:c r="G1537" s="1" t="str">
        <x:v>Account access</x:v>
      </x:c>
      <x:c r="H1537" s="1" t="n">
        <x:v>0</x:v>
      </x:c>
      <x:c r="I1537" s="1"/>
      <x:c r="J1537" s="1" t="n">
        <x:f>IF(E1537="","",VLOOKUP(E1537,'Guide'!$A$7:$C$10,2,FALSE))</x:f>
        <x:v>12</x:v>
      </x:c>
      <x:c r="K1537" s="1" t="n">
        <x:f>IF(E1537="","",VLOOKUP(E1537,'Guide'!$A$7:$C$10,3,FALSE))</x:f>
        <x:v>72</x:v>
      </x:c>
      <x:c r="L1537" s="10" t="n">
        <x:f>('Guide'!$B$4-B1537)*24</x:f>
        <x:v>482.41666666668607</x:v>
      </x:c>
      <x:c r="M1537" s="10" t="n">
        <x:f>IF(C1537="","",ROUND((C1537-B1537)*24,6))</x:f>
        <x:v>11.99</x:v>
      </x:c>
      <x:c r="N1537" s="10" t="n">
        <x:f>IF(D1537="","",ROUND((D1537-B1537)*24,6))</x:f>
        <x:v>27.3</x:v>
      </x:c>
      <x:c r="O1537" s="1" t="n">
        <x:f>IF(D1537="",1,0)</x:f>
        <x:v>0</x:v>
      </x:c>
      <x:c r="P1537" s="1" t="n">
        <x:f>IF(E1537="",0,IF(OR(C1537&lt;&gt;"",L1537&gt;=J1537),1,0))</x:f>
        <x:v>1</x:v>
      </x:c>
      <x:c r="Q1537" s="1" t="n">
        <x:f>IF(AND(E1537&lt;&gt;"",C1537&lt;&gt;"",M1537&lt;=J1537),1,0)</x:f>
        <x:v>1</x:v>
      </x:c>
      <x:c r="R1537" s="1" t="n">
        <x:f>P1537-Q1537</x:f>
        <x:v>0</x:v>
      </x:c>
      <x:c r="S1537" s="1" t="n">
        <x:f>IF(E1537="",0,IF(OR(D1537&lt;&gt;"",L1537&gt;=K1537),1,0))</x:f>
        <x:v>1</x:v>
      </x:c>
      <x:c r="T1537" s="1" t="n">
        <x:f>IF(AND(E1537&lt;&gt;"",D1537&lt;&gt;"",N1537&lt;=K1537),1,0)</x:f>
        <x:v>1</x:v>
      </x:c>
      <x:c r="U1537" s="1" t="n">
        <x:f>S1537-T1537</x:f>
        <x:v>0</x:v>
      </x:c>
      <x:c r="V1537" s="1" t="n">
        <x:f>IF(I1537="",0,1)</x:f>
        <x:v>0</x:v>
      </x:c>
      <x:c r="W1537" s="1" t="n">
        <x:f>IF(I1537&gt;=4,1,0)</x:f>
        <x:v>0</x:v>
      </x:c>
      <x:c r="X1537" s="1" t="n">
        <x:f>1-O1537</x:f>
        <x:v>1</x:v>
      </x:c>
      <x:c r="Y1537" s="1" t="n">
        <x:f>IF(AND(O1537=1,L1537&gt;168),1,0)</x:f>
        <x:v>0</x:v>
      </x:c>
    </x:row>
    <x:row r="1538">
      <x:c r="A1538" s="1" t="str">
        <x:v>T01533</x:v>
      </x:c>
      <x:c r="B1538" s="9" t="n">
        <x:v>45721.518055555556</x:v>
      </x:c>
      <x:c r="C1538" s="9" t="n">
        <x:v>45722.80305555555</x:v>
      </x:c>
      <x:c r="D1538" s="9" t="n">
        <x:v>45722.807222222225</x:v>
      </x:c>
      <x:c r="E1538" s="1" t="str">
        <x:v>Low</x:v>
      </x:c>
      <x:c r="F1538" s="1" t="str">
        <x:v>WhatsApp</x:v>
      </x:c>
      <x:c r="G1538" s="1" t="str">
        <x:v>Delivery</x:v>
      </x:c>
      <x:c r="H1538" s="1" t="n">
        <x:v>0</x:v>
      </x:c>
      <x:c r="I1538" s="1" t="n">
        <x:v>4</x:v>
      </x:c>
      <x:c r="J1538" s="1" t="n">
        <x:f>IF(E1538="","",VLOOKUP(E1538,'Guide'!$A$7:$C$10,2,FALSE))</x:f>
        <x:v>24</x:v>
      </x:c>
      <x:c r="K1538" s="1" t="n">
        <x:f>IF(E1538="","",VLOOKUP(E1538,'Guide'!$A$7:$C$10,3,FALSE))</x:f>
        <x:v>120</x:v>
      </x:c>
      <x:c r="L1538" s="10" t="n">
        <x:f>('Guide'!$B$4-B1538)*24</x:f>
        <x:v>2819.566666666651</x:v>
      </x:c>
      <x:c r="M1538" s="10" t="n">
        <x:f>IF(C1538="","",ROUND((C1538-B1538)*24,6))</x:f>
        <x:v>30.84</x:v>
      </x:c>
      <x:c r="N1538" s="10" t="n">
        <x:f>IF(D1538="","",ROUND((D1538-B1538)*24,6))</x:f>
        <x:v>30.94</x:v>
      </x:c>
      <x:c r="O1538" s="1" t="n">
        <x:f>IF(D1538="",1,0)</x:f>
        <x:v>0</x:v>
      </x:c>
      <x:c r="P1538" s="1" t="n">
        <x:f>IF(E1538="",0,IF(OR(C1538&lt;&gt;"",L1538&gt;=J1538),1,0))</x:f>
        <x:v>1</x:v>
      </x:c>
      <x:c r="Q1538" s="1" t="n">
        <x:f>IF(AND(E1538&lt;&gt;"",C1538&lt;&gt;"",M1538&lt;=J1538),1,0)</x:f>
        <x:v>0</x:v>
      </x:c>
      <x:c r="R1538" s="1" t="n">
        <x:f>P1538-Q1538</x:f>
        <x:v>1</x:v>
      </x:c>
      <x:c r="S1538" s="1" t="n">
        <x:f>IF(E1538="",0,IF(OR(D1538&lt;&gt;"",L1538&gt;=K1538),1,0))</x:f>
        <x:v>1</x:v>
      </x:c>
      <x:c r="T1538" s="1" t="n">
        <x:f>IF(AND(E1538&lt;&gt;"",D1538&lt;&gt;"",N1538&lt;=K1538),1,0)</x:f>
        <x:v>1</x:v>
      </x:c>
      <x:c r="U1538" s="1" t="n">
        <x:f>S1538-T1538</x:f>
        <x:v>0</x:v>
      </x:c>
      <x:c r="V1538" s="1" t="n">
        <x:f>IF(I1538="",0,1)</x:f>
        <x:v>1</x:v>
      </x:c>
      <x:c r="W1538" s="1" t="n">
        <x:f>IF(I1538&gt;=4,1,0)</x:f>
        <x:v>1</x:v>
      </x:c>
      <x:c r="X1538" s="1" t="n">
        <x:f>1-O1538</x:f>
        <x:v>1</x:v>
      </x:c>
      <x:c r="Y1538" s="1" t="n">
        <x:f>IF(AND(O1538=1,L1538&gt;168),1,0)</x:f>
        <x:v>0</x:v>
      </x:c>
    </x:row>
    <x:row r="1539">
      <x:c r="A1539" s="1" t="str">
        <x:v>T01534</x:v>
      </x:c>
      <x:c r="B1539" s="9" t="n">
        <x:v>45674.77569444444</x:v>
      </x:c>
      <x:c r="C1539" s="9" t="n">
        <x:v>45674.92611111111</x:v>
      </x:c>
      <x:c r="D1539" s="9" t="n">
        <x:v>45676.88361111111</x:v>
      </x:c>
      <x:c r="E1539" s="1" t="str">
        <x:v>Normal</x:v>
      </x:c>
      <x:c r="F1539" s="1" t="str">
        <x:v>Web chat</x:v>
      </x:c>
      <x:c r="G1539" s="1" t="str">
        <x:v>Product information</x:v>
      </x:c>
      <x:c r="H1539" s="1" t="n">
        <x:v>0</x:v>
      </x:c>
      <x:c r="I1539" s="1"/>
      <x:c r="J1539" s="1" t="n">
        <x:f>IF(E1539="","",VLOOKUP(E1539,'Guide'!$A$7:$C$10,2,FALSE))</x:f>
        <x:v>12</x:v>
      </x:c>
      <x:c r="K1539" s="1" t="n">
        <x:f>IF(E1539="","",VLOOKUP(E1539,'Guide'!$A$7:$C$10,3,FALSE))</x:f>
        <x:v>72</x:v>
      </x:c>
      <x:c r="L1539" s="10" t="n">
        <x:f>('Guide'!$B$4-B1539)*24</x:f>
        <x:v>3941.3833333334187</x:v>
      </x:c>
      <x:c r="M1539" s="10" t="n">
        <x:f>IF(C1539="","",ROUND((C1539-B1539)*24,6))</x:f>
        <x:v>3.61</x:v>
      </x:c>
      <x:c r="N1539" s="10" t="n">
        <x:f>IF(D1539="","",ROUND((D1539-B1539)*24,6))</x:f>
        <x:v>50.59</x:v>
      </x:c>
      <x:c r="O1539" s="1" t="n">
        <x:f>IF(D1539="",1,0)</x:f>
        <x:v>0</x:v>
      </x:c>
      <x:c r="P1539" s="1" t="n">
        <x:f>IF(E1539="",0,IF(OR(C1539&lt;&gt;"",L1539&gt;=J1539),1,0))</x:f>
        <x:v>1</x:v>
      </x:c>
      <x:c r="Q1539" s="1" t="n">
        <x:f>IF(AND(E1539&lt;&gt;"",C1539&lt;&gt;"",M1539&lt;=J1539),1,0)</x:f>
        <x:v>1</x:v>
      </x:c>
      <x:c r="R1539" s="1" t="n">
        <x:f>P1539-Q1539</x:f>
        <x:v>0</x:v>
      </x:c>
      <x:c r="S1539" s="1" t="n">
        <x:f>IF(E1539="",0,IF(OR(D1539&lt;&gt;"",L1539&gt;=K1539),1,0))</x:f>
        <x:v>1</x:v>
      </x:c>
      <x:c r="T1539" s="1" t="n">
        <x:f>IF(AND(E1539&lt;&gt;"",D1539&lt;&gt;"",N1539&lt;=K1539),1,0)</x:f>
        <x:v>1</x:v>
      </x:c>
      <x:c r="U1539" s="1" t="n">
        <x:f>S1539-T1539</x:f>
        <x:v>0</x:v>
      </x:c>
      <x:c r="V1539" s="1" t="n">
        <x:f>IF(I1539="",0,1)</x:f>
        <x:v>0</x:v>
      </x:c>
      <x:c r="W1539" s="1" t="n">
        <x:f>IF(I1539&gt;=4,1,0)</x:f>
        <x:v>0</x:v>
      </x:c>
      <x:c r="X1539" s="1" t="n">
        <x:f>1-O1539</x:f>
        <x:v>1</x:v>
      </x:c>
      <x:c r="Y1539" s="1" t="n">
        <x:f>IF(AND(O1539=1,L1539&gt;168),1,0)</x:f>
        <x:v>0</x:v>
      </x:c>
    </x:row>
    <x:row r="1540">
      <x:c r="A1540" s="1" t="str">
        <x:v>T01535</x:v>
      </x:c>
      <x:c r="B1540" s="9" t="n">
        <x:v>45733.54236111111</x:v>
      </x:c>
      <x:c r="C1540" s="9" t="n">
        <x:v>45734.01652777778</x:v>
      </x:c>
      <x:c r="D1540" s="9" t="n">
        <x:v>45740.74361111111</x:v>
      </x:c>
      <x:c r="E1540" s="1" t="str">
        <x:v>Low</x:v>
      </x:c>
      <x:c r="F1540" s="1" t="str">
        <x:v>Web chat</x:v>
      </x:c>
      <x:c r="G1540" s="1" t="str">
        <x:v>Refund</x:v>
      </x:c>
      <x:c r="H1540" s="1" t="n">
        <x:v>0</x:v>
      </x:c>
      <x:c r="I1540" s="1"/>
      <x:c r="J1540" s="1" t="n">
        <x:f>IF(E1540="","",VLOOKUP(E1540,'Guide'!$A$7:$C$10,2,FALSE))</x:f>
        <x:v>24</x:v>
      </x:c>
      <x:c r="K1540" s="1" t="n">
        <x:f>IF(E1540="","",VLOOKUP(E1540,'Guide'!$A$7:$C$10,3,FALSE))</x:f>
        <x:v>120</x:v>
      </x:c>
      <x:c r="L1540" s="10" t="n">
        <x:f>('Guide'!$B$4-B1540)*24</x:f>
        <x:v>2530.983333333337</x:v>
      </x:c>
      <x:c r="M1540" s="10" t="n">
        <x:f>IF(C1540="","",ROUND((C1540-B1540)*24,6))</x:f>
        <x:v>11.38</x:v>
      </x:c>
      <x:c r="N1540" s="10" t="n">
        <x:f>IF(D1540="","",ROUND((D1540-B1540)*24,6))</x:f>
        <x:v>172.83</x:v>
      </x:c>
      <x:c r="O1540" s="1" t="n">
        <x:f>IF(D1540="",1,0)</x:f>
        <x:v>0</x:v>
      </x:c>
      <x:c r="P1540" s="1" t="n">
        <x:f>IF(E1540="",0,IF(OR(C1540&lt;&gt;"",L1540&gt;=J1540),1,0))</x:f>
        <x:v>1</x:v>
      </x:c>
      <x:c r="Q1540" s="1" t="n">
        <x:f>IF(AND(E1540&lt;&gt;"",C1540&lt;&gt;"",M1540&lt;=J1540),1,0)</x:f>
        <x:v>1</x:v>
      </x:c>
      <x:c r="R1540" s="1" t="n">
        <x:f>P1540-Q1540</x:f>
        <x:v>0</x:v>
      </x:c>
      <x:c r="S1540" s="1" t="n">
        <x:f>IF(E1540="",0,IF(OR(D1540&lt;&gt;"",L1540&gt;=K1540),1,0))</x:f>
        <x:v>1</x:v>
      </x:c>
      <x:c r="T1540" s="1" t="n">
        <x:f>IF(AND(E1540&lt;&gt;"",D1540&lt;&gt;"",N1540&lt;=K1540),1,0)</x:f>
        <x:v>0</x:v>
      </x:c>
      <x:c r="U1540" s="1" t="n">
        <x:f>S1540-T1540</x:f>
        <x:v>1</x:v>
      </x:c>
      <x:c r="V1540" s="1" t="n">
        <x:f>IF(I1540="",0,1)</x:f>
        <x:v>0</x:v>
      </x:c>
      <x:c r="W1540" s="1" t="n">
        <x:f>IF(I1540&gt;=4,1,0)</x:f>
        <x:v>0</x:v>
      </x:c>
      <x:c r="X1540" s="1" t="n">
        <x:f>1-O1540</x:f>
        <x:v>1</x:v>
      </x:c>
      <x:c r="Y1540" s="1" t="n">
        <x:f>IF(AND(O1540=1,L1540&gt;168),1,0)</x:f>
        <x:v>0</x:v>
      </x:c>
    </x:row>
    <x:row r="1541">
      <x:c r="A1541" s="1" t="str">
        <x:v>T01536</x:v>
      </x:c>
      <x:c r="B1541" s="9" t="n">
        <x:v>45772.1</x:v>
      </x:c>
      <x:c r="C1541" s="9" t="n">
        <x:v>45772.35375</x:v>
      </x:c>
      <x:c r="D1541" s="9" t="n">
        <x:v>45773.10166666667</x:v>
      </x:c>
      <x:c r="E1541" s="1" t="str">
        <x:v>Normal</x:v>
      </x:c>
      <x:c r="F1541" s="1" t="str">
        <x:v>Web chat</x:v>
      </x:c>
      <x:c r="G1541" s="1" t="str">
        <x:v>Billing</x:v>
      </x:c>
      <x:c r="H1541" s="1" t="n">
        <x:v>0</x:v>
      </x:c>
      <x:c r="I1541" s="1" t="n">
        <x:v>4</x:v>
      </x:c>
      <x:c r="J1541" s="1" t="n">
        <x:f>IF(E1541="","",VLOOKUP(E1541,'Guide'!$A$7:$C$10,2,FALSE))</x:f>
        <x:v>12</x:v>
      </x:c>
      <x:c r="K1541" s="1" t="n">
        <x:f>IF(E1541="","",VLOOKUP(E1541,'Guide'!$A$7:$C$10,3,FALSE))</x:f>
        <x:v>72</x:v>
      </x:c>
      <x:c r="L1541" s="10" t="n">
        <x:f>('Guide'!$B$4-B1541)*24</x:f>
        <x:v>1605.600000000035</x:v>
      </x:c>
      <x:c r="M1541" s="10" t="n">
        <x:f>IF(C1541="","",ROUND((C1541-B1541)*24,6))</x:f>
        <x:v>6.09</x:v>
      </x:c>
      <x:c r="N1541" s="10" t="n">
        <x:f>IF(D1541="","",ROUND((D1541-B1541)*24,6))</x:f>
        <x:v>24.04</x:v>
      </x:c>
      <x:c r="O1541" s="1" t="n">
        <x:f>IF(D1541="",1,0)</x:f>
        <x:v>0</x:v>
      </x:c>
      <x:c r="P1541" s="1" t="n">
        <x:f>IF(E1541="",0,IF(OR(C1541&lt;&gt;"",L1541&gt;=J1541),1,0))</x:f>
        <x:v>1</x:v>
      </x:c>
      <x:c r="Q1541" s="1" t="n">
        <x:f>IF(AND(E1541&lt;&gt;"",C1541&lt;&gt;"",M1541&lt;=J1541),1,0)</x:f>
        <x:v>1</x:v>
      </x:c>
      <x:c r="R1541" s="1" t="n">
        <x:f>P1541-Q1541</x:f>
        <x:v>0</x:v>
      </x:c>
      <x:c r="S1541" s="1" t="n">
        <x:f>IF(E1541="",0,IF(OR(D1541&lt;&gt;"",L1541&gt;=K1541),1,0))</x:f>
        <x:v>1</x:v>
      </x:c>
      <x:c r="T1541" s="1" t="n">
        <x:f>IF(AND(E1541&lt;&gt;"",D1541&lt;&gt;"",N1541&lt;=K1541),1,0)</x:f>
        <x:v>1</x:v>
      </x:c>
      <x:c r="U1541" s="1" t="n">
        <x:f>S1541-T1541</x:f>
        <x:v>0</x:v>
      </x:c>
      <x:c r="V1541" s="1" t="n">
        <x:f>IF(I1541="",0,1)</x:f>
        <x:v>1</x:v>
      </x:c>
      <x:c r="W1541" s="1" t="n">
        <x:f>IF(I1541&gt;=4,1,0)</x:f>
        <x:v>1</x:v>
      </x:c>
      <x:c r="X1541" s="1" t="n">
        <x:f>1-O1541</x:f>
        <x:v>1</x:v>
      </x:c>
      <x:c r="Y1541" s="1" t="n">
        <x:f>IF(AND(O1541=1,L1541&gt;168),1,0)</x:f>
        <x:v>0</x:v>
      </x:c>
    </x:row>
    <x:row r="1542">
      <x:c r="A1542" s="1" t="str">
        <x:v>T01537</x:v>
      </x:c>
      <x:c r="B1542" s="9" t="n">
        <x:v>45666.50277777778</x:v>
      </x:c>
      <x:c r="C1542" s="9" t="n">
        <x:v>45666.57944444445</x:v>
      </x:c>
      <x:c r="D1542" s="9" t="n">
        <x:v>45667.73611111111</x:v>
      </x:c>
      <x:c r="E1542" s="1" t="str">
        <x:v>Normal</x:v>
      </x:c>
      <x:c r="F1542" s="1" t="str">
        <x:v>Web chat</x:v>
      </x:c>
      <x:c r="G1542" s="1" t="str">
        <x:v>Product information</x:v>
      </x:c>
      <x:c r="H1542" s="1" t="n">
        <x:v>0</x:v>
      </x:c>
      <x:c r="I1542" s="1" t="n">
        <x:v>2</x:v>
      </x:c>
      <x:c r="J1542" s="1" t="n">
        <x:f>IF(E1542="","",VLOOKUP(E1542,'Guide'!$A$7:$C$10,2,FALSE))</x:f>
        <x:v>12</x:v>
      </x:c>
      <x:c r="K1542" s="1" t="n">
        <x:f>IF(E1542="","",VLOOKUP(E1542,'Guide'!$A$7:$C$10,3,FALSE))</x:f>
        <x:v>72</x:v>
      </x:c>
      <x:c r="L1542" s="10" t="n">
        <x:f>('Guide'!$B$4-B1542)*24</x:f>
        <x:v>4139.933333333291</x:v>
      </x:c>
      <x:c r="M1542" s="10" t="n">
        <x:f>IF(C1542="","",ROUND((C1542-B1542)*24,6))</x:f>
        <x:v>1.84</x:v>
      </x:c>
      <x:c r="N1542" s="10" t="n">
        <x:f>IF(D1542="","",ROUND((D1542-B1542)*24,6))</x:f>
        <x:v>29.6</x:v>
      </x:c>
      <x:c r="O1542" s="1" t="n">
        <x:f>IF(D1542="",1,0)</x:f>
        <x:v>0</x:v>
      </x:c>
      <x:c r="P1542" s="1" t="n">
        <x:f>IF(E1542="",0,IF(OR(C1542&lt;&gt;"",L1542&gt;=J1542),1,0))</x:f>
        <x:v>1</x:v>
      </x:c>
      <x:c r="Q1542" s="1" t="n">
        <x:f>IF(AND(E1542&lt;&gt;"",C1542&lt;&gt;"",M1542&lt;=J1542),1,0)</x:f>
        <x:v>1</x:v>
      </x:c>
      <x:c r="R1542" s="1" t="n">
        <x:f>P1542-Q1542</x:f>
        <x:v>0</x:v>
      </x:c>
      <x:c r="S1542" s="1" t="n">
        <x:f>IF(E1542="",0,IF(OR(D1542&lt;&gt;"",L1542&gt;=K1542),1,0))</x:f>
        <x:v>1</x:v>
      </x:c>
      <x:c r="T1542" s="1" t="n">
        <x:f>IF(AND(E1542&lt;&gt;"",D1542&lt;&gt;"",N1542&lt;=K1542),1,0)</x:f>
        <x:v>1</x:v>
      </x:c>
      <x:c r="U1542" s="1" t="n">
        <x:f>S1542-T1542</x:f>
        <x:v>0</x:v>
      </x:c>
      <x:c r="V1542" s="1" t="n">
        <x:f>IF(I1542="",0,1)</x:f>
        <x:v>1</x:v>
      </x:c>
      <x:c r="W1542" s="1" t="n">
        <x:f>IF(I1542&gt;=4,1,0)</x:f>
        <x:v>0</x:v>
      </x:c>
      <x:c r="X1542" s="1" t="n">
        <x:f>1-O1542</x:f>
        <x:v>1</x:v>
      </x:c>
      <x:c r="Y1542" s="1" t="n">
        <x:f>IF(AND(O1542=1,L1542&gt;168),1,0)</x:f>
        <x:v>0</x:v>
      </x:c>
    </x:row>
    <x:row r="1543">
      <x:c r="A1543" s="1" t="str">
        <x:v>T01538</x:v>
      </x:c>
      <x:c r="B1543" s="9" t="n">
        <x:v>45778.404861111114</x:v>
      </x:c>
      <x:c r="C1543" s="9" t="n">
        <x:v>45778.58236111111</x:v>
      </x:c>
      <x:c r="D1543" s="9" t="n">
        <x:v>45778.951944444445</x:v>
      </x:c>
      <x:c r="E1543" s="1" t="str">
        <x:v>Normal</x:v>
      </x:c>
      <x:c r="F1543" s="1" t="str">
        <x:v>WhatsApp</x:v>
      </x:c>
      <x:c r="G1543" s="1" t="str">
        <x:v>Account access</x:v>
      </x:c>
      <x:c r="H1543" s="1" t="n">
        <x:v>0</x:v>
      </x:c>
      <x:c r="I1543" s="1"/>
      <x:c r="J1543" s="1" t="n">
        <x:f>IF(E1543="","",VLOOKUP(E1543,'Guide'!$A$7:$C$10,2,FALSE))</x:f>
        <x:v>12</x:v>
      </x:c>
      <x:c r="K1543" s="1" t="n">
        <x:f>IF(E1543="","",VLOOKUP(E1543,'Guide'!$A$7:$C$10,3,FALSE))</x:f>
        <x:v>72</x:v>
      </x:c>
      <x:c r="L1543" s="10" t="n">
        <x:f>('Guide'!$B$4-B1543)*24</x:f>
        <x:v>1454.2833333332674</x:v>
      </x:c>
      <x:c r="M1543" s="10" t="n">
        <x:f>IF(C1543="","",ROUND((C1543-B1543)*24,6))</x:f>
        <x:v>4.26</x:v>
      </x:c>
      <x:c r="N1543" s="10" t="n">
        <x:f>IF(D1543="","",ROUND((D1543-B1543)*24,6))</x:f>
        <x:v>13.13</x:v>
      </x:c>
      <x:c r="O1543" s="1" t="n">
        <x:f>IF(D1543="",1,0)</x:f>
        <x:v>0</x:v>
      </x:c>
      <x:c r="P1543" s="1" t="n">
        <x:f>IF(E1543="",0,IF(OR(C1543&lt;&gt;"",L1543&gt;=J1543),1,0))</x:f>
        <x:v>1</x:v>
      </x:c>
      <x:c r="Q1543" s="1" t="n">
        <x:f>IF(AND(E1543&lt;&gt;"",C1543&lt;&gt;"",M1543&lt;=J1543),1,0)</x:f>
        <x:v>1</x:v>
      </x:c>
      <x:c r="R1543" s="1" t="n">
        <x:f>P1543-Q1543</x:f>
        <x:v>0</x:v>
      </x:c>
      <x:c r="S1543" s="1" t="n">
        <x:f>IF(E1543="",0,IF(OR(D1543&lt;&gt;"",L1543&gt;=K1543),1,0))</x:f>
        <x:v>1</x:v>
      </x:c>
      <x:c r="T1543" s="1" t="n">
        <x:f>IF(AND(E1543&lt;&gt;"",D1543&lt;&gt;"",N1543&lt;=K1543),1,0)</x:f>
        <x:v>1</x:v>
      </x:c>
      <x:c r="U1543" s="1" t="n">
        <x:f>S1543-T1543</x:f>
        <x:v>0</x:v>
      </x:c>
      <x:c r="V1543" s="1" t="n">
        <x:f>IF(I1543="",0,1)</x:f>
        <x:v>0</x:v>
      </x:c>
      <x:c r="W1543" s="1" t="n">
        <x:f>IF(I1543&gt;=4,1,0)</x:f>
        <x:v>0</x:v>
      </x:c>
      <x:c r="X1543" s="1" t="n">
        <x:f>1-O1543</x:f>
        <x:v>1</x:v>
      </x:c>
      <x:c r="Y1543" s="1" t="n">
        <x:f>IF(AND(O1543=1,L1543&gt;168),1,0)</x:f>
        <x:v>0</x:v>
      </x:c>
    </x:row>
    <x:row r="1544">
      <x:c r="A1544" s="1" t="str">
        <x:v>T01539</x:v>
      </x:c>
      <x:c r="B1544" s="9" t="n">
        <x:v>45677.97430555556</x:v>
      </x:c>
      <x:c r="C1544" s="9" t="n">
        <x:v>45678.99722222222</x:v>
      </x:c>
      <x:c r="D1544" s="9" t="n">
        <x:v>45683.54472222222</x:v>
      </x:c>
      <x:c r="E1544" s="1" t="str">
        <x:v>Low</x:v>
      </x:c>
      <x:c r="F1544" s="1" t="str">
        <x:v>WhatsApp</x:v>
      </x:c>
      <x:c r="G1544" s="1" t="str">
        <x:v>Product information</x:v>
      </x:c>
      <x:c r="H1544" s="1" t="n">
        <x:v>0</x:v>
      </x:c>
      <x:c r="I1544" s="1"/>
      <x:c r="J1544" s="1" t="n">
        <x:f>IF(E1544="","",VLOOKUP(E1544,'Guide'!$A$7:$C$10,2,FALSE))</x:f>
        <x:v>24</x:v>
      </x:c>
      <x:c r="K1544" s="1" t="n">
        <x:f>IF(E1544="","",VLOOKUP(E1544,'Guide'!$A$7:$C$10,3,FALSE))</x:f>
        <x:v>120</x:v>
      </x:c>
      <x:c r="L1544" s="10" t="n">
        <x:f>('Guide'!$B$4-B1544)*24</x:f>
        <x:v>3864.6166666665813</x:v>
      </x:c>
      <x:c r="M1544" s="10" t="n">
        <x:f>IF(C1544="","",ROUND((C1544-B1544)*24,6))</x:f>
        <x:v>24.55</x:v>
      </x:c>
      <x:c r="N1544" s="10" t="n">
        <x:f>IF(D1544="","",ROUND((D1544-B1544)*24,6))</x:f>
        <x:v>133.69</x:v>
      </x:c>
      <x:c r="O1544" s="1" t="n">
        <x:f>IF(D1544="",1,0)</x:f>
        <x:v>0</x:v>
      </x:c>
      <x:c r="P1544" s="1" t="n">
        <x:f>IF(E1544="",0,IF(OR(C1544&lt;&gt;"",L1544&gt;=J1544),1,0))</x:f>
        <x:v>1</x:v>
      </x:c>
      <x:c r="Q1544" s="1" t="n">
        <x:f>IF(AND(E1544&lt;&gt;"",C1544&lt;&gt;"",M1544&lt;=J1544),1,0)</x:f>
        <x:v>0</x:v>
      </x:c>
      <x:c r="R1544" s="1" t="n">
        <x:f>P1544-Q1544</x:f>
        <x:v>1</x:v>
      </x:c>
      <x:c r="S1544" s="1" t="n">
        <x:f>IF(E1544="",0,IF(OR(D1544&lt;&gt;"",L1544&gt;=K1544),1,0))</x:f>
        <x:v>1</x:v>
      </x:c>
      <x:c r="T1544" s="1" t="n">
        <x:f>IF(AND(E1544&lt;&gt;"",D1544&lt;&gt;"",N1544&lt;=K1544),1,0)</x:f>
        <x:v>0</x:v>
      </x:c>
      <x:c r="U1544" s="1" t="n">
        <x:f>S1544-T1544</x:f>
        <x:v>1</x:v>
      </x:c>
      <x:c r="V1544" s="1" t="n">
        <x:f>IF(I1544="",0,1)</x:f>
        <x:v>0</x:v>
      </x:c>
      <x:c r="W1544" s="1" t="n">
        <x:f>IF(I1544&gt;=4,1,0)</x:f>
        <x:v>0</x:v>
      </x:c>
      <x:c r="X1544" s="1" t="n">
        <x:f>1-O1544</x:f>
        <x:v>1</x:v>
      </x:c>
      <x:c r="Y1544" s="1" t="n">
        <x:f>IF(AND(O1544=1,L1544&gt;168),1,0)</x:f>
        <x:v>0</x:v>
      </x:c>
    </x:row>
    <x:row r="1545">
      <x:c r="A1545" s="1" t="str">
        <x:v>T01540</x:v>
      </x:c>
      <x:c r="B1545" s="9" t="n">
        <x:v>45766.14513888889</x:v>
      </x:c>
      <x:c r="C1545" s="9" t="n">
        <x:v>45766.79388888889</x:v>
      </x:c>
      <x:c r="D1545" s="9" t="n">
        <x:v>45768.533055555556</x:v>
      </x:c>
      <x:c r="E1545" s="1" t="str">
        <x:v>Low</x:v>
      </x:c>
      <x:c r="F1545" s="1" t="str">
        <x:v>WhatsApp</x:v>
      </x:c>
      <x:c r="G1545" s="1" t="str">
        <x:v>Product information</x:v>
      </x:c>
      <x:c r="H1545" s="1" t="n">
        <x:v>0</x:v>
      </x:c>
      <x:c r="I1545" s="1"/>
      <x:c r="J1545" s="1" t="n">
        <x:f>IF(E1545="","",VLOOKUP(E1545,'Guide'!$A$7:$C$10,2,FALSE))</x:f>
        <x:v>24</x:v>
      </x:c>
      <x:c r="K1545" s="1" t="n">
        <x:f>IF(E1545="","",VLOOKUP(E1545,'Guide'!$A$7:$C$10,3,FALSE))</x:f>
        <x:v>120</x:v>
      </x:c>
      <x:c r="L1545" s="10" t="n">
        <x:f>('Guide'!$B$4-B1545)*24</x:f>
        <x:v>1748.5166666666628</x:v>
      </x:c>
      <x:c r="M1545" s="10" t="n">
        <x:f>IF(C1545="","",ROUND((C1545-B1545)*24,6))</x:f>
        <x:v>15.57</x:v>
      </x:c>
      <x:c r="N1545" s="10" t="n">
        <x:f>IF(D1545="","",ROUND((D1545-B1545)*24,6))</x:f>
        <x:v>57.31</x:v>
      </x:c>
      <x:c r="O1545" s="1" t="n">
        <x:f>IF(D1545="",1,0)</x:f>
        <x:v>0</x:v>
      </x:c>
      <x:c r="P1545" s="1" t="n">
        <x:f>IF(E1545="",0,IF(OR(C1545&lt;&gt;"",L1545&gt;=J1545),1,0))</x:f>
        <x:v>1</x:v>
      </x:c>
      <x:c r="Q1545" s="1" t="n">
        <x:f>IF(AND(E1545&lt;&gt;"",C1545&lt;&gt;"",M1545&lt;=J1545),1,0)</x:f>
        <x:v>1</x:v>
      </x:c>
      <x:c r="R1545" s="1" t="n">
        <x:f>P1545-Q1545</x:f>
        <x:v>0</x:v>
      </x:c>
      <x:c r="S1545" s="1" t="n">
        <x:f>IF(E1545="",0,IF(OR(D1545&lt;&gt;"",L1545&gt;=K1545),1,0))</x:f>
        <x:v>1</x:v>
      </x:c>
      <x:c r="T1545" s="1" t="n">
        <x:f>IF(AND(E1545&lt;&gt;"",D1545&lt;&gt;"",N1545&lt;=K1545),1,0)</x:f>
        <x:v>1</x:v>
      </x:c>
      <x:c r="U1545" s="1" t="n">
        <x:f>S1545-T1545</x:f>
        <x:v>0</x:v>
      </x:c>
      <x:c r="V1545" s="1" t="n">
        <x:f>IF(I1545="",0,1)</x:f>
        <x:v>0</x:v>
      </x:c>
      <x:c r="W1545" s="1" t="n">
        <x:f>IF(I1545&gt;=4,1,0)</x:f>
        <x:v>0</x:v>
      </x:c>
      <x:c r="X1545" s="1" t="n">
        <x:f>1-O1545</x:f>
        <x:v>1</x:v>
      </x:c>
      <x:c r="Y1545" s="1" t="n">
        <x:f>IF(AND(O1545=1,L1545&gt;168),1,0)</x:f>
        <x:v>0</x:v>
      </x:c>
    </x:row>
    <x:row r="1546">
      <x:c r="A1546" s="1" t="str">
        <x:v>T01541</x:v>
      </x:c>
      <x:c r="B1546" s="9" t="n">
        <x:v>45658.21805555555</x:v>
      </x:c>
      <x:c r="C1546" s="9" t="n">
        <x:v>45658.47430555556</x:v>
      </x:c>
      <x:c r="D1546" s="9" t="n">
        <x:v>45660.243472222224</x:v>
      </x:c>
      <x:c r="E1546" s="1" t="str">
        <x:v>Low</x:v>
      </x:c>
      <x:c r="F1546" s="1" t="str">
        <x:v>Web chat</x:v>
      </x:c>
      <x:c r="G1546" s="1" t="str">
        <x:v>Account access</x:v>
      </x:c>
      <x:c r="H1546" s="1" t="n">
        <x:v>0</x:v>
      </x:c>
      <x:c r="I1546" s="1" t="n">
        <x:v>5</x:v>
      </x:c>
      <x:c r="J1546" s="1" t="n">
        <x:f>IF(E1546="","",VLOOKUP(E1546,'Guide'!$A$7:$C$10,2,FALSE))</x:f>
        <x:v>24</x:v>
      </x:c>
      <x:c r="K1546" s="1" t="n">
        <x:f>IF(E1546="","",VLOOKUP(E1546,'Guide'!$A$7:$C$10,3,FALSE))</x:f>
        <x:v>120</x:v>
      </x:c>
      <x:c r="L1546" s="10" t="n">
        <x:f>('Guide'!$B$4-B1546)*24</x:f>
        <x:v>4338.766666666721</x:v>
      </x:c>
      <x:c r="M1546" s="10" t="n">
        <x:f>IF(C1546="","",ROUND((C1546-B1546)*24,6))</x:f>
        <x:v>6.15</x:v>
      </x:c>
      <x:c r="N1546" s="10" t="n">
        <x:f>IF(D1546="","",ROUND((D1546-B1546)*24,6))</x:f>
        <x:v>48.61</x:v>
      </x:c>
      <x:c r="O1546" s="1" t="n">
        <x:f>IF(D1546="",1,0)</x:f>
        <x:v>0</x:v>
      </x:c>
      <x:c r="P1546" s="1" t="n">
        <x:f>IF(E1546="",0,IF(OR(C1546&lt;&gt;"",L1546&gt;=J1546),1,0))</x:f>
        <x:v>1</x:v>
      </x:c>
      <x:c r="Q1546" s="1" t="n">
        <x:f>IF(AND(E1546&lt;&gt;"",C1546&lt;&gt;"",M1546&lt;=J1546),1,0)</x:f>
        <x:v>1</x:v>
      </x:c>
      <x:c r="R1546" s="1" t="n">
        <x:f>P1546-Q1546</x:f>
        <x:v>0</x:v>
      </x:c>
      <x:c r="S1546" s="1" t="n">
        <x:f>IF(E1546="",0,IF(OR(D1546&lt;&gt;"",L1546&gt;=K1546),1,0))</x:f>
        <x:v>1</x:v>
      </x:c>
      <x:c r="T1546" s="1" t="n">
        <x:f>IF(AND(E1546&lt;&gt;"",D1546&lt;&gt;"",N1546&lt;=K1546),1,0)</x:f>
        <x:v>1</x:v>
      </x:c>
      <x:c r="U1546" s="1" t="n">
        <x:f>S1546-T1546</x:f>
        <x:v>0</x:v>
      </x:c>
      <x:c r="V1546" s="1" t="n">
        <x:f>IF(I1546="",0,1)</x:f>
        <x:v>1</x:v>
      </x:c>
      <x:c r="W1546" s="1" t="n">
        <x:f>IF(I1546&gt;=4,1,0)</x:f>
        <x:v>1</x:v>
      </x:c>
      <x:c r="X1546" s="1" t="n">
        <x:f>1-O1546</x:f>
        <x:v>1</x:v>
      </x:c>
      <x:c r="Y1546" s="1" t="n">
        <x:f>IF(AND(O1546=1,L1546&gt;168),1,0)</x:f>
        <x:v>0</x:v>
      </x:c>
    </x:row>
    <x:row r="1547">
      <x:c r="A1547" s="1" t="str">
        <x:v>T01542</x:v>
      </x:c>
      <x:c r="B1547" s="9" t="n">
        <x:v>45703.51736111111</x:v>
      </x:c>
      <x:c r="C1547" s="9" t="n">
        <x:v>45704.61944444444</x:v>
      </x:c>
      <x:c r="D1547" s="9" t="n">
        <x:v>45710.01027777778</x:v>
      </x:c>
      <x:c r="E1547" s="1" t="str">
        <x:v>Low</x:v>
      </x:c>
      <x:c r="F1547" s="1" t="str">
        <x:v>Email</x:v>
      </x:c>
      <x:c r="G1547" s="1" t="str">
        <x:v>Account access</x:v>
      </x:c>
      <x:c r="H1547" s="1" t="n">
        <x:v>0</x:v>
      </x:c>
      <x:c r="I1547" s="1" t="n">
        <x:v>4</x:v>
      </x:c>
      <x:c r="J1547" s="1" t="n">
        <x:f>IF(E1547="","",VLOOKUP(E1547,'Guide'!$A$7:$C$10,2,FALSE))</x:f>
        <x:v>24</x:v>
      </x:c>
      <x:c r="K1547" s="1" t="n">
        <x:f>IF(E1547="","",VLOOKUP(E1547,'Guide'!$A$7:$C$10,3,FALSE))</x:f>
        <x:v>120</x:v>
      </x:c>
      <x:c r="L1547" s="10" t="n">
        <x:f>('Guide'!$B$4-B1547)*24</x:f>
        <x:v>3251.583333333372</x:v>
      </x:c>
      <x:c r="M1547" s="10" t="n">
        <x:f>IF(C1547="","",ROUND((C1547-B1547)*24,6))</x:f>
        <x:v>26.45</x:v>
      </x:c>
      <x:c r="N1547" s="10" t="n">
        <x:f>IF(D1547="","",ROUND((D1547-B1547)*24,6))</x:f>
        <x:v>155.83</x:v>
      </x:c>
      <x:c r="O1547" s="1" t="n">
        <x:f>IF(D1547="",1,0)</x:f>
        <x:v>0</x:v>
      </x:c>
      <x:c r="P1547" s="1" t="n">
        <x:f>IF(E1547="",0,IF(OR(C1547&lt;&gt;"",L1547&gt;=J1547),1,0))</x:f>
        <x:v>1</x:v>
      </x:c>
      <x:c r="Q1547" s="1" t="n">
        <x:f>IF(AND(E1547&lt;&gt;"",C1547&lt;&gt;"",M1547&lt;=J1547),1,0)</x:f>
        <x:v>0</x:v>
      </x:c>
      <x:c r="R1547" s="1" t="n">
        <x:f>P1547-Q1547</x:f>
        <x:v>1</x:v>
      </x:c>
      <x:c r="S1547" s="1" t="n">
        <x:f>IF(E1547="",0,IF(OR(D1547&lt;&gt;"",L1547&gt;=K1547),1,0))</x:f>
        <x:v>1</x:v>
      </x:c>
      <x:c r="T1547" s="1" t="n">
        <x:f>IF(AND(E1547&lt;&gt;"",D1547&lt;&gt;"",N1547&lt;=K1547),1,0)</x:f>
        <x:v>0</x:v>
      </x:c>
      <x:c r="U1547" s="1" t="n">
        <x:f>S1547-T1547</x:f>
        <x:v>1</x:v>
      </x:c>
      <x:c r="V1547" s="1" t="n">
        <x:f>IF(I1547="",0,1)</x:f>
        <x:v>1</x:v>
      </x:c>
      <x:c r="W1547" s="1" t="n">
        <x:f>IF(I1547&gt;=4,1,0)</x:f>
        <x:v>1</x:v>
      </x:c>
      <x:c r="X1547" s="1" t="n">
        <x:f>1-O1547</x:f>
        <x:v>1</x:v>
      </x:c>
      <x:c r="Y1547" s="1" t="n">
        <x:f>IF(AND(O1547=1,L1547&gt;168),1,0)</x:f>
        <x:v>0</x:v>
      </x:c>
    </x:row>
    <x:row r="1548">
      <x:c r="A1548" s="1" t="str">
        <x:v>T01543</x:v>
      </x:c>
      <x:c r="B1548" s="9" t="n">
        <x:v>45703.02638888889</x:v>
      </x:c>
      <x:c r="C1548" s="9" t="n">
        <x:v>45703.07263888889</x:v>
      </x:c>
      <x:c r="D1548" s="9" t="n">
        <x:v>45704.04638888889</x:v>
      </x:c>
      <x:c r="E1548" s="1" t="str">
        <x:v>Urgent</x:v>
      </x:c>
      <x:c r="F1548" s="1" t="str">
        <x:v>Email</x:v>
      </x:c>
      <x:c r="G1548" s="1" t="str">
        <x:v>Delivery</x:v>
      </x:c>
      <x:c r="H1548" s="1" t="n">
        <x:v>0</x:v>
      </x:c>
      <x:c r="I1548" s="1"/>
      <x:c r="J1548" s="1" t="n">
        <x:f>IF(E1548="","",VLOOKUP(E1548,'Guide'!$A$7:$C$10,2,FALSE))</x:f>
        <x:v>1</x:v>
      </x:c>
      <x:c r="K1548" s="1" t="n">
        <x:f>IF(E1548="","",VLOOKUP(E1548,'Guide'!$A$7:$C$10,3,FALSE))</x:f>
        <x:v>8</x:v>
      </x:c>
      <x:c r="L1548" s="10" t="n">
        <x:f>('Guide'!$B$4-B1548)*24</x:f>
        <x:v>3263.3666666666977</x:v>
      </x:c>
      <x:c r="M1548" s="10" t="n">
        <x:f>IF(C1548="","",ROUND((C1548-B1548)*24,6))</x:f>
        <x:v>1.11</x:v>
      </x:c>
      <x:c r="N1548" s="10" t="n">
        <x:f>IF(D1548="","",ROUND((D1548-B1548)*24,6))</x:f>
        <x:v>24.48</x:v>
      </x:c>
      <x:c r="O1548" s="1" t="n">
        <x:f>IF(D1548="",1,0)</x:f>
        <x:v>0</x:v>
      </x:c>
      <x:c r="P1548" s="1" t="n">
        <x:f>IF(E1548="",0,IF(OR(C1548&lt;&gt;"",L1548&gt;=J1548),1,0))</x:f>
        <x:v>1</x:v>
      </x:c>
      <x:c r="Q1548" s="1" t="n">
        <x:f>IF(AND(E1548&lt;&gt;"",C1548&lt;&gt;"",M1548&lt;=J1548),1,0)</x:f>
        <x:v>0</x:v>
      </x:c>
      <x:c r="R1548" s="1" t="n">
        <x:f>P1548-Q1548</x:f>
        <x:v>1</x:v>
      </x:c>
      <x:c r="S1548" s="1" t="n">
        <x:f>IF(E1548="",0,IF(OR(D1548&lt;&gt;"",L1548&gt;=K1548),1,0))</x:f>
        <x:v>1</x:v>
      </x:c>
      <x:c r="T1548" s="1" t="n">
        <x:f>IF(AND(E1548&lt;&gt;"",D1548&lt;&gt;"",N1548&lt;=K1548),1,0)</x:f>
        <x:v>0</x:v>
      </x:c>
      <x:c r="U1548" s="1" t="n">
        <x:f>S1548-T1548</x:f>
        <x:v>1</x:v>
      </x:c>
      <x:c r="V1548" s="1" t="n">
        <x:f>IF(I1548="",0,1)</x:f>
        <x:v>0</x:v>
      </x:c>
      <x:c r="W1548" s="1" t="n">
        <x:f>IF(I1548&gt;=4,1,0)</x:f>
        <x:v>0</x:v>
      </x:c>
      <x:c r="X1548" s="1" t="n">
        <x:f>1-O1548</x:f>
        <x:v>1</x:v>
      </x:c>
      <x:c r="Y1548" s="1" t="n">
        <x:f>IF(AND(O1548=1,L1548&gt;168),1,0)</x:f>
        <x:v>0</x:v>
      </x:c>
    </x:row>
    <x:row r="1549">
      <x:c r="A1549" s="1" t="str">
        <x:v>T01544</x:v>
      </x:c>
      <x:c r="B1549" s="9" t="n">
        <x:v>45777.80069444444</x:v>
      </x:c>
      <x:c r="C1549" s="9" t="n">
        <x:v>45780.07111111111</x:v>
      </x:c>
      <x:c r="D1549" s="9" t="n">
        <x:v>45780.075277777774</x:v>
      </x:c>
      <x:c r="E1549" s="1" t="str">
        <x:v>Normal</x:v>
      </x:c>
      <x:c r="F1549" s="1" t="str">
        <x:v>Email</x:v>
      </x:c>
      <x:c r="G1549" s="1" t="str">
        <x:v>Account access</x:v>
      </x:c>
      <x:c r="H1549" s="1" t="n">
        <x:v>0</x:v>
      </x:c>
      <x:c r="I1549" s="1"/>
      <x:c r="J1549" s="1" t="n">
        <x:f>IF(E1549="","",VLOOKUP(E1549,'Guide'!$A$7:$C$10,2,FALSE))</x:f>
        <x:v>12</x:v>
      </x:c>
      <x:c r="K1549" s="1" t="n">
        <x:f>IF(E1549="","",VLOOKUP(E1549,'Guide'!$A$7:$C$10,3,FALSE))</x:f>
        <x:v>72</x:v>
      </x:c>
      <x:c r="L1549" s="10" t="n">
        <x:f>('Guide'!$B$4-B1549)*24</x:f>
        <x:v>1468.7833333333838</x:v>
      </x:c>
      <x:c r="M1549" s="10" t="n">
        <x:f>IF(C1549="","",ROUND((C1549-B1549)*24,6))</x:f>
        <x:v>54.49</x:v>
      </x:c>
      <x:c r="N1549" s="10" t="n">
        <x:f>IF(D1549="","",ROUND((D1549-B1549)*24,6))</x:f>
        <x:v>54.59</x:v>
      </x:c>
      <x:c r="O1549" s="1" t="n">
        <x:f>IF(D1549="",1,0)</x:f>
        <x:v>0</x:v>
      </x:c>
      <x:c r="P1549" s="1" t="n">
        <x:f>IF(E1549="",0,IF(OR(C1549&lt;&gt;"",L1549&gt;=J1549),1,0))</x:f>
        <x:v>1</x:v>
      </x:c>
      <x:c r="Q1549" s="1" t="n">
        <x:f>IF(AND(E1549&lt;&gt;"",C1549&lt;&gt;"",M1549&lt;=J1549),1,0)</x:f>
        <x:v>0</x:v>
      </x:c>
      <x:c r="R1549" s="1" t="n">
        <x:f>P1549-Q1549</x:f>
        <x:v>1</x:v>
      </x:c>
      <x:c r="S1549" s="1" t="n">
        <x:f>IF(E1549="",0,IF(OR(D1549&lt;&gt;"",L1549&gt;=K1549),1,0))</x:f>
        <x:v>1</x:v>
      </x:c>
      <x:c r="T1549" s="1" t="n">
        <x:f>IF(AND(E1549&lt;&gt;"",D1549&lt;&gt;"",N1549&lt;=K1549),1,0)</x:f>
        <x:v>1</x:v>
      </x:c>
      <x:c r="U1549" s="1" t="n">
        <x:f>S1549-T1549</x:f>
        <x:v>0</x:v>
      </x:c>
      <x:c r="V1549" s="1" t="n">
        <x:f>IF(I1549="",0,1)</x:f>
        <x:v>0</x:v>
      </x:c>
      <x:c r="W1549" s="1" t="n">
        <x:f>IF(I1549&gt;=4,1,0)</x:f>
        <x:v>0</x:v>
      </x:c>
      <x:c r="X1549" s="1" t="n">
        <x:f>1-O1549</x:f>
        <x:v>1</x:v>
      </x:c>
      <x:c r="Y1549" s="1" t="n">
        <x:f>IF(AND(O1549=1,L1549&gt;168),1,0)</x:f>
        <x:v>0</x:v>
      </x:c>
    </x:row>
    <x:row r="1550">
      <x:c r="A1550" s="1" t="str">
        <x:v>T01545</x:v>
      </x:c>
      <x:c r="B1550" s="9" t="n">
        <x:v>45762.43125</x:v>
      </x:c>
      <x:c r="C1550" s="9" t="n">
        <x:v>45763.52625</x:v>
      </x:c>
      <x:c r="D1550" s="9" t="n">
        <x:v>45768.88333333333</x:v>
      </x:c>
      <x:c r="E1550" s="1" t="str">
        <x:v>Low</x:v>
      </x:c>
      <x:c r="F1550" s="1" t="str">
        <x:v>WhatsApp</x:v>
      </x:c>
      <x:c r="G1550" s="1" t="str">
        <x:v>Delivery</x:v>
      </x:c>
      <x:c r="H1550" s="1" t="n">
        <x:v>0</x:v>
      </x:c>
      <x:c r="I1550" s="1" t="n">
        <x:v>3</x:v>
      </x:c>
      <x:c r="J1550" s="1" t="n">
        <x:f>IF(E1550="","",VLOOKUP(E1550,'Guide'!$A$7:$C$10,2,FALSE))</x:f>
        <x:v>24</x:v>
      </x:c>
      <x:c r="K1550" s="1" t="n">
        <x:f>IF(E1550="","",VLOOKUP(E1550,'Guide'!$A$7:$C$10,3,FALSE))</x:f>
        <x:v>120</x:v>
      </x:c>
      <x:c r="L1550" s="10" t="n">
        <x:f>('Guide'!$B$4-B1550)*24</x:f>
        <x:v>1837.649999999965</x:v>
      </x:c>
      <x:c r="M1550" s="10" t="n">
        <x:f>IF(C1550="","",ROUND((C1550-B1550)*24,6))</x:f>
        <x:v>26.28</x:v>
      </x:c>
      <x:c r="N1550" s="10" t="n">
        <x:f>IF(D1550="","",ROUND((D1550-B1550)*24,6))</x:f>
        <x:v>154.85</x:v>
      </x:c>
      <x:c r="O1550" s="1" t="n">
        <x:f>IF(D1550="",1,0)</x:f>
        <x:v>0</x:v>
      </x:c>
      <x:c r="P1550" s="1" t="n">
        <x:f>IF(E1550="",0,IF(OR(C1550&lt;&gt;"",L1550&gt;=J1550),1,0))</x:f>
        <x:v>1</x:v>
      </x:c>
      <x:c r="Q1550" s="1" t="n">
        <x:f>IF(AND(E1550&lt;&gt;"",C1550&lt;&gt;"",M1550&lt;=J1550),1,0)</x:f>
        <x:v>0</x:v>
      </x:c>
      <x:c r="R1550" s="1" t="n">
        <x:f>P1550-Q1550</x:f>
        <x:v>1</x:v>
      </x:c>
      <x:c r="S1550" s="1" t="n">
        <x:f>IF(E1550="",0,IF(OR(D1550&lt;&gt;"",L1550&gt;=K1550),1,0))</x:f>
        <x:v>1</x:v>
      </x:c>
      <x:c r="T1550" s="1" t="n">
        <x:f>IF(AND(E1550&lt;&gt;"",D1550&lt;&gt;"",N1550&lt;=K1550),1,0)</x:f>
        <x:v>0</x:v>
      </x:c>
      <x:c r="U1550" s="1" t="n">
        <x:f>S1550-T1550</x:f>
        <x:v>1</x:v>
      </x:c>
      <x:c r="V1550" s="1" t="n">
        <x:f>IF(I1550="",0,1)</x:f>
        <x:v>1</x:v>
      </x:c>
      <x:c r="W1550" s="1" t="n">
        <x:f>IF(I1550&gt;=4,1,0)</x:f>
        <x:v>0</x:v>
      </x:c>
      <x:c r="X1550" s="1" t="n">
        <x:f>1-O1550</x:f>
        <x:v>1</x:v>
      </x:c>
      <x:c r="Y1550" s="1" t="n">
        <x:f>IF(AND(O1550=1,L1550&gt;168),1,0)</x:f>
        <x:v>0</x:v>
      </x:c>
    </x:row>
    <x:row r="1551">
      <x:c r="A1551" s="1" t="str">
        <x:v>T01546</x:v>
      </x:c>
      <x:c r="B1551" s="9" t="n">
        <x:v>45734.322916666664</x:v>
      </x:c>
      <x:c r="C1551" s="9" t="n">
        <x:v>45734.59208333334</x:v>
      </x:c>
      <x:c r="D1551" s="9" t="n">
        <x:v>45736.82375</x:v>
      </x:c>
      <x:c r="E1551" s="1" t="str">
        <x:v>Low</x:v>
      </x:c>
      <x:c r="F1551" s="1" t="str">
        <x:v>Web chat</x:v>
      </x:c>
      <x:c r="G1551" s="1" t="str">
        <x:v>Billing</x:v>
      </x:c>
      <x:c r="H1551" s="1" t="n">
        <x:v>0</x:v>
      </x:c>
      <x:c r="I1551" s="1" t="n">
        <x:v>4</x:v>
      </x:c>
      <x:c r="J1551" s="1" t="n">
        <x:f>IF(E1551="","",VLOOKUP(E1551,'Guide'!$A$7:$C$10,2,FALSE))</x:f>
        <x:v>24</x:v>
      </x:c>
      <x:c r="K1551" s="1" t="n">
        <x:f>IF(E1551="","",VLOOKUP(E1551,'Guide'!$A$7:$C$10,3,FALSE))</x:f>
        <x:v>120</x:v>
      </x:c>
      <x:c r="L1551" s="10" t="n">
        <x:f>('Guide'!$B$4-B1551)*24</x:f>
        <x:v>2512.250000000058</x:v>
      </x:c>
      <x:c r="M1551" s="10" t="n">
        <x:f>IF(C1551="","",ROUND((C1551-B1551)*24,6))</x:f>
        <x:v>6.46</x:v>
      </x:c>
      <x:c r="N1551" s="10" t="n">
        <x:f>IF(D1551="","",ROUND((D1551-B1551)*24,6))</x:f>
        <x:v>60.02</x:v>
      </x:c>
      <x:c r="O1551" s="1" t="n">
        <x:f>IF(D1551="",1,0)</x:f>
        <x:v>0</x:v>
      </x:c>
      <x:c r="P1551" s="1" t="n">
        <x:f>IF(E1551="",0,IF(OR(C1551&lt;&gt;"",L1551&gt;=J1551),1,0))</x:f>
        <x:v>1</x:v>
      </x:c>
      <x:c r="Q1551" s="1" t="n">
        <x:f>IF(AND(E1551&lt;&gt;"",C1551&lt;&gt;"",M1551&lt;=J1551),1,0)</x:f>
        <x:v>1</x:v>
      </x:c>
      <x:c r="R1551" s="1" t="n">
        <x:f>P1551-Q1551</x:f>
        <x:v>0</x:v>
      </x:c>
      <x:c r="S1551" s="1" t="n">
        <x:f>IF(E1551="",0,IF(OR(D1551&lt;&gt;"",L1551&gt;=K1551),1,0))</x:f>
        <x:v>1</x:v>
      </x:c>
      <x:c r="T1551" s="1" t="n">
        <x:f>IF(AND(E1551&lt;&gt;"",D1551&lt;&gt;"",N1551&lt;=K1551),1,0)</x:f>
        <x:v>1</x:v>
      </x:c>
      <x:c r="U1551" s="1" t="n">
        <x:f>S1551-T1551</x:f>
        <x:v>0</x:v>
      </x:c>
      <x:c r="V1551" s="1" t="n">
        <x:f>IF(I1551="",0,1)</x:f>
        <x:v>1</x:v>
      </x:c>
      <x:c r="W1551" s="1" t="n">
        <x:f>IF(I1551&gt;=4,1,0)</x:f>
        <x:v>1</x:v>
      </x:c>
      <x:c r="X1551" s="1" t="n">
        <x:f>1-O1551</x:f>
        <x:v>1</x:v>
      </x:c>
      <x:c r="Y1551" s="1" t="n">
        <x:f>IF(AND(O1551=1,L1551&gt;168),1,0)</x:f>
        <x:v>0</x:v>
      </x:c>
    </x:row>
    <x:row r="1552">
      <x:c r="A1552" s="1" t="str">
        <x:v>T01547</x:v>
      </x:c>
      <x:c r="B1552" s="9" t="n">
        <x:v>45786.70277777778</x:v>
      </x:c>
      <x:c r="C1552" s="9" t="n">
        <x:v>45786.77819444444</x:v>
      </x:c>
      <x:c r="D1552" s="9" t="n">
        <x:v>45786.99277777778</x:v>
      </x:c>
      <x:c r="E1552" s="1" t="str">
        <x:v>High</x:v>
      </x:c>
      <x:c r="F1552" s="1" t="str">
        <x:v>WhatsApp</x:v>
      </x:c>
      <x:c r="G1552" s="1" t="str">
        <x:v>Refund</x:v>
      </x:c>
      <x:c r="H1552" s="1" t="n">
        <x:v>0</x:v>
      </x:c>
      <x:c r="I1552" s="1" t="n">
        <x:v>3</x:v>
      </x:c>
      <x:c r="J1552" s="1" t="n">
        <x:f>IF(E1552="","",VLOOKUP(E1552,'Guide'!$A$7:$C$10,2,FALSE))</x:f>
        <x:v>4</x:v>
      </x:c>
      <x:c r="K1552" s="1" t="n">
        <x:f>IF(E1552="","",VLOOKUP(E1552,'Guide'!$A$7:$C$10,3,FALSE))</x:f>
        <x:v>24</x:v>
      </x:c>
      <x:c r="L1552" s="10" t="n">
        <x:f>('Guide'!$B$4-B1552)*24</x:f>
        <x:v>1255.1333333333605</x:v>
      </x:c>
      <x:c r="M1552" s="10" t="n">
        <x:f>IF(C1552="","",ROUND((C1552-B1552)*24,6))</x:f>
        <x:v>1.81</x:v>
      </x:c>
      <x:c r="N1552" s="10" t="n">
        <x:f>IF(D1552="","",ROUND((D1552-B1552)*24,6))</x:f>
        <x:v>6.96</x:v>
      </x:c>
      <x:c r="O1552" s="1" t="n">
        <x:f>IF(D1552="",1,0)</x:f>
        <x:v>0</x:v>
      </x:c>
      <x:c r="P1552" s="1" t="n">
        <x:f>IF(E1552="",0,IF(OR(C1552&lt;&gt;"",L1552&gt;=J1552),1,0))</x:f>
        <x:v>1</x:v>
      </x:c>
      <x:c r="Q1552" s="1" t="n">
        <x:f>IF(AND(E1552&lt;&gt;"",C1552&lt;&gt;"",M1552&lt;=J1552),1,0)</x:f>
        <x:v>1</x:v>
      </x:c>
      <x:c r="R1552" s="1" t="n">
        <x:f>P1552-Q1552</x:f>
        <x:v>0</x:v>
      </x:c>
      <x:c r="S1552" s="1" t="n">
        <x:f>IF(E1552="",0,IF(OR(D1552&lt;&gt;"",L1552&gt;=K1552),1,0))</x:f>
        <x:v>1</x:v>
      </x:c>
      <x:c r="T1552" s="1" t="n">
        <x:f>IF(AND(E1552&lt;&gt;"",D1552&lt;&gt;"",N1552&lt;=K1552),1,0)</x:f>
        <x:v>1</x:v>
      </x:c>
      <x:c r="U1552" s="1" t="n">
        <x:f>S1552-T1552</x:f>
        <x:v>0</x:v>
      </x:c>
      <x:c r="V1552" s="1" t="n">
        <x:f>IF(I1552="",0,1)</x:f>
        <x:v>1</x:v>
      </x:c>
      <x:c r="W1552" s="1" t="n">
        <x:f>IF(I1552&gt;=4,1,0)</x:f>
        <x:v>0</x:v>
      </x:c>
      <x:c r="X1552" s="1" t="n">
        <x:f>1-O1552</x:f>
        <x:v>1</x:v>
      </x:c>
      <x:c r="Y1552" s="1" t="n">
        <x:f>IF(AND(O1552=1,L1552&gt;168),1,0)</x:f>
        <x:v>0</x:v>
      </x:c>
    </x:row>
    <x:row r="1553">
      <x:c r="A1553" s="1" t="str">
        <x:v>T01548</x:v>
      </x:c>
      <x:c r="B1553" s="9" t="n">
        <x:v>45797.510416666664</x:v>
      </x:c>
      <x:c r="C1553" s="9" t="n">
        <x:v>45797.556666666664</x:v>
      </x:c>
      <x:c r="D1553" s="9" t="n">
        <x:v>45797.792916666665</x:v>
      </x:c>
      <x:c r="E1553" s="1" t="str">
        <x:v>Urgent</x:v>
      </x:c>
      <x:c r="F1553" s="1" t="str">
        <x:v>Email</x:v>
      </x:c>
      <x:c r="G1553" s="1" t="str">
        <x:v>Product information</x:v>
      </x:c>
      <x:c r="H1553" s="1" t="n">
        <x:v>1</x:v>
      </x:c>
      <x:c r="I1553" s="1" t="n">
        <x:v>4</x:v>
      </x:c>
      <x:c r="J1553" s="1" t="n">
        <x:f>IF(E1553="","",VLOOKUP(E1553,'Guide'!$A$7:$C$10,2,FALSE))</x:f>
        <x:v>1</x:v>
      </x:c>
      <x:c r="K1553" s="1" t="n">
        <x:f>IF(E1553="","",VLOOKUP(E1553,'Guide'!$A$7:$C$10,3,FALSE))</x:f>
        <x:v>8</x:v>
      </x:c>
      <x:c r="L1553" s="10" t="n">
        <x:f>('Guide'!$B$4-B1553)*24</x:f>
        <x:v>995.7500000000582</x:v>
      </x:c>
      <x:c r="M1553" s="10" t="n">
        <x:f>IF(C1553="","",ROUND((C1553-B1553)*24,6))</x:f>
        <x:v>1.11</x:v>
      </x:c>
      <x:c r="N1553" s="10" t="n">
        <x:f>IF(D1553="","",ROUND((D1553-B1553)*24,6))</x:f>
        <x:v>6.78</x:v>
      </x:c>
      <x:c r="O1553" s="1" t="n">
        <x:f>IF(D1553="",1,0)</x:f>
        <x:v>0</x:v>
      </x:c>
      <x:c r="P1553" s="1" t="n">
        <x:f>IF(E1553="",0,IF(OR(C1553&lt;&gt;"",L1553&gt;=J1553),1,0))</x:f>
        <x:v>1</x:v>
      </x:c>
      <x:c r="Q1553" s="1" t="n">
        <x:f>IF(AND(E1553&lt;&gt;"",C1553&lt;&gt;"",M1553&lt;=J1553),1,0)</x:f>
        <x:v>0</x:v>
      </x:c>
      <x:c r="R1553" s="1" t="n">
        <x:f>P1553-Q1553</x:f>
        <x:v>1</x:v>
      </x:c>
      <x:c r="S1553" s="1" t="n">
        <x:f>IF(E1553="",0,IF(OR(D1553&lt;&gt;"",L1553&gt;=K1553),1,0))</x:f>
        <x:v>1</x:v>
      </x:c>
      <x:c r="T1553" s="1" t="n">
        <x:f>IF(AND(E1553&lt;&gt;"",D1553&lt;&gt;"",N1553&lt;=K1553),1,0)</x:f>
        <x:v>1</x:v>
      </x:c>
      <x:c r="U1553" s="1" t="n">
        <x:f>S1553-T1553</x:f>
        <x:v>0</x:v>
      </x:c>
      <x:c r="V1553" s="1" t="n">
        <x:f>IF(I1553="",0,1)</x:f>
        <x:v>1</x:v>
      </x:c>
      <x:c r="W1553" s="1" t="n">
        <x:f>IF(I1553&gt;=4,1,0)</x:f>
        <x:v>1</x:v>
      </x:c>
      <x:c r="X1553" s="1" t="n">
        <x:f>1-O1553</x:f>
        <x:v>1</x:v>
      </x:c>
      <x:c r="Y1553" s="1" t="n">
        <x:f>IF(AND(O1553=1,L1553&gt;168),1,0)</x:f>
        <x:v>0</x:v>
      </x:c>
    </x:row>
    <x:row r="1554">
      <x:c r="A1554" s="1" t="str">
        <x:v>T01549</x:v>
      </x:c>
      <x:c r="B1554" s="9" t="n">
        <x:v>45760.529861111114</x:v>
      </x:c>
      <x:c r="C1554" s="9" t="n">
        <x:v>45761.19902777778</x:v>
      </x:c>
      <x:c r="D1554" s="9" t="n">
        <x:v>45770.764444444445</x:v>
      </x:c>
      <x:c r="E1554" s="1" t="str">
        <x:v>Low</x:v>
      </x:c>
      <x:c r="F1554" s="1" t="str">
        <x:v>Email</x:v>
      </x:c>
      <x:c r="G1554" s="1" t="str">
        <x:v>Delivery</x:v>
      </x:c>
      <x:c r="H1554" s="1" t="n">
        <x:v>0</x:v>
      </x:c>
      <x:c r="I1554" s="1"/>
      <x:c r="J1554" s="1" t="n">
        <x:f>IF(E1554="","",VLOOKUP(E1554,'Guide'!$A$7:$C$10,2,FALSE))</x:f>
        <x:v>24</x:v>
      </x:c>
      <x:c r="K1554" s="1" t="n">
        <x:f>IF(E1554="","",VLOOKUP(E1554,'Guide'!$A$7:$C$10,3,FALSE))</x:f>
        <x:v>120</x:v>
      </x:c>
      <x:c r="L1554" s="10" t="n">
        <x:f>('Guide'!$B$4-B1554)*24</x:f>
        <x:v>1883.2833333332674</x:v>
      </x:c>
      <x:c r="M1554" s="10" t="n">
        <x:f>IF(C1554="","",ROUND((C1554-B1554)*24,6))</x:f>
        <x:v>16.06</x:v>
      </x:c>
      <x:c r="N1554" s="10" t="n">
        <x:f>IF(D1554="","",ROUND((D1554-B1554)*24,6))</x:f>
        <x:v>245.63</x:v>
      </x:c>
      <x:c r="O1554" s="1" t="n">
        <x:f>IF(D1554="",1,0)</x:f>
        <x:v>0</x:v>
      </x:c>
      <x:c r="P1554" s="1" t="n">
        <x:f>IF(E1554="",0,IF(OR(C1554&lt;&gt;"",L1554&gt;=J1554),1,0))</x:f>
        <x:v>1</x:v>
      </x:c>
      <x:c r="Q1554" s="1" t="n">
        <x:f>IF(AND(E1554&lt;&gt;"",C1554&lt;&gt;"",M1554&lt;=J1554),1,0)</x:f>
        <x:v>1</x:v>
      </x:c>
      <x:c r="R1554" s="1" t="n">
        <x:f>P1554-Q1554</x:f>
        <x:v>0</x:v>
      </x:c>
      <x:c r="S1554" s="1" t="n">
        <x:f>IF(E1554="",0,IF(OR(D1554&lt;&gt;"",L1554&gt;=K1554),1,0))</x:f>
        <x:v>1</x:v>
      </x:c>
      <x:c r="T1554" s="1" t="n">
        <x:f>IF(AND(E1554&lt;&gt;"",D1554&lt;&gt;"",N1554&lt;=K1554),1,0)</x:f>
        <x:v>0</x:v>
      </x:c>
      <x:c r="U1554" s="1" t="n">
        <x:f>S1554-T1554</x:f>
        <x:v>1</x:v>
      </x:c>
      <x:c r="V1554" s="1" t="n">
        <x:f>IF(I1554="",0,1)</x:f>
        <x:v>0</x:v>
      </x:c>
      <x:c r="W1554" s="1" t="n">
        <x:f>IF(I1554&gt;=4,1,0)</x:f>
        <x:v>0</x:v>
      </x:c>
      <x:c r="X1554" s="1" t="n">
        <x:f>1-O1554</x:f>
        <x:v>1</x:v>
      </x:c>
      <x:c r="Y1554" s="1" t="n">
        <x:f>IF(AND(O1554=1,L1554&gt;168),1,0)</x:f>
        <x:v>0</x:v>
      </x:c>
    </x:row>
    <x:row r="1555">
      <x:c r="A1555" s="1" t="str">
        <x:v>T01550</x:v>
      </x:c>
      <x:c r="B1555" s="9" t="n">
        <x:v>45667.6</x:v>
      </x:c>
      <x:c r="C1555" s="9" t="n">
        <x:v>45667.72875</x:v>
      </x:c>
      <x:c r="D1555" s="9" t="n">
        <x:v>45683.7975</x:v>
      </x:c>
      <x:c r="E1555" s="1" t="str">
        <x:v>Normal</x:v>
      </x:c>
      <x:c r="F1555" s="1" t="str">
        <x:v>Email</x:v>
      </x:c>
      <x:c r="G1555" s="1" t="str">
        <x:v>Refund</x:v>
      </x:c>
      <x:c r="H1555" s="1" t="n">
        <x:v>0</x:v>
      </x:c>
      <x:c r="I1555" s="1"/>
      <x:c r="J1555" s="1" t="n">
        <x:f>IF(E1555="","",VLOOKUP(E1555,'Guide'!$A$7:$C$10,2,FALSE))</x:f>
        <x:v>12</x:v>
      </x:c>
      <x:c r="K1555" s="1" t="n">
        <x:f>IF(E1555="","",VLOOKUP(E1555,'Guide'!$A$7:$C$10,3,FALSE))</x:f>
        <x:v>72</x:v>
      </x:c>
      <x:c r="L1555" s="10" t="n">
        <x:f>('Guide'!$B$4-B1555)*24</x:f>
        <x:v>4113.600000000035</x:v>
      </x:c>
      <x:c r="M1555" s="10" t="n">
        <x:f>IF(C1555="","",ROUND((C1555-B1555)*24,6))</x:f>
        <x:v>3.09</x:v>
      </x:c>
      <x:c r="N1555" s="10" t="n">
        <x:f>IF(D1555="","",ROUND((D1555-B1555)*24,6))</x:f>
        <x:v>388.74</x:v>
      </x:c>
      <x:c r="O1555" s="1" t="n">
        <x:f>IF(D1555="",1,0)</x:f>
        <x:v>0</x:v>
      </x:c>
      <x:c r="P1555" s="1" t="n">
        <x:f>IF(E1555="",0,IF(OR(C1555&lt;&gt;"",L1555&gt;=J1555),1,0))</x:f>
        <x:v>1</x:v>
      </x:c>
      <x:c r="Q1555" s="1" t="n">
        <x:f>IF(AND(E1555&lt;&gt;"",C1555&lt;&gt;"",M1555&lt;=J1555),1,0)</x:f>
        <x:v>1</x:v>
      </x:c>
      <x:c r="R1555" s="1" t="n">
        <x:f>P1555-Q1555</x:f>
        <x:v>0</x:v>
      </x:c>
      <x:c r="S1555" s="1" t="n">
        <x:f>IF(E1555="",0,IF(OR(D1555&lt;&gt;"",L1555&gt;=K1555),1,0))</x:f>
        <x:v>1</x:v>
      </x:c>
      <x:c r="T1555" s="1" t="n">
        <x:f>IF(AND(E1555&lt;&gt;"",D1555&lt;&gt;"",N1555&lt;=K1555),1,0)</x:f>
        <x:v>0</x:v>
      </x:c>
      <x:c r="U1555" s="1" t="n">
        <x:f>S1555-T1555</x:f>
        <x:v>1</x:v>
      </x:c>
      <x:c r="V1555" s="1" t="n">
        <x:f>IF(I1555="",0,1)</x:f>
        <x:v>0</x:v>
      </x:c>
      <x:c r="W1555" s="1" t="n">
        <x:f>IF(I1555&gt;=4,1,0)</x:f>
        <x:v>0</x:v>
      </x:c>
      <x:c r="X1555" s="1" t="n">
        <x:f>1-O1555</x:f>
        <x:v>1</x:v>
      </x:c>
      <x:c r="Y1555" s="1" t="n">
        <x:f>IF(AND(O1555=1,L1555&gt;168),1,0)</x:f>
        <x:v>0</x:v>
      </x:c>
    </x:row>
    <x:row r="1556">
      <x:c r="A1556" s="1" t="str">
        <x:v>T01551</x:v>
      </x:c>
      <x:c r="B1556" s="9" t="n">
        <x:v>45719.15972222222</x:v>
      </x:c>
      <x:c r="C1556" s="9" t="n">
        <x:v>45719.508055555554</x:v>
      </x:c>
      <x:c r="D1556" s="9" t="n">
        <x:v>45720.892222222225</x:v>
      </x:c>
      <x:c r="E1556" s="1" t="str">
        <x:v>Normal</x:v>
      </x:c>
      <x:c r="F1556" s="1" t="str">
        <x:v>Email</x:v>
      </x:c>
      <x:c r="G1556" s="1" t="str">
        <x:v>Billing</x:v>
      </x:c>
      <x:c r="H1556" s="1" t="n">
        <x:v>0</x:v>
      </x:c>
      <x:c r="I1556" s="1"/>
      <x:c r="J1556" s="1" t="n">
        <x:f>IF(E1556="","",VLOOKUP(E1556,'Guide'!$A$7:$C$10,2,FALSE))</x:f>
        <x:v>12</x:v>
      </x:c>
      <x:c r="K1556" s="1" t="n">
        <x:f>IF(E1556="","",VLOOKUP(E1556,'Guide'!$A$7:$C$10,3,FALSE))</x:f>
        <x:v>72</x:v>
      </x:c>
      <x:c r="L1556" s="10" t="n">
        <x:f>('Guide'!$B$4-B1556)*24</x:f>
        <x:v>2876.1666666667443</x:v>
      </x:c>
      <x:c r="M1556" s="10" t="n">
        <x:f>IF(C1556="","",ROUND((C1556-B1556)*24,6))</x:f>
        <x:v>8.36</x:v>
      </x:c>
      <x:c r="N1556" s="10" t="n">
        <x:f>IF(D1556="","",ROUND((D1556-B1556)*24,6))</x:f>
        <x:v>41.58</x:v>
      </x:c>
      <x:c r="O1556" s="1" t="n">
        <x:f>IF(D1556="",1,0)</x:f>
        <x:v>0</x:v>
      </x:c>
      <x:c r="P1556" s="1" t="n">
        <x:f>IF(E1556="",0,IF(OR(C1556&lt;&gt;"",L1556&gt;=J1556),1,0))</x:f>
        <x:v>1</x:v>
      </x:c>
      <x:c r="Q1556" s="1" t="n">
        <x:f>IF(AND(E1556&lt;&gt;"",C1556&lt;&gt;"",M1556&lt;=J1556),1,0)</x:f>
        <x:v>1</x:v>
      </x:c>
      <x:c r="R1556" s="1" t="n">
        <x:f>P1556-Q1556</x:f>
        <x:v>0</x:v>
      </x:c>
      <x:c r="S1556" s="1" t="n">
        <x:f>IF(E1556="",0,IF(OR(D1556&lt;&gt;"",L1556&gt;=K1556),1,0))</x:f>
        <x:v>1</x:v>
      </x:c>
      <x:c r="T1556" s="1" t="n">
        <x:f>IF(AND(E1556&lt;&gt;"",D1556&lt;&gt;"",N1556&lt;=K1556),1,0)</x:f>
        <x:v>1</x:v>
      </x:c>
      <x:c r="U1556" s="1" t="n">
        <x:f>S1556-T1556</x:f>
        <x:v>0</x:v>
      </x:c>
      <x:c r="V1556" s="1" t="n">
        <x:f>IF(I1556="",0,1)</x:f>
        <x:v>0</x:v>
      </x:c>
      <x:c r="W1556" s="1" t="n">
        <x:f>IF(I1556&gt;=4,1,0)</x:f>
        <x:v>0</x:v>
      </x:c>
      <x:c r="X1556" s="1" t="n">
        <x:f>1-O1556</x:f>
        <x:v>1</x:v>
      </x:c>
      <x:c r="Y1556" s="1" t="n">
        <x:f>IF(AND(O1556=1,L1556&gt;168),1,0)</x:f>
        <x:v>0</x:v>
      </x:c>
    </x:row>
    <x:row r="1557">
      <x:c r="A1557" s="1" t="str">
        <x:v>T01552</x:v>
      </x:c>
      <x:c r="B1557" s="9" t="n">
        <x:v>45752.200694444444</x:v>
      </x:c>
      <x:c r="C1557" s="9" t="n">
        <x:v>45752.325694444444</x:v>
      </x:c>
      <x:c r="D1557" s="9"/>
      <x:c r="E1557" s="1" t="str">
        <x:v>Normal</x:v>
      </x:c>
      <x:c r="F1557" s="1" t="str">
        <x:v>WhatsApp</x:v>
      </x:c>
      <x:c r="G1557" s="1" t="str">
        <x:v>Account access</x:v>
      </x:c>
      <x:c r="H1557" s="1" t="n">
        <x:v>0</x:v>
      </x:c>
      <x:c r="I1557" s="1"/>
      <x:c r="J1557" s="1" t="n">
        <x:f>IF(E1557="","",VLOOKUP(E1557,'Guide'!$A$7:$C$10,2,FALSE))</x:f>
        <x:v>12</x:v>
      </x:c>
      <x:c r="K1557" s="1" t="n">
        <x:f>IF(E1557="","",VLOOKUP(E1557,'Guide'!$A$7:$C$10,3,FALSE))</x:f>
        <x:v>72</x:v>
      </x:c>
      <x:c r="L1557" s="10" t="n">
        <x:f>('Guide'!$B$4-B1557)*24</x:f>
        <x:v>2083.183333333349</x:v>
      </x:c>
      <x:c r="M1557" s="10" t="n">
        <x:f>IF(C1557="","",ROUND((C1557-B1557)*24,6))</x:f>
        <x:v>3</x:v>
      </x:c>
      <x:c r="N1557" s="10" t="str">
        <x:f>IF(D1557="","",ROUND((D1557-B1557)*24,6))</x:f>
      </x:c>
      <x:c r="O1557" s="1" t="n">
        <x:f>IF(D1557="",1,0)</x:f>
        <x:v>1</x:v>
      </x:c>
      <x:c r="P1557" s="1" t="n">
        <x:f>IF(E1557="",0,IF(OR(C1557&lt;&gt;"",L1557&gt;=J1557),1,0))</x:f>
        <x:v>1</x:v>
      </x:c>
      <x:c r="Q1557" s="1" t="n">
        <x:f>IF(AND(E1557&lt;&gt;"",C1557&lt;&gt;"",M1557&lt;=J1557),1,0)</x:f>
        <x:v>1</x:v>
      </x:c>
      <x:c r="R1557" s="1" t="n">
        <x:f>P1557-Q1557</x:f>
        <x:v>0</x:v>
      </x:c>
      <x:c r="S1557" s="1" t="n">
        <x:f>IF(E1557="",0,IF(OR(D1557&lt;&gt;"",L1557&gt;=K1557),1,0))</x:f>
        <x:v>1</x:v>
      </x:c>
      <x:c r="T1557" s="1" t="n">
        <x:f>IF(AND(E1557&lt;&gt;"",D1557&lt;&gt;"",N1557&lt;=K1557),1,0)</x:f>
        <x:v>0</x:v>
      </x:c>
      <x:c r="U1557" s="1" t="n">
        <x:f>S1557-T1557</x:f>
        <x:v>1</x:v>
      </x:c>
      <x:c r="V1557" s="1" t="n">
        <x:f>IF(I1557="",0,1)</x:f>
        <x:v>0</x:v>
      </x:c>
      <x:c r="W1557" s="1" t="n">
        <x:f>IF(I1557&gt;=4,1,0)</x:f>
        <x:v>0</x:v>
      </x:c>
      <x:c r="X1557" s="1" t="n">
        <x:f>1-O1557</x:f>
        <x:v>0</x:v>
      </x:c>
      <x:c r="Y1557" s="1" t="n">
        <x:f>IF(AND(O1557=1,L1557&gt;168),1,0)</x:f>
        <x:v>1</x:v>
      </x:c>
    </x:row>
    <x:row r="1558">
      <x:c r="A1558" s="1" t="str">
        <x:v>T01553</x:v>
      </x:c>
      <x:c r="B1558" s="9" t="n">
        <x:v>45733.91875</x:v>
      </x:c>
      <x:c r="C1558" s="9" t="n">
        <x:v>45734.01416666667</x:v>
      </x:c>
      <x:c r="D1558" s="9"/>
      <x:c r="E1558" s="1" t="str">
        <x:v>Normal</x:v>
      </x:c>
      <x:c r="F1558" s="1" t="str">
        <x:v>Email</x:v>
      </x:c>
      <x:c r="G1558" s="1" t="str">
        <x:v>Product information</x:v>
      </x:c>
      <x:c r="H1558" s="1" t="n">
        <x:v>0</x:v>
      </x:c>
      <x:c r="I1558" s="1"/>
      <x:c r="J1558" s="1" t="n">
        <x:f>IF(E1558="","",VLOOKUP(E1558,'Guide'!$A$7:$C$10,2,FALSE))</x:f>
        <x:v>12</x:v>
      </x:c>
      <x:c r="K1558" s="1" t="n">
        <x:f>IF(E1558="","",VLOOKUP(E1558,'Guide'!$A$7:$C$10,3,FALSE))</x:f>
        <x:v>72</x:v>
      </x:c>
      <x:c r="L1558" s="10" t="n">
        <x:f>('Guide'!$B$4-B1558)*24</x:f>
        <x:v>2521.95000000007</x:v>
      </x:c>
      <x:c r="M1558" s="10" t="n">
        <x:f>IF(C1558="","",ROUND((C1558-B1558)*24,6))</x:f>
        <x:v>2.29</x:v>
      </x:c>
      <x:c r="N1558" s="10" t="str">
        <x:f>IF(D1558="","",ROUND((D1558-B1558)*24,6))</x:f>
      </x:c>
      <x:c r="O1558" s="1" t="n">
        <x:f>IF(D1558="",1,0)</x:f>
        <x:v>1</x:v>
      </x:c>
      <x:c r="P1558" s="1" t="n">
        <x:f>IF(E1558="",0,IF(OR(C1558&lt;&gt;"",L1558&gt;=J1558),1,0))</x:f>
        <x:v>1</x:v>
      </x:c>
      <x:c r="Q1558" s="1" t="n">
        <x:f>IF(AND(E1558&lt;&gt;"",C1558&lt;&gt;"",M1558&lt;=J1558),1,0)</x:f>
        <x:v>1</x:v>
      </x:c>
      <x:c r="R1558" s="1" t="n">
        <x:f>P1558-Q1558</x:f>
        <x:v>0</x:v>
      </x:c>
      <x:c r="S1558" s="1" t="n">
        <x:f>IF(E1558="",0,IF(OR(D1558&lt;&gt;"",L1558&gt;=K1558),1,0))</x:f>
        <x:v>1</x:v>
      </x:c>
      <x:c r="T1558" s="1" t="n">
        <x:f>IF(AND(E1558&lt;&gt;"",D1558&lt;&gt;"",N1558&lt;=K1558),1,0)</x:f>
        <x:v>0</x:v>
      </x:c>
      <x:c r="U1558" s="1" t="n">
        <x:f>S1558-T1558</x:f>
        <x:v>1</x:v>
      </x:c>
      <x:c r="V1558" s="1" t="n">
        <x:f>IF(I1558="",0,1)</x:f>
        <x:v>0</x:v>
      </x:c>
      <x:c r="W1558" s="1" t="n">
        <x:f>IF(I1558&gt;=4,1,0)</x:f>
        <x:v>0</x:v>
      </x:c>
      <x:c r="X1558" s="1" t="n">
        <x:f>1-O1558</x:f>
        <x:v>0</x:v>
      </x:c>
      <x:c r="Y1558" s="1" t="n">
        <x:f>IF(AND(O1558=1,L1558&gt;168),1,0)</x:f>
        <x:v>1</x:v>
      </x:c>
    </x:row>
    <x:row r="1559">
      <x:c r="A1559" s="1" t="str">
        <x:v>T01554</x:v>
      </x:c>
      <x:c r="B1559" s="9" t="n">
        <x:v>45792.80486111111</x:v>
      </x:c>
      <x:c r="C1559" s="9" t="n">
        <x:v>45793.07069444445</x:v>
      </x:c>
      <x:c r="D1559" s="9" t="n">
        <x:v>45793.16694444444</x:v>
      </x:c>
      <x:c r="E1559" s="1" t="str">
        <x:v>High</x:v>
      </x:c>
      <x:c r="F1559" s="1" t="str">
        <x:v>WhatsApp</x:v>
      </x:c>
      <x:c r="G1559" s="1" t="str">
        <x:v>Product information</x:v>
      </x:c>
      <x:c r="H1559" s="1" t="n">
        <x:v>0</x:v>
      </x:c>
      <x:c r="I1559" s="1" t="n">
        <x:v>3</x:v>
      </x:c>
      <x:c r="J1559" s="1" t="n">
        <x:f>IF(E1559="","",VLOOKUP(E1559,'Guide'!$A$7:$C$10,2,FALSE))</x:f>
        <x:v>4</x:v>
      </x:c>
      <x:c r="K1559" s="1" t="n">
        <x:f>IF(E1559="","",VLOOKUP(E1559,'Guide'!$A$7:$C$10,3,FALSE))</x:f>
        <x:v>24</x:v>
      </x:c>
      <x:c r="L1559" s="10" t="n">
        <x:f>('Guide'!$B$4-B1559)*24</x:f>
        <x:v>1108.683333333407</x:v>
      </x:c>
      <x:c r="M1559" s="10" t="n">
        <x:f>IF(C1559="","",ROUND((C1559-B1559)*24,6))</x:f>
        <x:v>6.38</x:v>
      </x:c>
      <x:c r="N1559" s="10" t="n">
        <x:f>IF(D1559="","",ROUND((D1559-B1559)*24,6))</x:f>
        <x:v>8.69</x:v>
      </x:c>
      <x:c r="O1559" s="1" t="n">
        <x:f>IF(D1559="",1,0)</x:f>
        <x:v>0</x:v>
      </x:c>
      <x:c r="P1559" s="1" t="n">
        <x:f>IF(E1559="",0,IF(OR(C1559&lt;&gt;"",L1559&gt;=J1559),1,0))</x:f>
        <x:v>1</x:v>
      </x:c>
      <x:c r="Q1559" s="1" t="n">
        <x:f>IF(AND(E1559&lt;&gt;"",C1559&lt;&gt;"",M1559&lt;=J1559),1,0)</x:f>
        <x:v>0</x:v>
      </x:c>
      <x:c r="R1559" s="1" t="n">
        <x:f>P1559-Q1559</x:f>
        <x:v>1</x:v>
      </x:c>
      <x:c r="S1559" s="1" t="n">
        <x:f>IF(E1559="",0,IF(OR(D1559&lt;&gt;"",L1559&gt;=K1559),1,0))</x:f>
        <x:v>1</x:v>
      </x:c>
      <x:c r="T1559" s="1" t="n">
        <x:f>IF(AND(E1559&lt;&gt;"",D1559&lt;&gt;"",N1559&lt;=K1559),1,0)</x:f>
        <x:v>1</x:v>
      </x:c>
      <x:c r="U1559" s="1" t="n">
        <x:f>S1559-T1559</x:f>
        <x:v>0</x:v>
      </x:c>
      <x:c r="V1559" s="1" t="n">
        <x:f>IF(I1559="",0,1)</x:f>
        <x:v>1</x:v>
      </x:c>
      <x:c r="W1559" s="1" t="n">
        <x:f>IF(I1559&gt;=4,1,0)</x:f>
        <x:v>0</x:v>
      </x:c>
      <x:c r="X1559" s="1" t="n">
        <x:f>1-O1559</x:f>
        <x:v>1</x:v>
      </x:c>
      <x:c r="Y1559" s="1" t="n">
        <x:f>IF(AND(O1559=1,L1559&gt;168),1,0)</x:f>
        <x:v>0</x:v>
      </x:c>
    </x:row>
    <x:row r="1560">
      <x:c r="A1560" s="1" t="str">
        <x:v>T01555</x:v>
      </x:c>
      <x:c r="B1560" s="9" t="n">
        <x:v>45787.49097222222</x:v>
      </x:c>
      <x:c r="C1560" s="9" t="n">
        <x:v>45789.213472222225</x:v>
      </x:c>
      <x:c r="D1560" s="9" t="n">
        <x:v>45789.21763888889</x:v>
      </x:c>
      <x:c r="E1560" s="1" t="str">
        <x:v>Normal</x:v>
      </x:c>
      <x:c r="F1560" s="1" t="str">
        <x:v>WhatsApp</x:v>
      </x:c>
      <x:c r="G1560" s="1" t="str">
        <x:v>Account access</x:v>
      </x:c>
      <x:c r="H1560" s="1" t="n">
        <x:v>0</x:v>
      </x:c>
      <x:c r="I1560" s="1"/>
      <x:c r="J1560" s="1" t="n">
        <x:f>IF(E1560="","",VLOOKUP(E1560,'Guide'!$A$7:$C$10,2,FALSE))</x:f>
        <x:v>12</x:v>
      </x:c>
      <x:c r="K1560" s="1" t="n">
        <x:f>IF(E1560="","",VLOOKUP(E1560,'Guide'!$A$7:$C$10,3,FALSE))</x:f>
        <x:v>72</x:v>
      </x:c>
      <x:c r="L1560" s="10" t="n">
        <x:f>('Guide'!$B$4-B1560)*24</x:f>
        <x:v>1236.2166666666744</x:v>
      </x:c>
      <x:c r="M1560" s="10" t="n">
        <x:f>IF(C1560="","",ROUND((C1560-B1560)*24,6))</x:f>
        <x:v>41.34</x:v>
      </x:c>
      <x:c r="N1560" s="10" t="n">
        <x:f>IF(D1560="","",ROUND((D1560-B1560)*24,6))</x:f>
        <x:v>41.44</x:v>
      </x:c>
      <x:c r="O1560" s="1" t="n">
        <x:f>IF(D1560="",1,0)</x:f>
        <x:v>0</x:v>
      </x:c>
      <x:c r="P1560" s="1" t="n">
        <x:f>IF(E1560="",0,IF(OR(C1560&lt;&gt;"",L1560&gt;=J1560),1,0))</x:f>
        <x:v>1</x:v>
      </x:c>
      <x:c r="Q1560" s="1" t="n">
        <x:f>IF(AND(E1560&lt;&gt;"",C1560&lt;&gt;"",M1560&lt;=J1560),1,0)</x:f>
        <x:v>0</x:v>
      </x:c>
      <x:c r="R1560" s="1" t="n">
        <x:f>P1560-Q1560</x:f>
        <x:v>1</x:v>
      </x:c>
      <x:c r="S1560" s="1" t="n">
        <x:f>IF(E1560="",0,IF(OR(D1560&lt;&gt;"",L1560&gt;=K1560),1,0))</x:f>
        <x:v>1</x:v>
      </x:c>
      <x:c r="T1560" s="1" t="n">
        <x:f>IF(AND(E1560&lt;&gt;"",D1560&lt;&gt;"",N1560&lt;=K1560),1,0)</x:f>
        <x:v>1</x:v>
      </x:c>
      <x:c r="U1560" s="1" t="n">
        <x:f>S1560-T1560</x:f>
        <x:v>0</x:v>
      </x:c>
      <x:c r="V1560" s="1" t="n">
        <x:f>IF(I1560="",0,1)</x:f>
        <x:v>0</x:v>
      </x:c>
      <x:c r="W1560" s="1" t="n">
        <x:f>IF(I1560&gt;=4,1,0)</x:f>
        <x:v>0</x:v>
      </x:c>
      <x:c r="X1560" s="1" t="n">
        <x:f>1-O1560</x:f>
        <x:v>1</x:v>
      </x:c>
      <x:c r="Y1560" s="1" t="n">
        <x:f>IF(AND(O1560=1,L1560&gt;168),1,0)</x:f>
        <x:v>0</x:v>
      </x:c>
    </x:row>
    <x:row r="1561">
      <x:c r="A1561" s="1" t="str">
        <x:v>T01556</x:v>
      </x:c>
      <x:c r="B1561" s="9" t="n">
        <x:v>45728.93263888889</x:v>
      </x:c>
      <x:c r="C1561" s="9" t="n">
        <x:v>45729.92638888889</x:v>
      </x:c>
      <x:c r="D1561" s="9" t="n">
        <x:v>45730.85472222222</x:v>
      </x:c>
      <x:c r="E1561" s="1" t="str">
        <x:v>Normal</x:v>
      </x:c>
      <x:c r="F1561" s="1" t="str">
        <x:v>Email</x:v>
      </x:c>
      <x:c r="G1561" s="1" t="str">
        <x:v>Product information</x:v>
      </x:c>
      <x:c r="H1561" s="1" t="n">
        <x:v>0</x:v>
      </x:c>
      <x:c r="I1561" s="1" t="n">
        <x:v>5</x:v>
      </x:c>
      <x:c r="J1561" s="1" t="n">
        <x:f>IF(E1561="","",VLOOKUP(E1561,'Guide'!$A$7:$C$10,2,FALSE))</x:f>
        <x:v>12</x:v>
      </x:c>
      <x:c r="K1561" s="1" t="n">
        <x:f>IF(E1561="","",VLOOKUP(E1561,'Guide'!$A$7:$C$10,3,FALSE))</x:f>
        <x:v>72</x:v>
      </x:c>
      <x:c r="L1561" s="10" t="n">
        <x:f>('Guide'!$B$4-B1561)*24</x:f>
        <x:v>2641.6166666666977</x:v>
      </x:c>
      <x:c r="M1561" s="10" t="n">
        <x:f>IF(C1561="","",ROUND((C1561-B1561)*24,6))</x:f>
        <x:v>23.85</x:v>
      </x:c>
      <x:c r="N1561" s="10" t="n">
        <x:f>IF(D1561="","",ROUND((D1561-B1561)*24,6))</x:f>
        <x:v>46.13</x:v>
      </x:c>
      <x:c r="O1561" s="1" t="n">
        <x:f>IF(D1561="",1,0)</x:f>
        <x:v>0</x:v>
      </x:c>
      <x:c r="P1561" s="1" t="n">
        <x:f>IF(E1561="",0,IF(OR(C1561&lt;&gt;"",L1561&gt;=J1561),1,0))</x:f>
        <x:v>1</x:v>
      </x:c>
      <x:c r="Q1561" s="1" t="n">
        <x:f>IF(AND(E1561&lt;&gt;"",C1561&lt;&gt;"",M1561&lt;=J1561),1,0)</x:f>
        <x:v>0</x:v>
      </x:c>
      <x:c r="R1561" s="1" t="n">
        <x:f>P1561-Q1561</x:f>
        <x:v>1</x:v>
      </x:c>
      <x:c r="S1561" s="1" t="n">
        <x:f>IF(E1561="",0,IF(OR(D1561&lt;&gt;"",L1561&gt;=K1561),1,0))</x:f>
        <x:v>1</x:v>
      </x:c>
      <x:c r="T1561" s="1" t="n">
        <x:f>IF(AND(E1561&lt;&gt;"",D1561&lt;&gt;"",N1561&lt;=K1561),1,0)</x:f>
        <x:v>1</x:v>
      </x:c>
      <x:c r="U1561" s="1" t="n">
        <x:f>S1561-T1561</x:f>
        <x:v>0</x:v>
      </x:c>
      <x:c r="V1561" s="1" t="n">
        <x:f>IF(I1561="",0,1)</x:f>
        <x:v>1</x:v>
      </x:c>
      <x:c r="W1561" s="1" t="n">
        <x:f>IF(I1561&gt;=4,1,0)</x:f>
        <x:v>1</x:v>
      </x:c>
      <x:c r="X1561" s="1" t="n">
        <x:f>1-O1561</x:f>
        <x:v>1</x:v>
      </x:c>
      <x:c r="Y1561" s="1" t="n">
        <x:f>IF(AND(O1561=1,L1561&gt;168),1,0)</x:f>
        <x:v>0</x:v>
      </x:c>
    </x:row>
    <x:row r="1562">
      <x:c r="A1562" s="1" t="str">
        <x:v>T01557</x:v>
      </x:c>
      <x:c r="B1562" s="9" t="n">
        <x:v>45667.822222222225</x:v>
      </x:c>
      <x:c r="C1562" s="9" t="n">
        <x:v>45668.42888888889</x:v>
      </x:c>
      <x:c r="D1562" s="9" t="n">
        <x:v>45670.46888888889</x:v>
      </x:c>
      <x:c r="E1562" s="1" t="str">
        <x:v>Normal</x:v>
      </x:c>
      <x:c r="F1562" s="1" t="str">
        <x:v>WhatsApp</x:v>
      </x:c>
      <x:c r="G1562" s="1" t="str">
        <x:v>Account access</x:v>
      </x:c>
      <x:c r="H1562" s="1" t="n">
        <x:v>0</x:v>
      </x:c>
      <x:c r="I1562" s="1"/>
      <x:c r="J1562" s="1" t="n">
        <x:f>IF(E1562="","",VLOOKUP(E1562,'Guide'!$A$7:$C$10,2,FALSE))</x:f>
        <x:v>12</x:v>
      </x:c>
      <x:c r="K1562" s="1" t="n">
        <x:f>IF(E1562="","",VLOOKUP(E1562,'Guide'!$A$7:$C$10,3,FALSE))</x:f>
        <x:v>72</x:v>
      </x:c>
      <x:c r="L1562" s="10" t="n">
        <x:f>('Guide'!$B$4-B1562)*24</x:f>
        <x:v>4108.266666666605</x:v>
      </x:c>
      <x:c r="M1562" s="10" t="n">
        <x:f>IF(C1562="","",ROUND((C1562-B1562)*24,6))</x:f>
        <x:v>14.56</x:v>
      </x:c>
      <x:c r="N1562" s="10" t="n">
        <x:f>IF(D1562="","",ROUND((D1562-B1562)*24,6))</x:f>
        <x:v>63.52</x:v>
      </x:c>
      <x:c r="O1562" s="1" t="n">
        <x:f>IF(D1562="",1,0)</x:f>
        <x:v>0</x:v>
      </x:c>
      <x:c r="P1562" s="1" t="n">
        <x:f>IF(E1562="",0,IF(OR(C1562&lt;&gt;"",L1562&gt;=J1562),1,0))</x:f>
        <x:v>1</x:v>
      </x:c>
      <x:c r="Q1562" s="1" t="n">
        <x:f>IF(AND(E1562&lt;&gt;"",C1562&lt;&gt;"",M1562&lt;=J1562),1,0)</x:f>
        <x:v>0</x:v>
      </x:c>
      <x:c r="R1562" s="1" t="n">
        <x:f>P1562-Q1562</x:f>
        <x:v>1</x:v>
      </x:c>
      <x:c r="S1562" s="1" t="n">
        <x:f>IF(E1562="",0,IF(OR(D1562&lt;&gt;"",L1562&gt;=K1562),1,0))</x:f>
        <x:v>1</x:v>
      </x:c>
      <x:c r="T1562" s="1" t="n">
        <x:f>IF(AND(E1562&lt;&gt;"",D1562&lt;&gt;"",N1562&lt;=K1562),1,0)</x:f>
        <x:v>1</x:v>
      </x:c>
      <x:c r="U1562" s="1" t="n">
        <x:f>S1562-T1562</x:f>
        <x:v>0</x:v>
      </x:c>
      <x:c r="V1562" s="1" t="n">
        <x:f>IF(I1562="",0,1)</x:f>
        <x:v>0</x:v>
      </x:c>
      <x:c r="W1562" s="1" t="n">
        <x:f>IF(I1562&gt;=4,1,0)</x:f>
        <x:v>0</x:v>
      </x:c>
      <x:c r="X1562" s="1" t="n">
        <x:f>1-O1562</x:f>
        <x:v>1</x:v>
      </x:c>
      <x:c r="Y1562" s="1" t="n">
        <x:f>IF(AND(O1562=1,L1562&gt;168),1,0)</x:f>
        <x:v>0</x:v>
      </x:c>
    </x:row>
    <x:row r="1563">
      <x:c r="A1563" s="1" t="str">
        <x:v>T01558</x:v>
      </x:c>
      <x:c r="B1563" s="9" t="n">
        <x:v>45820.34305555555</x:v>
      </x:c>
      <x:c r="C1563" s="9" t="n">
        <x:v>45820.844722222224</x:v>
      </x:c>
      <x:c r="D1563" s="9"/>
      <x:c r="E1563" s="1" t="str">
        <x:v>Normal</x:v>
      </x:c>
      <x:c r="F1563" s="1" t="str">
        <x:v>Web chat</x:v>
      </x:c>
      <x:c r="G1563" s="1" t="str">
        <x:v>Refund</x:v>
      </x:c>
      <x:c r="H1563" s="1" t="n">
        <x:v>0</x:v>
      </x:c>
      <x:c r="I1563" s="1"/>
      <x:c r="J1563" s="1" t="n">
        <x:f>IF(E1563="","",VLOOKUP(E1563,'Guide'!$A$7:$C$10,2,FALSE))</x:f>
        <x:v>12</x:v>
      </x:c>
      <x:c r="K1563" s="1" t="n">
        <x:f>IF(E1563="","",VLOOKUP(E1563,'Guide'!$A$7:$C$10,3,FALSE))</x:f>
        <x:v>72</x:v>
      </x:c>
      <x:c r="L1563" s="10" t="n">
        <x:f>('Guide'!$B$4-B1563)*24</x:f>
        <x:v>447.766666666721</x:v>
      </x:c>
      <x:c r="M1563" s="10" t="n">
        <x:f>IF(C1563="","",ROUND((C1563-B1563)*24,6))</x:f>
        <x:v>12.04</x:v>
      </x:c>
      <x:c r="N1563" s="10" t="str">
        <x:f>IF(D1563="","",ROUND((D1563-B1563)*24,6))</x:f>
      </x:c>
      <x:c r="O1563" s="1" t="n">
        <x:f>IF(D1563="",1,0)</x:f>
        <x:v>1</x:v>
      </x:c>
      <x:c r="P1563" s="1" t="n">
        <x:f>IF(E1563="",0,IF(OR(C1563&lt;&gt;"",L1563&gt;=J1563),1,0))</x:f>
        <x:v>1</x:v>
      </x:c>
      <x:c r="Q1563" s="1" t="n">
        <x:f>IF(AND(E1563&lt;&gt;"",C1563&lt;&gt;"",M1563&lt;=J1563),1,0)</x:f>
        <x:v>0</x:v>
      </x:c>
      <x:c r="R1563" s="1" t="n">
        <x:f>P1563-Q1563</x:f>
        <x:v>1</x:v>
      </x:c>
      <x:c r="S1563" s="1" t="n">
        <x:f>IF(E1563="",0,IF(OR(D1563&lt;&gt;"",L1563&gt;=K1563),1,0))</x:f>
        <x:v>1</x:v>
      </x:c>
      <x:c r="T1563" s="1" t="n">
        <x:f>IF(AND(E1563&lt;&gt;"",D1563&lt;&gt;"",N1563&lt;=K1563),1,0)</x:f>
        <x:v>0</x:v>
      </x:c>
      <x:c r="U1563" s="1" t="n">
        <x:f>S1563-T1563</x:f>
        <x:v>1</x:v>
      </x:c>
      <x:c r="V1563" s="1" t="n">
        <x:f>IF(I1563="",0,1)</x:f>
        <x:v>0</x:v>
      </x:c>
      <x:c r="W1563" s="1" t="n">
        <x:f>IF(I1563&gt;=4,1,0)</x:f>
        <x:v>0</x:v>
      </x:c>
      <x:c r="X1563" s="1" t="n">
        <x:f>1-O1563</x:f>
        <x:v>0</x:v>
      </x:c>
      <x:c r="Y1563" s="1" t="n">
        <x:f>IF(AND(O1563=1,L1563&gt;168),1,0)</x:f>
        <x:v>1</x:v>
      </x:c>
    </x:row>
    <x:row r="1564">
      <x:c r="A1564" s="1" t="str">
        <x:v>T01559</x:v>
      </x:c>
      <x:c r="B1564" s="9" t="n">
        <x:v>45684.29305555556</x:v>
      </x:c>
      <x:c r="C1564" s="9" t="n">
        <x:v>45684.43472222222</x:v>
      </x:c>
      <x:c r="D1564" s="9" t="n">
        <x:v>45686.563472222224</x:v>
      </x:c>
      <x:c r="E1564" s="1" t="str">
        <x:v>Normal</x:v>
      </x:c>
      <x:c r="F1564" s="1" t="str">
        <x:v>Email</x:v>
      </x:c>
      <x:c r="G1564" s="1" t="str">
        <x:v>Delivery</x:v>
      </x:c>
      <x:c r="H1564" s="1" t="n">
        <x:v>0</x:v>
      </x:c>
      <x:c r="I1564" s="1" t="n">
        <x:v>3</x:v>
      </x:c>
      <x:c r="J1564" s="1" t="n">
        <x:f>IF(E1564="","",VLOOKUP(E1564,'Guide'!$A$7:$C$10,2,FALSE))</x:f>
        <x:v>12</x:v>
      </x:c>
      <x:c r="K1564" s="1" t="n">
        <x:f>IF(E1564="","",VLOOKUP(E1564,'Guide'!$A$7:$C$10,3,FALSE))</x:f>
        <x:v>72</x:v>
      </x:c>
      <x:c r="L1564" s="10" t="n">
        <x:f>('Guide'!$B$4-B1564)*24</x:f>
        <x:v>3712.966666666616</x:v>
      </x:c>
      <x:c r="M1564" s="10" t="n">
        <x:f>IF(C1564="","",ROUND((C1564-B1564)*24,6))</x:f>
        <x:v>3.4</x:v>
      </x:c>
      <x:c r="N1564" s="10" t="n">
        <x:f>IF(D1564="","",ROUND((D1564-B1564)*24,6))</x:f>
        <x:v>54.49</x:v>
      </x:c>
      <x:c r="O1564" s="1" t="n">
        <x:f>IF(D1564="",1,0)</x:f>
        <x:v>0</x:v>
      </x:c>
      <x:c r="P1564" s="1" t="n">
        <x:f>IF(E1564="",0,IF(OR(C1564&lt;&gt;"",L1564&gt;=J1564),1,0))</x:f>
        <x:v>1</x:v>
      </x:c>
      <x:c r="Q1564" s="1" t="n">
        <x:f>IF(AND(E1564&lt;&gt;"",C1564&lt;&gt;"",M1564&lt;=J1564),1,0)</x:f>
        <x:v>1</x:v>
      </x:c>
      <x:c r="R1564" s="1" t="n">
        <x:f>P1564-Q1564</x:f>
        <x:v>0</x:v>
      </x:c>
      <x:c r="S1564" s="1" t="n">
        <x:f>IF(E1564="",0,IF(OR(D1564&lt;&gt;"",L1564&gt;=K1564),1,0))</x:f>
        <x:v>1</x:v>
      </x:c>
      <x:c r="T1564" s="1" t="n">
        <x:f>IF(AND(E1564&lt;&gt;"",D1564&lt;&gt;"",N1564&lt;=K1564),1,0)</x:f>
        <x:v>1</x:v>
      </x:c>
      <x:c r="U1564" s="1" t="n">
        <x:f>S1564-T1564</x:f>
        <x:v>0</x:v>
      </x:c>
      <x:c r="V1564" s="1" t="n">
        <x:f>IF(I1564="",0,1)</x:f>
        <x:v>1</x:v>
      </x:c>
      <x:c r="W1564" s="1" t="n">
        <x:f>IF(I1564&gt;=4,1,0)</x:f>
        <x:v>0</x:v>
      </x:c>
      <x:c r="X1564" s="1" t="n">
        <x:f>1-O1564</x:f>
        <x:v>1</x:v>
      </x:c>
      <x:c r="Y1564" s="1" t="n">
        <x:f>IF(AND(O1564=1,L1564&gt;168),1,0)</x:f>
        <x:v>0</x:v>
      </x:c>
    </x:row>
    <x:row r="1565">
      <x:c r="A1565" s="1" t="str">
        <x:v>T01560</x:v>
      </x:c>
      <x:c r="B1565" s="9" t="n">
        <x:v>45824.83125</x:v>
      </x:c>
      <x:c r="C1565" s="9" t="n">
        <x:v>45825.10291666666</x:v>
      </x:c>
      <x:c r="D1565" s="9"/>
      <x:c r="E1565" s="1" t="str">
        <x:v>High</x:v>
      </x:c>
      <x:c r="F1565" s="1" t="str">
        <x:v>Email</x:v>
      </x:c>
      <x:c r="G1565" s="1" t="str">
        <x:v>Product information</x:v>
      </x:c>
      <x:c r="H1565" s="1" t="n">
        <x:v>0</x:v>
      </x:c>
      <x:c r="I1565" s="1"/>
      <x:c r="J1565" s="1" t="n">
        <x:f>IF(E1565="","",VLOOKUP(E1565,'Guide'!$A$7:$C$10,2,FALSE))</x:f>
        <x:v>4</x:v>
      </x:c>
      <x:c r="K1565" s="1" t="n">
        <x:f>IF(E1565="","",VLOOKUP(E1565,'Guide'!$A$7:$C$10,3,FALSE))</x:f>
        <x:v>24</x:v>
      </x:c>
      <x:c r="L1565" s="10" t="n">
        <x:f>('Guide'!$B$4-B1565)*24</x:f>
        <x:v>340.04999999993015</x:v>
      </x:c>
      <x:c r="M1565" s="10" t="n">
        <x:f>IF(C1565="","",ROUND((C1565-B1565)*24,6))</x:f>
        <x:v>6.52</x:v>
      </x:c>
      <x:c r="N1565" s="10" t="str">
        <x:f>IF(D1565="","",ROUND((D1565-B1565)*24,6))</x:f>
      </x:c>
      <x:c r="O1565" s="1" t="n">
        <x:f>IF(D1565="",1,0)</x:f>
        <x:v>1</x:v>
      </x:c>
      <x:c r="P1565" s="1" t="n">
        <x:f>IF(E1565="",0,IF(OR(C1565&lt;&gt;"",L1565&gt;=J1565),1,0))</x:f>
        <x:v>1</x:v>
      </x:c>
      <x:c r="Q1565" s="1" t="n">
        <x:f>IF(AND(E1565&lt;&gt;"",C1565&lt;&gt;"",M1565&lt;=J1565),1,0)</x:f>
        <x:v>0</x:v>
      </x:c>
      <x:c r="R1565" s="1" t="n">
        <x:f>P1565-Q1565</x:f>
        <x:v>1</x:v>
      </x:c>
      <x:c r="S1565" s="1" t="n">
        <x:f>IF(E1565="",0,IF(OR(D1565&lt;&gt;"",L1565&gt;=K1565),1,0))</x:f>
        <x:v>1</x:v>
      </x:c>
      <x:c r="T1565" s="1" t="n">
        <x:f>IF(AND(E1565&lt;&gt;"",D1565&lt;&gt;"",N1565&lt;=K1565),1,0)</x:f>
        <x:v>0</x:v>
      </x:c>
      <x:c r="U1565" s="1" t="n">
        <x:f>S1565-T1565</x:f>
        <x:v>1</x:v>
      </x:c>
      <x:c r="V1565" s="1" t="n">
        <x:f>IF(I1565="",0,1)</x:f>
        <x:v>0</x:v>
      </x:c>
      <x:c r="W1565" s="1" t="n">
        <x:f>IF(I1565&gt;=4,1,0)</x:f>
        <x:v>0</x:v>
      </x:c>
      <x:c r="X1565" s="1" t="n">
        <x:f>1-O1565</x:f>
        <x:v>0</x:v>
      </x:c>
      <x:c r="Y1565" s="1" t="n">
        <x:f>IF(AND(O1565=1,L1565&gt;168),1,0)</x:f>
        <x:v>1</x:v>
      </x:c>
    </x:row>
    <x:row r="1566">
      <x:c r="A1566" s="1" t="str">
        <x:v>T01561</x:v>
      </x:c>
      <x:c r="B1566" s="9" t="n">
        <x:v>45669.57152777778</x:v>
      </x:c>
      <x:c r="C1566" s="9" t="n">
        <x:v>45670.210277777776</x:v>
      </x:c>
      <x:c r="D1566" s="9" t="n">
        <x:v>45670.257361111115</x:v>
      </x:c>
      <x:c r="E1566" s="1" t="str">
        <x:v>Normal</x:v>
      </x:c>
      <x:c r="F1566" s="1" t="str">
        <x:v>Email</x:v>
      </x:c>
      <x:c r="G1566" s="1" t="str">
        <x:v>Refund</x:v>
      </x:c>
      <x:c r="H1566" s="1" t="n">
        <x:v>0</x:v>
      </x:c>
      <x:c r="I1566" s="1"/>
      <x:c r="J1566" s="1" t="n">
        <x:f>IF(E1566="","",VLOOKUP(E1566,'Guide'!$A$7:$C$10,2,FALSE))</x:f>
        <x:v>12</x:v>
      </x:c>
      <x:c r="K1566" s="1" t="n">
        <x:f>IF(E1566="","",VLOOKUP(E1566,'Guide'!$A$7:$C$10,3,FALSE))</x:f>
        <x:v>72</x:v>
      </x:c>
      <x:c r="L1566" s="10" t="n">
        <x:f>('Guide'!$B$4-B1566)*24</x:f>
        <x:v>4066.2833333333256</x:v>
      </x:c>
      <x:c r="M1566" s="10" t="n">
        <x:f>IF(C1566="","",ROUND((C1566-B1566)*24,6))</x:f>
        <x:v>15.33</x:v>
      </x:c>
      <x:c r="N1566" s="10" t="n">
        <x:f>IF(D1566="","",ROUND((D1566-B1566)*24,6))</x:f>
        <x:v>16.46</x:v>
      </x:c>
      <x:c r="O1566" s="1" t="n">
        <x:f>IF(D1566="",1,0)</x:f>
        <x:v>0</x:v>
      </x:c>
      <x:c r="P1566" s="1" t="n">
        <x:f>IF(E1566="",0,IF(OR(C1566&lt;&gt;"",L1566&gt;=J1566),1,0))</x:f>
        <x:v>1</x:v>
      </x:c>
      <x:c r="Q1566" s="1" t="n">
        <x:f>IF(AND(E1566&lt;&gt;"",C1566&lt;&gt;"",M1566&lt;=J1566),1,0)</x:f>
        <x:v>0</x:v>
      </x:c>
      <x:c r="R1566" s="1" t="n">
        <x:f>P1566-Q1566</x:f>
        <x:v>1</x:v>
      </x:c>
      <x:c r="S1566" s="1" t="n">
        <x:f>IF(E1566="",0,IF(OR(D1566&lt;&gt;"",L1566&gt;=K1566),1,0))</x:f>
        <x:v>1</x:v>
      </x:c>
      <x:c r="T1566" s="1" t="n">
        <x:f>IF(AND(E1566&lt;&gt;"",D1566&lt;&gt;"",N1566&lt;=K1566),1,0)</x:f>
        <x:v>1</x:v>
      </x:c>
      <x:c r="U1566" s="1" t="n">
        <x:f>S1566-T1566</x:f>
        <x:v>0</x:v>
      </x:c>
      <x:c r="V1566" s="1" t="n">
        <x:f>IF(I1566="",0,1)</x:f>
        <x:v>0</x:v>
      </x:c>
      <x:c r="W1566" s="1" t="n">
        <x:f>IF(I1566&gt;=4,1,0)</x:f>
        <x:v>0</x:v>
      </x:c>
      <x:c r="X1566" s="1" t="n">
        <x:f>1-O1566</x:f>
        <x:v>1</x:v>
      </x:c>
      <x:c r="Y1566" s="1" t="n">
        <x:f>IF(AND(O1566=1,L1566&gt;168),1,0)</x:f>
        <x:v>0</x:v>
      </x:c>
    </x:row>
    <x:row r="1567">
      <x:c r="A1567" s="1" t="str">
        <x:v>T01562</x:v>
      </x:c>
      <x:c r="B1567" s="9" t="n">
        <x:v>45729.467361111114</x:v>
      </x:c>
      <x:c r="C1567" s="9" t="n">
        <x:v>45730.75402777778</x:v>
      </x:c>
      <x:c r="D1567" s="9" t="n">
        <x:v>45734.44527777778</x:v>
      </x:c>
      <x:c r="E1567" s="1" t="str">
        <x:v>Normal</x:v>
      </x:c>
      <x:c r="F1567" s="1" t="str">
        <x:v>Email</x:v>
      </x:c>
      <x:c r="G1567" s="1" t="str">
        <x:v>Billing</x:v>
      </x:c>
      <x:c r="H1567" s="1" t="n">
        <x:v>0</x:v>
      </x:c>
      <x:c r="I1567" s="1"/>
      <x:c r="J1567" s="1" t="n">
        <x:f>IF(E1567="","",VLOOKUP(E1567,'Guide'!$A$7:$C$10,2,FALSE))</x:f>
        <x:v>12</x:v>
      </x:c>
      <x:c r="K1567" s="1" t="n">
        <x:f>IF(E1567="","",VLOOKUP(E1567,'Guide'!$A$7:$C$10,3,FALSE))</x:f>
        <x:v>72</x:v>
      </x:c>
      <x:c r="L1567" s="10" t="n">
        <x:f>('Guide'!$B$4-B1567)*24</x:f>
        <x:v>2628.7833333332674</x:v>
      </x:c>
      <x:c r="M1567" s="10" t="n">
        <x:f>IF(C1567="","",ROUND((C1567-B1567)*24,6))</x:f>
        <x:v>30.88</x:v>
      </x:c>
      <x:c r="N1567" s="10" t="n">
        <x:f>IF(D1567="","",ROUND((D1567-B1567)*24,6))</x:f>
        <x:v>119.47</x:v>
      </x:c>
      <x:c r="O1567" s="1" t="n">
        <x:f>IF(D1567="",1,0)</x:f>
        <x:v>0</x:v>
      </x:c>
      <x:c r="P1567" s="1" t="n">
        <x:f>IF(E1567="",0,IF(OR(C1567&lt;&gt;"",L1567&gt;=J1567),1,0))</x:f>
        <x:v>1</x:v>
      </x:c>
      <x:c r="Q1567" s="1" t="n">
        <x:f>IF(AND(E1567&lt;&gt;"",C1567&lt;&gt;"",M1567&lt;=J1567),1,0)</x:f>
        <x:v>0</x:v>
      </x:c>
      <x:c r="R1567" s="1" t="n">
        <x:f>P1567-Q1567</x:f>
        <x:v>1</x:v>
      </x:c>
      <x:c r="S1567" s="1" t="n">
        <x:f>IF(E1567="",0,IF(OR(D1567&lt;&gt;"",L1567&gt;=K1567),1,0))</x:f>
        <x:v>1</x:v>
      </x:c>
      <x:c r="T1567" s="1" t="n">
        <x:f>IF(AND(E1567&lt;&gt;"",D1567&lt;&gt;"",N1567&lt;=K1567),1,0)</x:f>
        <x:v>0</x:v>
      </x:c>
      <x:c r="U1567" s="1" t="n">
        <x:f>S1567-T1567</x:f>
        <x:v>1</x:v>
      </x:c>
      <x:c r="V1567" s="1" t="n">
        <x:f>IF(I1567="",0,1)</x:f>
        <x:v>0</x:v>
      </x:c>
      <x:c r="W1567" s="1" t="n">
        <x:f>IF(I1567&gt;=4,1,0)</x:f>
        <x:v>0</x:v>
      </x:c>
      <x:c r="X1567" s="1" t="n">
        <x:f>1-O1567</x:f>
        <x:v>1</x:v>
      </x:c>
      <x:c r="Y1567" s="1" t="n">
        <x:f>IF(AND(O1567=1,L1567&gt;168),1,0)</x:f>
        <x:v>0</x:v>
      </x:c>
    </x:row>
    <x:row r="1568">
      <x:c r="A1568" s="1" t="str">
        <x:v>T01563</x:v>
      </x:c>
      <x:c r="B1568" s="9" t="n">
        <x:v>45766.71388888889</x:v>
      </x:c>
      <x:c r="C1568" s="9" t="n">
        <x:v>45767.080972222226</x:v>
      </x:c>
      <x:c r="D1568" s="9" t="n">
        <x:v>45772.23472222222</x:v>
      </x:c>
      <x:c r="E1568" s="1" t="str">
        <x:v>Normal</x:v>
      </x:c>
      <x:c r="F1568" s="1" t="str">
        <x:v>WhatsApp</x:v>
      </x:c>
      <x:c r="G1568" s="1" t="str">
        <x:v>Delivery</x:v>
      </x:c>
      <x:c r="H1568" s="1" t="n">
        <x:v>0</x:v>
      </x:c>
      <x:c r="I1568" s="1"/>
      <x:c r="J1568" s="1" t="n">
        <x:f>IF(E1568="","",VLOOKUP(E1568,'Guide'!$A$7:$C$10,2,FALSE))</x:f>
        <x:v>12</x:v>
      </x:c>
      <x:c r="K1568" s="1" t="n">
        <x:f>IF(E1568="","",VLOOKUP(E1568,'Guide'!$A$7:$C$10,3,FALSE))</x:f>
        <x:v>72</x:v>
      </x:c>
      <x:c r="L1568" s="10" t="n">
        <x:f>('Guide'!$B$4-B1568)*24</x:f>
        <x:v>1734.8666666666977</x:v>
      </x:c>
      <x:c r="M1568" s="10" t="n">
        <x:f>IF(C1568="","",ROUND((C1568-B1568)*24,6))</x:f>
        <x:v>8.81</x:v>
      </x:c>
      <x:c r="N1568" s="10" t="n">
        <x:f>IF(D1568="","",ROUND((D1568-B1568)*24,6))</x:f>
        <x:v>132.5</x:v>
      </x:c>
      <x:c r="O1568" s="1" t="n">
        <x:f>IF(D1568="",1,0)</x:f>
        <x:v>0</x:v>
      </x:c>
      <x:c r="P1568" s="1" t="n">
        <x:f>IF(E1568="",0,IF(OR(C1568&lt;&gt;"",L1568&gt;=J1568),1,0))</x:f>
        <x:v>1</x:v>
      </x:c>
      <x:c r="Q1568" s="1" t="n">
        <x:f>IF(AND(E1568&lt;&gt;"",C1568&lt;&gt;"",M1568&lt;=J1568),1,0)</x:f>
        <x:v>1</x:v>
      </x:c>
      <x:c r="R1568" s="1" t="n">
        <x:f>P1568-Q1568</x:f>
        <x:v>0</x:v>
      </x:c>
      <x:c r="S1568" s="1" t="n">
        <x:f>IF(E1568="",0,IF(OR(D1568&lt;&gt;"",L1568&gt;=K1568),1,0))</x:f>
        <x:v>1</x:v>
      </x:c>
      <x:c r="T1568" s="1" t="n">
        <x:f>IF(AND(E1568&lt;&gt;"",D1568&lt;&gt;"",N1568&lt;=K1568),1,0)</x:f>
        <x:v>0</x:v>
      </x:c>
      <x:c r="U1568" s="1" t="n">
        <x:f>S1568-T1568</x:f>
        <x:v>1</x:v>
      </x:c>
      <x:c r="V1568" s="1" t="n">
        <x:f>IF(I1568="",0,1)</x:f>
        <x:v>0</x:v>
      </x:c>
      <x:c r="W1568" s="1" t="n">
        <x:f>IF(I1568&gt;=4,1,0)</x:f>
        <x:v>0</x:v>
      </x:c>
      <x:c r="X1568" s="1" t="n">
        <x:f>1-O1568</x:f>
        <x:v>1</x:v>
      </x:c>
      <x:c r="Y1568" s="1" t="n">
        <x:f>IF(AND(O1568=1,L1568&gt;168),1,0)</x:f>
        <x:v>0</x:v>
      </x:c>
    </x:row>
    <x:row r="1569">
      <x:c r="A1569" s="1" t="str">
        <x:v>T01564</x:v>
      </x:c>
      <x:c r="B1569" s="9" t="n">
        <x:v>45675.22708333333</x:v>
      </x:c>
      <x:c r="C1569" s="9" t="n">
        <x:v>45675.29</x:v>
      </x:c>
      <x:c r="D1569" s="9" t="n">
        <x:v>45675.550833333335</x:v>
      </x:c>
      <x:c r="E1569" s="1" t="str">
        <x:v>High</x:v>
      </x:c>
      <x:c r="F1569" s="1" t="str">
        <x:v>WhatsApp</x:v>
      </x:c>
      <x:c r="G1569" s="1" t="str">
        <x:v>Product information</x:v>
      </x:c>
      <x:c r="H1569" s="1" t="n">
        <x:v>0</x:v>
      </x:c>
      <x:c r="I1569" s="1"/>
      <x:c r="J1569" s="1" t="n">
        <x:f>IF(E1569="","",VLOOKUP(E1569,'Guide'!$A$7:$C$10,2,FALSE))</x:f>
        <x:v>4</x:v>
      </x:c>
      <x:c r="K1569" s="1" t="n">
        <x:f>IF(E1569="","",VLOOKUP(E1569,'Guide'!$A$7:$C$10,3,FALSE))</x:f>
        <x:v>24</x:v>
      </x:c>
      <x:c r="L1569" s="10" t="n">
        <x:f>('Guide'!$B$4-B1569)*24</x:f>
        <x:v>3930.5500000000466</x:v>
      </x:c>
      <x:c r="M1569" s="10" t="n">
        <x:f>IF(C1569="","",ROUND((C1569-B1569)*24,6))</x:f>
        <x:v>1.51</x:v>
      </x:c>
      <x:c r="N1569" s="10" t="n">
        <x:f>IF(D1569="","",ROUND((D1569-B1569)*24,6))</x:f>
        <x:v>7.77</x:v>
      </x:c>
      <x:c r="O1569" s="1" t="n">
        <x:f>IF(D1569="",1,0)</x:f>
        <x:v>0</x:v>
      </x:c>
      <x:c r="P1569" s="1" t="n">
        <x:f>IF(E1569="",0,IF(OR(C1569&lt;&gt;"",L1569&gt;=J1569),1,0))</x:f>
        <x:v>1</x:v>
      </x:c>
      <x:c r="Q1569" s="1" t="n">
        <x:f>IF(AND(E1569&lt;&gt;"",C1569&lt;&gt;"",M1569&lt;=J1569),1,0)</x:f>
        <x:v>1</x:v>
      </x:c>
      <x:c r="R1569" s="1" t="n">
        <x:f>P1569-Q1569</x:f>
        <x:v>0</x:v>
      </x:c>
      <x:c r="S1569" s="1" t="n">
        <x:f>IF(E1569="",0,IF(OR(D1569&lt;&gt;"",L1569&gt;=K1569),1,0))</x:f>
        <x:v>1</x:v>
      </x:c>
      <x:c r="T1569" s="1" t="n">
        <x:f>IF(AND(E1569&lt;&gt;"",D1569&lt;&gt;"",N1569&lt;=K1569),1,0)</x:f>
        <x:v>1</x:v>
      </x:c>
      <x:c r="U1569" s="1" t="n">
        <x:f>S1569-T1569</x:f>
        <x:v>0</x:v>
      </x:c>
      <x:c r="V1569" s="1" t="n">
        <x:f>IF(I1569="",0,1)</x:f>
        <x:v>0</x:v>
      </x:c>
      <x:c r="W1569" s="1" t="n">
        <x:f>IF(I1569&gt;=4,1,0)</x:f>
        <x:v>0</x:v>
      </x:c>
      <x:c r="X1569" s="1" t="n">
        <x:f>1-O1569</x:f>
        <x:v>1</x:v>
      </x:c>
      <x:c r="Y1569" s="1" t="n">
        <x:f>IF(AND(O1569=1,L1569&gt;168),1,0)</x:f>
        <x:v>0</x:v>
      </x:c>
    </x:row>
    <x:row r="1570">
      <x:c r="A1570" s="1" t="str">
        <x:v>T01565</x:v>
      </x:c>
      <x:c r="B1570" s="9" t="n">
        <x:v>45806.884722222225</x:v>
      </x:c>
      <x:c r="C1570" s="9" t="n">
        <x:v>45806.90972222222</x:v>
      </x:c>
      <x:c r="D1570" s="9" t="n">
        <x:v>45806.95222222222</x:v>
      </x:c>
      <x:c r="E1570" s="1" t="str">
        <x:v>Urgent</x:v>
      </x:c>
      <x:c r="F1570" s="1" t="str">
        <x:v>WhatsApp</x:v>
      </x:c>
      <x:c r="G1570" s="1" t="str">
        <x:v>Billing</x:v>
      </x:c>
      <x:c r="H1570" s="1" t="n">
        <x:v>0</x:v>
      </x:c>
      <x:c r="I1570" s="1" t="n">
        <x:v>4</x:v>
      </x:c>
      <x:c r="J1570" s="1" t="n">
        <x:f>IF(E1570="","",VLOOKUP(E1570,'Guide'!$A$7:$C$10,2,FALSE))</x:f>
        <x:v>1</x:v>
      </x:c>
      <x:c r="K1570" s="1" t="n">
        <x:f>IF(E1570="","",VLOOKUP(E1570,'Guide'!$A$7:$C$10,3,FALSE))</x:f>
        <x:v>8</x:v>
      </x:c>
      <x:c r="L1570" s="10" t="n">
        <x:f>('Guide'!$B$4-B1570)*24</x:f>
        <x:v>770.7666666666046</x:v>
      </x:c>
      <x:c r="M1570" s="10" t="n">
        <x:f>IF(C1570="","",ROUND((C1570-B1570)*24,6))</x:f>
        <x:v>0.6</x:v>
      </x:c>
      <x:c r="N1570" s="10" t="n">
        <x:f>IF(D1570="","",ROUND((D1570-B1570)*24,6))</x:f>
        <x:v>1.62</x:v>
      </x:c>
      <x:c r="O1570" s="1" t="n">
        <x:f>IF(D1570="",1,0)</x:f>
        <x:v>0</x:v>
      </x:c>
      <x:c r="P1570" s="1" t="n">
        <x:f>IF(E1570="",0,IF(OR(C1570&lt;&gt;"",L1570&gt;=J1570),1,0))</x:f>
        <x:v>1</x:v>
      </x:c>
      <x:c r="Q1570" s="1" t="n">
        <x:f>IF(AND(E1570&lt;&gt;"",C1570&lt;&gt;"",M1570&lt;=J1570),1,0)</x:f>
        <x:v>1</x:v>
      </x:c>
      <x:c r="R1570" s="1" t="n">
        <x:f>P1570-Q1570</x:f>
        <x:v>0</x:v>
      </x:c>
      <x:c r="S1570" s="1" t="n">
        <x:f>IF(E1570="",0,IF(OR(D1570&lt;&gt;"",L1570&gt;=K1570),1,0))</x:f>
        <x:v>1</x:v>
      </x:c>
      <x:c r="T1570" s="1" t="n">
        <x:f>IF(AND(E1570&lt;&gt;"",D1570&lt;&gt;"",N1570&lt;=K1570),1,0)</x:f>
        <x:v>1</x:v>
      </x:c>
      <x:c r="U1570" s="1" t="n">
        <x:f>S1570-T1570</x:f>
        <x:v>0</x:v>
      </x:c>
      <x:c r="V1570" s="1" t="n">
        <x:f>IF(I1570="",0,1)</x:f>
        <x:v>1</x:v>
      </x:c>
      <x:c r="W1570" s="1" t="n">
        <x:f>IF(I1570&gt;=4,1,0)</x:f>
        <x:v>1</x:v>
      </x:c>
      <x:c r="X1570" s="1" t="n">
        <x:f>1-O1570</x:f>
        <x:v>1</x:v>
      </x:c>
      <x:c r="Y1570" s="1" t="n">
        <x:f>IF(AND(O1570=1,L1570&gt;168),1,0)</x:f>
        <x:v>0</x:v>
      </x:c>
    </x:row>
    <x:row r="1571">
      <x:c r="A1571" s="1" t="str">
        <x:v>T01566</x:v>
      </x:c>
      <x:c r="B1571" s="9" t="n">
        <x:v>45805.470138888886</x:v>
      </x:c>
      <x:c r="C1571" s="9" t="n">
        <x:v>45805.790972222225</x:v>
      </x:c>
      <x:c r="D1571" s="9" t="n">
        <x:v>45809.220555555556</x:v>
      </x:c>
      <x:c r="E1571" s="1" t="str">
        <x:v>Low</x:v>
      </x:c>
      <x:c r="F1571" s="1" t="str">
        <x:v>WhatsApp</x:v>
      </x:c>
      <x:c r="G1571" s="1" t="str">
        <x:v>Delivery</x:v>
      </x:c>
      <x:c r="H1571" s="1" t="n">
        <x:v>0</x:v>
      </x:c>
      <x:c r="I1571" s="1" t="n">
        <x:v>4</x:v>
      </x:c>
      <x:c r="J1571" s="1" t="n">
        <x:f>IF(E1571="","",VLOOKUP(E1571,'Guide'!$A$7:$C$10,2,FALSE))</x:f>
        <x:v>24</x:v>
      </x:c>
      <x:c r="K1571" s="1" t="n">
        <x:f>IF(E1571="","",VLOOKUP(E1571,'Guide'!$A$7:$C$10,3,FALSE))</x:f>
        <x:v>120</x:v>
      </x:c>
      <x:c r="L1571" s="10" t="n">
        <x:f>('Guide'!$B$4-B1571)*24</x:f>
        <x:v>804.7166666667326</x:v>
      </x:c>
      <x:c r="M1571" s="10" t="n">
        <x:f>IF(C1571="","",ROUND((C1571-B1571)*24,6))</x:f>
        <x:v>7.7</x:v>
      </x:c>
      <x:c r="N1571" s="10" t="n">
        <x:f>IF(D1571="","",ROUND((D1571-B1571)*24,6))</x:f>
        <x:v>90.01</x:v>
      </x:c>
      <x:c r="O1571" s="1" t="n">
        <x:f>IF(D1571="",1,0)</x:f>
        <x:v>0</x:v>
      </x:c>
      <x:c r="P1571" s="1" t="n">
        <x:f>IF(E1571="",0,IF(OR(C1571&lt;&gt;"",L1571&gt;=J1571),1,0))</x:f>
        <x:v>1</x:v>
      </x:c>
      <x:c r="Q1571" s="1" t="n">
        <x:f>IF(AND(E1571&lt;&gt;"",C1571&lt;&gt;"",M1571&lt;=J1571),1,0)</x:f>
        <x:v>1</x:v>
      </x:c>
      <x:c r="R1571" s="1" t="n">
        <x:f>P1571-Q1571</x:f>
        <x:v>0</x:v>
      </x:c>
      <x:c r="S1571" s="1" t="n">
        <x:f>IF(E1571="",0,IF(OR(D1571&lt;&gt;"",L1571&gt;=K1571),1,0))</x:f>
        <x:v>1</x:v>
      </x:c>
      <x:c r="T1571" s="1" t="n">
        <x:f>IF(AND(E1571&lt;&gt;"",D1571&lt;&gt;"",N1571&lt;=K1571),1,0)</x:f>
        <x:v>1</x:v>
      </x:c>
      <x:c r="U1571" s="1" t="n">
        <x:f>S1571-T1571</x:f>
        <x:v>0</x:v>
      </x:c>
      <x:c r="V1571" s="1" t="n">
        <x:f>IF(I1571="",0,1)</x:f>
        <x:v>1</x:v>
      </x:c>
      <x:c r="W1571" s="1" t="n">
        <x:f>IF(I1571&gt;=4,1,0)</x:f>
        <x:v>1</x:v>
      </x:c>
      <x:c r="X1571" s="1" t="n">
        <x:f>1-O1571</x:f>
        <x:v>1</x:v>
      </x:c>
      <x:c r="Y1571" s="1" t="n">
        <x:f>IF(AND(O1571=1,L1571&gt;168),1,0)</x:f>
        <x:v>0</x:v>
      </x:c>
    </x:row>
    <x:row r="1572">
      <x:c r="A1572" s="1" t="str">
        <x:v>T01567</x:v>
      </x:c>
      <x:c r="B1572" s="9" t="n">
        <x:v>45761.65069444444</x:v>
      </x:c>
      <x:c r="C1572" s="9" t="n">
        <x:v>45761.90611111111</x:v>
      </x:c>
      <x:c r="D1572" s="9" t="n">
        <x:v>45764.06319444445</x:v>
      </x:c>
      <x:c r="E1572" s="1" t="str">
        <x:v>Normal</x:v>
      </x:c>
      <x:c r="F1572" s="1" t="str">
        <x:v>Email</x:v>
      </x:c>
      <x:c r="G1572" s="1" t="str">
        <x:v>Account access</x:v>
      </x:c>
      <x:c r="H1572" s="1" t="n">
        <x:v>0</x:v>
      </x:c>
      <x:c r="I1572" s="1"/>
      <x:c r="J1572" s="1" t="n">
        <x:f>IF(E1572="","",VLOOKUP(E1572,'Guide'!$A$7:$C$10,2,FALSE))</x:f>
        <x:v>12</x:v>
      </x:c>
      <x:c r="K1572" s="1" t="n">
        <x:f>IF(E1572="","",VLOOKUP(E1572,'Guide'!$A$7:$C$10,3,FALSE))</x:f>
        <x:v>72</x:v>
      </x:c>
      <x:c r="L1572" s="10" t="n">
        <x:f>('Guide'!$B$4-B1572)*24</x:f>
        <x:v>1856.3833333334187</x:v>
      </x:c>
      <x:c r="M1572" s="10" t="n">
        <x:f>IF(C1572="","",ROUND((C1572-B1572)*24,6))</x:f>
        <x:v>6.13</x:v>
      </x:c>
      <x:c r="N1572" s="10" t="n">
        <x:f>IF(D1572="","",ROUND((D1572-B1572)*24,6))</x:f>
        <x:v>57.9</x:v>
      </x:c>
      <x:c r="O1572" s="1" t="n">
        <x:f>IF(D1572="",1,0)</x:f>
        <x:v>0</x:v>
      </x:c>
      <x:c r="P1572" s="1" t="n">
        <x:f>IF(E1572="",0,IF(OR(C1572&lt;&gt;"",L1572&gt;=J1572),1,0))</x:f>
        <x:v>1</x:v>
      </x:c>
      <x:c r="Q1572" s="1" t="n">
        <x:f>IF(AND(E1572&lt;&gt;"",C1572&lt;&gt;"",M1572&lt;=J1572),1,0)</x:f>
        <x:v>1</x:v>
      </x:c>
      <x:c r="R1572" s="1" t="n">
        <x:f>P1572-Q1572</x:f>
        <x:v>0</x:v>
      </x:c>
      <x:c r="S1572" s="1" t="n">
        <x:f>IF(E1572="",0,IF(OR(D1572&lt;&gt;"",L1572&gt;=K1572),1,0))</x:f>
        <x:v>1</x:v>
      </x:c>
      <x:c r="T1572" s="1" t="n">
        <x:f>IF(AND(E1572&lt;&gt;"",D1572&lt;&gt;"",N1572&lt;=K1572),1,0)</x:f>
        <x:v>1</x:v>
      </x:c>
      <x:c r="U1572" s="1" t="n">
        <x:f>S1572-T1572</x:f>
        <x:v>0</x:v>
      </x:c>
      <x:c r="V1572" s="1" t="n">
        <x:f>IF(I1572="",0,1)</x:f>
        <x:v>0</x:v>
      </x:c>
      <x:c r="W1572" s="1" t="n">
        <x:f>IF(I1572&gt;=4,1,0)</x:f>
        <x:v>0</x:v>
      </x:c>
      <x:c r="X1572" s="1" t="n">
        <x:f>1-O1572</x:f>
        <x:v>1</x:v>
      </x:c>
      <x:c r="Y1572" s="1" t="n">
        <x:f>IF(AND(O1572=1,L1572&gt;168),1,0)</x:f>
        <x:v>0</x:v>
      </x:c>
    </x:row>
    <x:row r="1573">
      <x:c r="A1573" s="1" t="str">
        <x:v>T01568</x:v>
      </x:c>
      <x:c r="B1573" s="9" t="n">
        <x:v>45694.00555555556</x:v>
      </x:c>
      <x:c r="C1573" s="9" t="n">
        <x:v>45694.65388888889</x:v>
      </x:c>
      <x:c r="D1573" s="9" t="n">
        <x:v>45705.21888888889</x:v>
      </x:c>
      <x:c r="E1573" s="1" t="str">
        <x:v>Normal</x:v>
      </x:c>
      <x:c r="F1573" s="1" t="str">
        <x:v>WhatsApp</x:v>
      </x:c>
      <x:c r="G1573" s="1" t="str">
        <x:v>Product information</x:v>
      </x:c>
      <x:c r="H1573" s="1" t="n">
        <x:v>0</x:v>
      </x:c>
      <x:c r="I1573" s="1"/>
      <x:c r="J1573" s="1" t="n">
        <x:f>IF(E1573="","",VLOOKUP(E1573,'Guide'!$A$7:$C$10,2,FALSE))</x:f>
        <x:v>12</x:v>
      </x:c>
      <x:c r="K1573" s="1" t="n">
        <x:f>IF(E1573="","",VLOOKUP(E1573,'Guide'!$A$7:$C$10,3,FALSE))</x:f>
        <x:v>72</x:v>
      </x:c>
      <x:c r="L1573" s="10" t="n">
        <x:f>('Guide'!$B$4-B1573)*24</x:f>
        <x:v>3479.8666666665813</x:v>
      </x:c>
      <x:c r="M1573" s="10" t="n">
        <x:f>IF(C1573="","",ROUND((C1573-B1573)*24,6))</x:f>
        <x:v>15.56</x:v>
      </x:c>
      <x:c r="N1573" s="10" t="n">
        <x:f>IF(D1573="","",ROUND((D1573-B1573)*24,6))</x:f>
        <x:v>269.12</x:v>
      </x:c>
      <x:c r="O1573" s="1" t="n">
        <x:f>IF(D1573="",1,0)</x:f>
        <x:v>0</x:v>
      </x:c>
      <x:c r="P1573" s="1" t="n">
        <x:f>IF(E1573="",0,IF(OR(C1573&lt;&gt;"",L1573&gt;=J1573),1,0))</x:f>
        <x:v>1</x:v>
      </x:c>
      <x:c r="Q1573" s="1" t="n">
        <x:f>IF(AND(E1573&lt;&gt;"",C1573&lt;&gt;"",M1573&lt;=J1573),1,0)</x:f>
        <x:v>0</x:v>
      </x:c>
      <x:c r="R1573" s="1" t="n">
        <x:f>P1573-Q1573</x:f>
        <x:v>1</x:v>
      </x:c>
      <x:c r="S1573" s="1" t="n">
        <x:f>IF(E1573="",0,IF(OR(D1573&lt;&gt;"",L1573&gt;=K1573),1,0))</x:f>
        <x:v>1</x:v>
      </x:c>
      <x:c r="T1573" s="1" t="n">
        <x:f>IF(AND(E1573&lt;&gt;"",D1573&lt;&gt;"",N1573&lt;=K1573),1,0)</x:f>
        <x:v>0</x:v>
      </x:c>
      <x:c r="U1573" s="1" t="n">
        <x:f>S1573-T1573</x:f>
        <x:v>1</x:v>
      </x:c>
      <x:c r="V1573" s="1" t="n">
        <x:f>IF(I1573="",0,1)</x:f>
        <x:v>0</x:v>
      </x:c>
      <x:c r="W1573" s="1" t="n">
        <x:f>IF(I1573&gt;=4,1,0)</x:f>
        <x:v>0</x:v>
      </x:c>
      <x:c r="X1573" s="1" t="n">
        <x:f>1-O1573</x:f>
        <x:v>1</x:v>
      </x:c>
      <x:c r="Y1573" s="1" t="n">
        <x:f>IF(AND(O1573=1,L1573&gt;168),1,0)</x:f>
        <x:v>0</x:v>
      </x:c>
    </x:row>
    <x:row r="1574">
      <x:c r="A1574" s="1" t="str">
        <x:v>T01569</x:v>
      </x:c>
      <x:c r="B1574" s="9" t="n">
        <x:v>45796.72638888889</x:v>
      </x:c>
      <x:c r="C1574" s="9" t="n">
        <x:v>45796.94388888889</x:v>
      </x:c>
      <x:c r="D1574" s="9" t="n">
        <x:v>45802.31263888889</x:v>
      </x:c>
      <x:c r="E1574" s="1" t="str">
        <x:v>Normal</x:v>
      </x:c>
      <x:c r="F1574" s="1" t="str">
        <x:v>WhatsApp</x:v>
      </x:c>
      <x:c r="G1574" s="1" t="str">
        <x:v>Delivery</x:v>
      </x:c>
      <x:c r="H1574" s="1" t="n">
        <x:v>0</x:v>
      </x:c>
      <x:c r="I1574" s="1" t="n">
        <x:v>2</x:v>
      </x:c>
      <x:c r="J1574" s="1" t="n">
        <x:f>IF(E1574="","",VLOOKUP(E1574,'Guide'!$A$7:$C$10,2,FALSE))</x:f>
        <x:v>12</x:v>
      </x:c>
      <x:c r="K1574" s="1" t="n">
        <x:f>IF(E1574="","",VLOOKUP(E1574,'Guide'!$A$7:$C$10,3,FALSE))</x:f>
        <x:v>72</x:v>
      </x:c>
      <x:c r="L1574" s="10" t="n">
        <x:f>('Guide'!$B$4-B1574)*24</x:f>
        <x:v>1014.5666666665929</x:v>
      </x:c>
      <x:c r="M1574" s="10" t="n">
        <x:f>IF(C1574="","",ROUND((C1574-B1574)*24,6))</x:f>
        <x:v>5.22</x:v>
      </x:c>
      <x:c r="N1574" s="10" t="n">
        <x:f>IF(D1574="","",ROUND((D1574-B1574)*24,6))</x:f>
        <x:v>134.07</x:v>
      </x:c>
      <x:c r="O1574" s="1" t="n">
        <x:f>IF(D1574="",1,0)</x:f>
        <x:v>0</x:v>
      </x:c>
      <x:c r="P1574" s="1" t="n">
        <x:f>IF(E1574="",0,IF(OR(C1574&lt;&gt;"",L1574&gt;=J1574),1,0))</x:f>
        <x:v>1</x:v>
      </x:c>
      <x:c r="Q1574" s="1" t="n">
        <x:f>IF(AND(E1574&lt;&gt;"",C1574&lt;&gt;"",M1574&lt;=J1574),1,0)</x:f>
        <x:v>1</x:v>
      </x:c>
      <x:c r="R1574" s="1" t="n">
        <x:f>P1574-Q1574</x:f>
        <x:v>0</x:v>
      </x:c>
      <x:c r="S1574" s="1" t="n">
        <x:f>IF(E1574="",0,IF(OR(D1574&lt;&gt;"",L1574&gt;=K1574),1,0))</x:f>
        <x:v>1</x:v>
      </x:c>
      <x:c r="T1574" s="1" t="n">
        <x:f>IF(AND(E1574&lt;&gt;"",D1574&lt;&gt;"",N1574&lt;=K1574),1,0)</x:f>
        <x:v>0</x:v>
      </x:c>
      <x:c r="U1574" s="1" t="n">
        <x:f>S1574-T1574</x:f>
        <x:v>1</x:v>
      </x:c>
      <x:c r="V1574" s="1" t="n">
        <x:f>IF(I1574="",0,1)</x:f>
        <x:v>1</x:v>
      </x:c>
      <x:c r="W1574" s="1" t="n">
        <x:f>IF(I1574&gt;=4,1,0)</x:f>
        <x:v>0</x:v>
      </x:c>
      <x:c r="X1574" s="1" t="n">
        <x:f>1-O1574</x:f>
        <x:v>1</x:v>
      </x:c>
      <x:c r="Y1574" s="1" t="n">
        <x:f>IF(AND(O1574=1,L1574&gt;168),1,0)</x:f>
        <x:v>0</x:v>
      </x:c>
    </x:row>
    <x:row r="1575">
      <x:c r="A1575" s="1" t="str">
        <x:v>T01570</x:v>
      </x:c>
      <x:c r="B1575" s="9" t="n">
        <x:v>45826.83611111111</x:v>
      </x:c>
      <x:c r="C1575" s="9" t="n">
        <x:v>45828.04944444444</x:v>
      </x:c>
      <x:c r="D1575" s="9" t="n">
        <x:v>45829.25277777778</x:v>
      </x:c>
      <x:c r="E1575" s="1" t="str">
        <x:v>Normal</x:v>
      </x:c>
      <x:c r="F1575" s="1" t="str">
        <x:v>WhatsApp</x:v>
      </x:c>
      <x:c r="G1575" s="1" t="str">
        <x:v>Account access</x:v>
      </x:c>
      <x:c r="H1575" s="1" t="n">
        <x:v>0</x:v>
      </x:c>
      <x:c r="I1575" s="1"/>
      <x:c r="J1575" s="1" t="n">
        <x:f>IF(E1575="","",VLOOKUP(E1575,'Guide'!$A$7:$C$10,2,FALSE))</x:f>
        <x:v>12</x:v>
      </x:c>
      <x:c r="K1575" s="1" t="n">
        <x:f>IF(E1575="","",VLOOKUP(E1575,'Guide'!$A$7:$C$10,3,FALSE))</x:f>
        <x:v>72</x:v>
      </x:c>
      <x:c r="L1575" s="10" t="n">
        <x:f>('Guide'!$B$4-B1575)*24</x:f>
        <x:v>291.93333333340706</x:v>
      </x:c>
      <x:c r="M1575" s="10" t="n">
        <x:f>IF(C1575="","",ROUND((C1575-B1575)*24,6))</x:f>
        <x:v>29.12</x:v>
      </x:c>
      <x:c r="N1575" s="10" t="n">
        <x:f>IF(D1575="","",ROUND((D1575-B1575)*24,6))</x:f>
        <x:v>58</x:v>
      </x:c>
      <x:c r="O1575" s="1" t="n">
        <x:f>IF(D1575="",1,0)</x:f>
        <x:v>0</x:v>
      </x:c>
      <x:c r="P1575" s="1" t="n">
        <x:f>IF(E1575="",0,IF(OR(C1575&lt;&gt;"",L1575&gt;=J1575),1,0))</x:f>
        <x:v>1</x:v>
      </x:c>
      <x:c r="Q1575" s="1" t="n">
        <x:f>IF(AND(E1575&lt;&gt;"",C1575&lt;&gt;"",M1575&lt;=J1575),1,0)</x:f>
        <x:v>0</x:v>
      </x:c>
      <x:c r="R1575" s="1" t="n">
        <x:f>P1575-Q1575</x:f>
        <x:v>1</x:v>
      </x:c>
      <x:c r="S1575" s="1" t="n">
        <x:f>IF(E1575="",0,IF(OR(D1575&lt;&gt;"",L1575&gt;=K1575),1,0))</x:f>
        <x:v>1</x:v>
      </x:c>
      <x:c r="T1575" s="1" t="n">
        <x:f>IF(AND(E1575&lt;&gt;"",D1575&lt;&gt;"",N1575&lt;=K1575),1,0)</x:f>
        <x:v>1</x:v>
      </x:c>
      <x:c r="U1575" s="1" t="n">
        <x:f>S1575-T1575</x:f>
        <x:v>0</x:v>
      </x:c>
      <x:c r="V1575" s="1" t="n">
        <x:f>IF(I1575="",0,1)</x:f>
        <x:v>0</x:v>
      </x:c>
      <x:c r="W1575" s="1" t="n">
        <x:f>IF(I1575&gt;=4,1,0)</x:f>
        <x:v>0</x:v>
      </x:c>
      <x:c r="X1575" s="1" t="n">
        <x:f>1-O1575</x:f>
        <x:v>1</x:v>
      </x:c>
      <x:c r="Y1575" s="1" t="n">
        <x:f>IF(AND(O1575=1,L1575&gt;168),1,0)</x:f>
        <x:v>0</x:v>
      </x:c>
    </x:row>
    <x:row r="1576">
      <x:c r="A1576" s="1" t="str">
        <x:v>T01571</x:v>
      </x:c>
      <x:c r="B1576" s="9" t="n">
        <x:v>45748.57152777778</x:v>
      </x:c>
      <x:c r="C1576" s="9" t="n">
        <x:v>45748.88111111111</x:v>
      </x:c>
      <x:c r="D1576" s="9" t="n">
        <x:v>45758.25944444445</x:v>
      </x:c>
      <x:c r="E1576" s="1" t="str">
        <x:v>High</x:v>
      </x:c>
      <x:c r="F1576" s="1" t="str">
        <x:v>Email</x:v>
      </x:c>
      <x:c r="G1576" s="1" t="str">
        <x:v>Account access</x:v>
      </x:c>
      <x:c r="H1576" s="1" t="n">
        <x:v>0</x:v>
      </x:c>
      <x:c r="I1576" s="1" t="n">
        <x:v>2</x:v>
      </x:c>
      <x:c r="J1576" s="1" t="n">
        <x:f>IF(E1576="","",VLOOKUP(E1576,'Guide'!$A$7:$C$10,2,FALSE))</x:f>
        <x:v>4</x:v>
      </x:c>
      <x:c r="K1576" s="1" t="n">
        <x:f>IF(E1576="","",VLOOKUP(E1576,'Guide'!$A$7:$C$10,3,FALSE))</x:f>
        <x:v>24</x:v>
      </x:c>
      <x:c r="L1576" s="10" t="n">
        <x:f>('Guide'!$B$4-B1576)*24</x:f>
        <x:v>2170.2833333333256</x:v>
      </x:c>
      <x:c r="M1576" s="10" t="n">
        <x:f>IF(C1576="","",ROUND((C1576-B1576)*24,6))</x:f>
        <x:v>7.43</x:v>
      </x:c>
      <x:c r="N1576" s="10" t="n">
        <x:f>IF(D1576="","",ROUND((D1576-B1576)*24,6))</x:f>
        <x:v>232.51</x:v>
      </x:c>
      <x:c r="O1576" s="1" t="n">
        <x:f>IF(D1576="",1,0)</x:f>
        <x:v>0</x:v>
      </x:c>
      <x:c r="P1576" s="1" t="n">
        <x:f>IF(E1576="",0,IF(OR(C1576&lt;&gt;"",L1576&gt;=J1576),1,0))</x:f>
        <x:v>1</x:v>
      </x:c>
      <x:c r="Q1576" s="1" t="n">
        <x:f>IF(AND(E1576&lt;&gt;"",C1576&lt;&gt;"",M1576&lt;=J1576),1,0)</x:f>
        <x:v>0</x:v>
      </x:c>
      <x:c r="R1576" s="1" t="n">
        <x:f>P1576-Q1576</x:f>
        <x:v>1</x:v>
      </x:c>
      <x:c r="S1576" s="1" t="n">
        <x:f>IF(E1576="",0,IF(OR(D1576&lt;&gt;"",L1576&gt;=K1576),1,0))</x:f>
        <x:v>1</x:v>
      </x:c>
      <x:c r="T1576" s="1" t="n">
        <x:f>IF(AND(E1576&lt;&gt;"",D1576&lt;&gt;"",N1576&lt;=K1576),1,0)</x:f>
        <x:v>0</x:v>
      </x:c>
      <x:c r="U1576" s="1" t="n">
        <x:f>S1576-T1576</x:f>
        <x:v>1</x:v>
      </x:c>
      <x:c r="V1576" s="1" t="n">
        <x:f>IF(I1576="",0,1)</x:f>
        <x:v>1</x:v>
      </x:c>
      <x:c r="W1576" s="1" t="n">
        <x:f>IF(I1576&gt;=4,1,0)</x:f>
        <x:v>0</x:v>
      </x:c>
      <x:c r="X1576" s="1" t="n">
        <x:f>1-O1576</x:f>
        <x:v>1</x:v>
      </x:c>
      <x:c r="Y1576" s="1" t="n">
        <x:f>IF(AND(O1576=1,L1576&gt;168),1,0)</x:f>
        <x:v>0</x:v>
      </x:c>
    </x:row>
    <x:row r="1577">
      <x:c r="A1577" s="1" t="str">
        <x:v>T01572</x:v>
      </x:c>
      <x:c r="B1577" s="9" t="n">
        <x:v>45764.45625</x:v>
      </x:c>
      <x:c r="C1577" s="9" t="n">
        <x:v>45764.495</x:v>
      </x:c>
      <x:c r="D1577" s="9" t="n">
        <x:v>45764.95625</x:v>
      </x:c>
      <x:c r="E1577" s="1" t="str">
        <x:v>Urgent</x:v>
      </x:c>
      <x:c r="F1577" s="1" t="str">
        <x:v>Email</x:v>
      </x:c>
      <x:c r="G1577" s="1" t="str">
        <x:v>Delivery</x:v>
      </x:c>
      <x:c r="H1577" s="1" t="n">
        <x:v>0</x:v>
      </x:c>
      <x:c r="I1577" s="1" t="n">
        <x:v>3</x:v>
      </x:c>
      <x:c r="J1577" s="1" t="n">
        <x:f>IF(E1577="","",VLOOKUP(E1577,'Guide'!$A$7:$C$10,2,FALSE))</x:f>
        <x:v>1</x:v>
      </x:c>
      <x:c r="K1577" s="1" t="n">
        <x:f>IF(E1577="","",VLOOKUP(E1577,'Guide'!$A$7:$C$10,3,FALSE))</x:f>
        <x:v>8</x:v>
      </x:c>
      <x:c r="L1577" s="10" t="n">
        <x:f>('Guide'!$B$4-B1577)*24</x:f>
        <x:v>1789.0499999999302</x:v>
      </x:c>
      <x:c r="M1577" s="10" t="n">
        <x:f>IF(C1577="","",ROUND((C1577-B1577)*24,6))</x:f>
        <x:v>0.93</x:v>
      </x:c>
      <x:c r="N1577" s="10" t="n">
        <x:f>IF(D1577="","",ROUND((D1577-B1577)*24,6))</x:f>
        <x:v>12</x:v>
      </x:c>
      <x:c r="O1577" s="1" t="n">
        <x:f>IF(D1577="",1,0)</x:f>
        <x:v>0</x:v>
      </x:c>
      <x:c r="P1577" s="1" t="n">
        <x:f>IF(E1577="",0,IF(OR(C1577&lt;&gt;"",L1577&gt;=J1577),1,0))</x:f>
        <x:v>1</x:v>
      </x:c>
      <x:c r="Q1577" s="1" t="n">
        <x:f>IF(AND(E1577&lt;&gt;"",C1577&lt;&gt;"",M1577&lt;=J1577),1,0)</x:f>
        <x:v>1</x:v>
      </x:c>
      <x:c r="R1577" s="1" t="n">
        <x:f>P1577-Q1577</x:f>
        <x:v>0</x:v>
      </x:c>
      <x:c r="S1577" s="1" t="n">
        <x:f>IF(E1577="",0,IF(OR(D1577&lt;&gt;"",L1577&gt;=K1577),1,0))</x:f>
        <x:v>1</x:v>
      </x:c>
      <x:c r="T1577" s="1" t="n">
        <x:f>IF(AND(E1577&lt;&gt;"",D1577&lt;&gt;"",N1577&lt;=K1577),1,0)</x:f>
        <x:v>0</x:v>
      </x:c>
      <x:c r="U1577" s="1" t="n">
        <x:f>S1577-T1577</x:f>
        <x:v>1</x:v>
      </x:c>
      <x:c r="V1577" s="1" t="n">
        <x:f>IF(I1577="",0,1)</x:f>
        <x:v>1</x:v>
      </x:c>
      <x:c r="W1577" s="1" t="n">
        <x:f>IF(I1577&gt;=4,1,0)</x:f>
        <x:v>0</x:v>
      </x:c>
      <x:c r="X1577" s="1" t="n">
        <x:f>1-O1577</x:f>
        <x:v>1</x:v>
      </x:c>
      <x:c r="Y1577" s="1" t="n">
        <x:f>IF(AND(O1577=1,L1577&gt;168),1,0)</x:f>
        <x:v>0</x:v>
      </x:c>
    </x:row>
    <x:row r="1578">
      <x:c r="A1578" s="1" t="str">
        <x:v>T01573</x:v>
      </x:c>
      <x:c r="B1578" s="9" t="n">
        <x:v>45700.05694444444</x:v>
      </x:c>
      <x:c r="C1578" s="9" t="n">
        <x:v>45700.47486111111</x:v>
      </x:c>
      <x:c r="D1578" s="9" t="n">
        <x:v>45705.71527777778</x:v>
      </x:c>
      <x:c r="E1578" s="1" t="str">
        <x:v>Low</x:v>
      </x:c>
      <x:c r="F1578" s="1" t="str">
        <x:v>WhatsApp</x:v>
      </x:c>
      <x:c r="G1578" s="1" t="str">
        <x:v>Refund</x:v>
      </x:c>
      <x:c r="H1578" s="1" t="n">
        <x:v>0</x:v>
      </x:c>
      <x:c r="I1578" s="1"/>
      <x:c r="J1578" s="1" t="n">
        <x:f>IF(E1578="","",VLOOKUP(E1578,'Guide'!$A$7:$C$10,2,FALSE))</x:f>
        <x:v>24</x:v>
      </x:c>
      <x:c r="K1578" s="1" t="n">
        <x:f>IF(E1578="","",VLOOKUP(E1578,'Guide'!$A$7:$C$10,3,FALSE))</x:f>
        <x:v>120</x:v>
      </x:c>
      <x:c r="L1578" s="10" t="n">
        <x:f>('Guide'!$B$4-B1578)*24</x:f>
        <x:v>3334.6333333334187</x:v>
      </x:c>
      <x:c r="M1578" s="10" t="n">
        <x:f>IF(C1578="","",ROUND((C1578-B1578)*24,6))</x:f>
        <x:v>10.03</x:v>
      </x:c>
      <x:c r="N1578" s="10" t="n">
        <x:f>IF(D1578="","",ROUND((D1578-B1578)*24,6))</x:f>
        <x:v>135.8</x:v>
      </x:c>
      <x:c r="O1578" s="1" t="n">
        <x:f>IF(D1578="",1,0)</x:f>
        <x:v>0</x:v>
      </x:c>
      <x:c r="P1578" s="1" t="n">
        <x:f>IF(E1578="",0,IF(OR(C1578&lt;&gt;"",L1578&gt;=J1578),1,0))</x:f>
        <x:v>1</x:v>
      </x:c>
      <x:c r="Q1578" s="1" t="n">
        <x:f>IF(AND(E1578&lt;&gt;"",C1578&lt;&gt;"",M1578&lt;=J1578),1,0)</x:f>
        <x:v>1</x:v>
      </x:c>
      <x:c r="R1578" s="1" t="n">
        <x:f>P1578-Q1578</x:f>
        <x:v>0</x:v>
      </x:c>
      <x:c r="S1578" s="1" t="n">
        <x:f>IF(E1578="",0,IF(OR(D1578&lt;&gt;"",L1578&gt;=K1578),1,0))</x:f>
        <x:v>1</x:v>
      </x:c>
      <x:c r="T1578" s="1" t="n">
        <x:f>IF(AND(E1578&lt;&gt;"",D1578&lt;&gt;"",N1578&lt;=K1578),1,0)</x:f>
        <x:v>0</x:v>
      </x:c>
      <x:c r="U1578" s="1" t="n">
        <x:f>S1578-T1578</x:f>
        <x:v>1</x:v>
      </x:c>
      <x:c r="V1578" s="1" t="n">
        <x:f>IF(I1578="",0,1)</x:f>
        <x:v>0</x:v>
      </x:c>
      <x:c r="W1578" s="1" t="n">
        <x:f>IF(I1578&gt;=4,1,0)</x:f>
        <x:v>0</x:v>
      </x:c>
      <x:c r="X1578" s="1" t="n">
        <x:f>1-O1578</x:f>
        <x:v>1</x:v>
      </x:c>
      <x:c r="Y1578" s="1" t="n">
        <x:f>IF(AND(O1578=1,L1578&gt;168),1,0)</x:f>
        <x:v>0</x:v>
      </x:c>
    </x:row>
    <x:row r="1579">
      <x:c r="A1579" s="1" t="str">
        <x:v>T01574</x:v>
      </x:c>
      <x:c r="B1579" s="9" t="n">
        <x:v>45660.13055555556</x:v>
      </x:c>
      <x:c r="C1579" s="9" t="n">
        <x:v>45660.59305555555</x:v>
      </x:c>
      <x:c r="D1579" s="9"/>
      <x:c r="E1579" s="1" t="str">
        <x:v>Normal</x:v>
      </x:c>
      <x:c r="F1579" s="1" t="str">
        <x:v>Email</x:v>
      </x:c>
      <x:c r="G1579" s="1" t="str">
        <x:v>Billing</x:v>
      </x:c>
      <x:c r="H1579" s="1" t="n">
        <x:v>0</x:v>
      </x:c>
      <x:c r="I1579" s="1"/>
      <x:c r="J1579" s="1" t="n">
        <x:f>IF(E1579="","",VLOOKUP(E1579,'Guide'!$A$7:$C$10,2,FALSE))</x:f>
        <x:v>12</x:v>
      </x:c>
      <x:c r="K1579" s="1" t="n">
        <x:f>IF(E1579="","",VLOOKUP(E1579,'Guide'!$A$7:$C$10,3,FALSE))</x:f>
        <x:v>72</x:v>
      </x:c>
      <x:c r="L1579" s="10" t="n">
        <x:f>('Guide'!$B$4-B1579)*24</x:f>
        <x:v>4292.866666666581</x:v>
      </x:c>
      <x:c r="M1579" s="10" t="n">
        <x:f>IF(C1579="","",ROUND((C1579-B1579)*24,6))</x:f>
        <x:v>11.1</x:v>
      </x:c>
      <x:c r="N1579" s="10" t="str">
        <x:f>IF(D1579="","",ROUND((D1579-B1579)*24,6))</x:f>
      </x:c>
      <x:c r="O1579" s="1" t="n">
        <x:f>IF(D1579="",1,0)</x:f>
        <x:v>1</x:v>
      </x:c>
      <x:c r="P1579" s="1" t="n">
        <x:f>IF(E1579="",0,IF(OR(C1579&lt;&gt;"",L1579&gt;=J1579),1,0))</x:f>
        <x:v>1</x:v>
      </x:c>
      <x:c r="Q1579" s="1" t="n">
        <x:f>IF(AND(E1579&lt;&gt;"",C1579&lt;&gt;"",M1579&lt;=J1579),1,0)</x:f>
        <x:v>1</x:v>
      </x:c>
      <x:c r="R1579" s="1" t="n">
        <x:f>P1579-Q1579</x:f>
        <x:v>0</x:v>
      </x:c>
      <x:c r="S1579" s="1" t="n">
        <x:f>IF(E1579="",0,IF(OR(D1579&lt;&gt;"",L1579&gt;=K1579),1,0))</x:f>
        <x:v>1</x:v>
      </x:c>
      <x:c r="T1579" s="1" t="n">
        <x:f>IF(AND(E1579&lt;&gt;"",D1579&lt;&gt;"",N1579&lt;=K1579),1,0)</x:f>
        <x:v>0</x:v>
      </x:c>
      <x:c r="U1579" s="1" t="n">
        <x:f>S1579-T1579</x:f>
        <x:v>1</x:v>
      </x:c>
      <x:c r="V1579" s="1" t="n">
        <x:f>IF(I1579="",0,1)</x:f>
        <x:v>0</x:v>
      </x:c>
      <x:c r="W1579" s="1" t="n">
        <x:f>IF(I1579&gt;=4,1,0)</x:f>
        <x:v>0</x:v>
      </x:c>
      <x:c r="X1579" s="1" t="n">
        <x:f>1-O1579</x:f>
        <x:v>0</x:v>
      </x:c>
      <x:c r="Y1579" s="1" t="n">
        <x:f>IF(AND(O1579=1,L1579&gt;168),1,0)</x:f>
        <x:v>1</x:v>
      </x:c>
    </x:row>
    <x:row r="1580">
      <x:c r="A1580" s="1" t="str">
        <x:v>T01575</x:v>
      </x:c>
      <x:c r="B1580" s="9" t="n">
        <x:v>45808.771527777775</x:v>
      </x:c>
      <x:c r="C1580" s="9" t="n">
        <x:v>45809.02527777778</x:v>
      </x:c>
      <x:c r="D1580" s="9" t="n">
        <x:v>45813.89861111111</x:v>
      </x:c>
      <x:c r="E1580" s="1" t="str">
        <x:v>Normal</x:v>
      </x:c>
      <x:c r="F1580" s="1" t="str">
        <x:v>Email</x:v>
      </x:c>
      <x:c r="G1580" s="1" t="str">
        <x:v>Refund</x:v>
      </x:c>
      <x:c r="H1580" s="1" t="n">
        <x:v>0</x:v>
      </x:c>
      <x:c r="I1580" s="1" t="n">
        <x:v>2</x:v>
      </x:c>
      <x:c r="J1580" s="1" t="n">
        <x:f>IF(E1580="","",VLOOKUP(E1580,'Guide'!$A$7:$C$10,2,FALSE))</x:f>
        <x:v>12</x:v>
      </x:c>
      <x:c r="K1580" s="1" t="n">
        <x:f>IF(E1580="","",VLOOKUP(E1580,'Guide'!$A$7:$C$10,3,FALSE))</x:f>
        <x:v>72</x:v>
      </x:c>
      <x:c r="L1580" s="10" t="n">
        <x:f>('Guide'!$B$4-B1580)*24</x:f>
        <x:v>725.4833333333954</x:v>
      </x:c>
      <x:c r="M1580" s="10" t="n">
        <x:f>IF(C1580="","",ROUND((C1580-B1580)*24,6))</x:f>
        <x:v>6.09</x:v>
      </x:c>
      <x:c r="N1580" s="10" t="n">
        <x:f>IF(D1580="","",ROUND((D1580-B1580)*24,6))</x:f>
        <x:v>123.05</x:v>
      </x:c>
      <x:c r="O1580" s="1" t="n">
        <x:f>IF(D1580="",1,0)</x:f>
        <x:v>0</x:v>
      </x:c>
      <x:c r="P1580" s="1" t="n">
        <x:f>IF(E1580="",0,IF(OR(C1580&lt;&gt;"",L1580&gt;=J1580),1,0))</x:f>
        <x:v>1</x:v>
      </x:c>
      <x:c r="Q1580" s="1" t="n">
        <x:f>IF(AND(E1580&lt;&gt;"",C1580&lt;&gt;"",M1580&lt;=J1580),1,0)</x:f>
        <x:v>1</x:v>
      </x:c>
      <x:c r="R1580" s="1" t="n">
        <x:f>P1580-Q1580</x:f>
        <x:v>0</x:v>
      </x:c>
      <x:c r="S1580" s="1" t="n">
        <x:f>IF(E1580="",0,IF(OR(D1580&lt;&gt;"",L1580&gt;=K1580),1,0))</x:f>
        <x:v>1</x:v>
      </x:c>
      <x:c r="T1580" s="1" t="n">
        <x:f>IF(AND(E1580&lt;&gt;"",D1580&lt;&gt;"",N1580&lt;=K1580),1,0)</x:f>
        <x:v>0</x:v>
      </x:c>
      <x:c r="U1580" s="1" t="n">
        <x:f>S1580-T1580</x:f>
        <x:v>1</x:v>
      </x:c>
      <x:c r="V1580" s="1" t="n">
        <x:f>IF(I1580="",0,1)</x:f>
        <x:v>1</x:v>
      </x:c>
      <x:c r="W1580" s="1" t="n">
        <x:f>IF(I1580&gt;=4,1,0)</x:f>
        <x:v>0</x:v>
      </x:c>
      <x:c r="X1580" s="1" t="n">
        <x:f>1-O1580</x:f>
        <x:v>1</x:v>
      </x:c>
      <x:c r="Y1580" s="1" t="n">
        <x:f>IF(AND(O1580=1,L1580&gt;168),1,0)</x:f>
        <x:v>0</x:v>
      </x:c>
    </x:row>
    <x:row r="1581">
      <x:c r="A1581" s="1" t="str">
        <x:v>T01576</x:v>
      </x:c>
      <x:c r="B1581" s="9" t="n">
        <x:v>45658.520833333336</x:v>
      </x:c>
      <x:c r="C1581" s="9" t="n">
        <x:v>45659.502916666665</x:v>
      </x:c>
      <x:c r="D1581" s="9" t="n">
        <x:v>45663.45166666667</x:v>
      </x:c>
      <x:c r="E1581" s="1" t="str">
        <x:v>Normal</x:v>
      </x:c>
      <x:c r="F1581" s="1" t="str">
        <x:v>Email</x:v>
      </x:c>
      <x:c r="G1581" s="1" t="str">
        <x:v>Refund</x:v>
      </x:c>
      <x:c r="H1581" s="1" t="n">
        <x:v>1</x:v>
      </x:c>
      <x:c r="I1581" s="1" t="n">
        <x:v>3</x:v>
      </x:c>
      <x:c r="J1581" s="1" t="n">
        <x:f>IF(E1581="","",VLOOKUP(E1581,'Guide'!$A$7:$C$10,2,FALSE))</x:f>
        <x:v>12</x:v>
      </x:c>
      <x:c r="K1581" s="1" t="n">
        <x:f>IF(E1581="","",VLOOKUP(E1581,'Guide'!$A$7:$C$10,3,FALSE))</x:f>
        <x:v>72</x:v>
      </x:c>
      <x:c r="L1581" s="10" t="n">
        <x:f>('Guide'!$B$4-B1581)*24</x:f>
        <x:v>4331.499999999942</x:v>
      </x:c>
      <x:c r="M1581" s="10" t="n">
        <x:f>IF(C1581="","",ROUND((C1581-B1581)*24,6))</x:f>
        <x:v>23.57</x:v>
      </x:c>
      <x:c r="N1581" s="10" t="n">
        <x:f>IF(D1581="","",ROUND((D1581-B1581)*24,6))</x:f>
        <x:v>118.34</x:v>
      </x:c>
      <x:c r="O1581" s="1" t="n">
        <x:f>IF(D1581="",1,0)</x:f>
        <x:v>0</x:v>
      </x:c>
      <x:c r="P1581" s="1" t="n">
        <x:f>IF(E1581="",0,IF(OR(C1581&lt;&gt;"",L1581&gt;=J1581),1,0))</x:f>
        <x:v>1</x:v>
      </x:c>
      <x:c r="Q1581" s="1" t="n">
        <x:f>IF(AND(E1581&lt;&gt;"",C1581&lt;&gt;"",M1581&lt;=J1581),1,0)</x:f>
        <x:v>0</x:v>
      </x:c>
      <x:c r="R1581" s="1" t="n">
        <x:f>P1581-Q1581</x:f>
        <x:v>1</x:v>
      </x:c>
      <x:c r="S1581" s="1" t="n">
        <x:f>IF(E1581="",0,IF(OR(D1581&lt;&gt;"",L1581&gt;=K1581),1,0))</x:f>
        <x:v>1</x:v>
      </x:c>
      <x:c r="T1581" s="1" t="n">
        <x:f>IF(AND(E1581&lt;&gt;"",D1581&lt;&gt;"",N1581&lt;=K1581),1,0)</x:f>
        <x:v>0</x:v>
      </x:c>
      <x:c r="U1581" s="1" t="n">
        <x:f>S1581-T1581</x:f>
        <x:v>1</x:v>
      </x:c>
      <x:c r="V1581" s="1" t="n">
        <x:f>IF(I1581="",0,1)</x:f>
        <x:v>1</x:v>
      </x:c>
      <x:c r="W1581" s="1" t="n">
        <x:f>IF(I1581&gt;=4,1,0)</x:f>
        <x:v>0</x:v>
      </x:c>
      <x:c r="X1581" s="1" t="n">
        <x:f>1-O1581</x:f>
        <x:v>1</x:v>
      </x:c>
      <x:c r="Y1581" s="1" t="n">
        <x:f>IF(AND(O1581=1,L1581&gt;168),1,0)</x:f>
        <x:v>0</x:v>
      </x:c>
    </x:row>
    <x:row r="1582">
      <x:c r="A1582" s="1" t="str">
        <x:v>T01577</x:v>
      </x:c>
      <x:c r="B1582" s="9" t="n">
        <x:v>45794.802777777775</x:v>
      </x:c>
      <x:c r="C1582" s="9" t="n">
        <x:v>45798.272777777776</x:v>
      </x:c>
      <x:c r="D1582" s="9" t="n">
        <x:v>45798.27694444444</x:v>
      </x:c>
      <x:c r="E1582" s="1" t="str">
        <x:v>Normal</x:v>
      </x:c>
      <x:c r="F1582" s="1" t="str">
        <x:v>Email</x:v>
      </x:c>
      <x:c r="G1582" s="1" t="str">
        <x:v>Product information</x:v>
      </x:c>
      <x:c r="H1582" s="1" t="n">
        <x:v>0</x:v>
      </x:c>
      <x:c r="I1582" s="1" t="n">
        <x:v>4</x:v>
      </x:c>
      <x:c r="J1582" s="1" t="n">
        <x:f>IF(E1582="","",VLOOKUP(E1582,'Guide'!$A$7:$C$10,2,FALSE))</x:f>
        <x:v>12</x:v>
      </x:c>
      <x:c r="K1582" s="1" t="n">
        <x:f>IF(E1582="","",VLOOKUP(E1582,'Guide'!$A$7:$C$10,3,FALSE))</x:f>
        <x:v>72</x:v>
      </x:c>
      <x:c r="L1582" s="10" t="n">
        <x:f>('Guide'!$B$4-B1582)*24</x:f>
        <x:v>1060.7333333333954</x:v>
      </x:c>
      <x:c r="M1582" s="10" t="n">
        <x:f>IF(C1582="","",ROUND((C1582-B1582)*24,6))</x:f>
        <x:v>83.28</x:v>
      </x:c>
      <x:c r="N1582" s="10" t="n">
        <x:f>IF(D1582="","",ROUND((D1582-B1582)*24,6))</x:f>
        <x:v>83.38</x:v>
      </x:c>
      <x:c r="O1582" s="1" t="n">
        <x:f>IF(D1582="",1,0)</x:f>
        <x:v>0</x:v>
      </x:c>
      <x:c r="P1582" s="1" t="n">
        <x:f>IF(E1582="",0,IF(OR(C1582&lt;&gt;"",L1582&gt;=J1582),1,0))</x:f>
        <x:v>1</x:v>
      </x:c>
      <x:c r="Q1582" s="1" t="n">
        <x:f>IF(AND(E1582&lt;&gt;"",C1582&lt;&gt;"",M1582&lt;=J1582),1,0)</x:f>
        <x:v>0</x:v>
      </x:c>
      <x:c r="R1582" s="1" t="n">
        <x:f>P1582-Q1582</x:f>
        <x:v>1</x:v>
      </x:c>
      <x:c r="S1582" s="1" t="n">
        <x:f>IF(E1582="",0,IF(OR(D1582&lt;&gt;"",L1582&gt;=K1582),1,0))</x:f>
        <x:v>1</x:v>
      </x:c>
      <x:c r="T1582" s="1" t="n">
        <x:f>IF(AND(E1582&lt;&gt;"",D1582&lt;&gt;"",N1582&lt;=K1582),1,0)</x:f>
        <x:v>0</x:v>
      </x:c>
      <x:c r="U1582" s="1" t="n">
        <x:f>S1582-T1582</x:f>
        <x:v>1</x:v>
      </x:c>
      <x:c r="V1582" s="1" t="n">
        <x:f>IF(I1582="",0,1)</x:f>
        <x:v>1</x:v>
      </x:c>
      <x:c r="W1582" s="1" t="n">
        <x:f>IF(I1582&gt;=4,1,0)</x:f>
        <x:v>1</x:v>
      </x:c>
      <x:c r="X1582" s="1" t="n">
        <x:f>1-O1582</x:f>
        <x:v>1</x:v>
      </x:c>
      <x:c r="Y1582" s="1" t="n">
        <x:f>IF(AND(O1582=1,L1582&gt;168),1,0)</x:f>
        <x:v>0</x:v>
      </x:c>
    </x:row>
    <x:row r="1583">
      <x:c r="A1583" s="1" t="str">
        <x:v>T01578</x:v>
      </x:c>
      <x:c r="B1583" s="9" t="n">
        <x:v>45741.111805555556</x:v>
      </x:c>
      <x:c r="C1583" s="9" t="n">
        <x:v>45741.37263888889</x:v>
      </x:c>
      <x:c r="D1583" s="9" t="n">
        <x:v>45745.25680555555</x:v>
      </x:c>
      <x:c r="E1583" s="1" t="str">
        <x:v>Low</x:v>
      </x:c>
      <x:c r="F1583" s="1" t="str">
        <x:v>WhatsApp</x:v>
      </x:c>
      <x:c r="G1583" s="1" t="str">
        <x:v>Account access</x:v>
      </x:c>
      <x:c r="H1583" s="1" t="n">
        <x:v>0</x:v>
      </x:c>
      <x:c r="I1583" s="1" t="n">
        <x:v>3</x:v>
      </x:c>
      <x:c r="J1583" s="1" t="n">
        <x:f>IF(E1583="","",VLOOKUP(E1583,'Guide'!$A$7:$C$10,2,FALSE))</x:f>
        <x:v>24</x:v>
      </x:c>
      <x:c r="K1583" s="1" t="n">
        <x:f>IF(E1583="","",VLOOKUP(E1583,'Guide'!$A$7:$C$10,3,FALSE))</x:f>
        <x:v>120</x:v>
      </x:c>
      <x:c r="L1583" s="10" t="n">
        <x:f>('Guide'!$B$4-B1583)*24</x:f>
        <x:v>2349.316666666651</x:v>
      </x:c>
      <x:c r="M1583" s="10" t="n">
        <x:f>IF(C1583="","",ROUND((C1583-B1583)*24,6))</x:f>
        <x:v>6.26</x:v>
      </x:c>
      <x:c r="N1583" s="10" t="n">
        <x:f>IF(D1583="","",ROUND((D1583-B1583)*24,6))</x:f>
        <x:v>99.48</x:v>
      </x:c>
      <x:c r="O1583" s="1" t="n">
        <x:f>IF(D1583="",1,0)</x:f>
        <x:v>0</x:v>
      </x:c>
      <x:c r="P1583" s="1" t="n">
        <x:f>IF(E1583="",0,IF(OR(C1583&lt;&gt;"",L1583&gt;=J1583),1,0))</x:f>
        <x:v>1</x:v>
      </x:c>
      <x:c r="Q1583" s="1" t="n">
        <x:f>IF(AND(E1583&lt;&gt;"",C1583&lt;&gt;"",M1583&lt;=J1583),1,0)</x:f>
        <x:v>1</x:v>
      </x:c>
      <x:c r="R1583" s="1" t="n">
        <x:f>P1583-Q1583</x:f>
        <x:v>0</x:v>
      </x:c>
      <x:c r="S1583" s="1" t="n">
        <x:f>IF(E1583="",0,IF(OR(D1583&lt;&gt;"",L1583&gt;=K1583),1,0))</x:f>
        <x:v>1</x:v>
      </x:c>
      <x:c r="T1583" s="1" t="n">
        <x:f>IF(AND(E1583&lt;&gt;"",D1583&lt;&gt;"",N1583&lt;=K1583),1,0)</x:f>
        <x:v>1</x:v>
      </x:c>
      <x:c r="U1583" s="1" t="n">
        <x:f>S1583-T1583</x:f>
        <x:v>0</x:v>
      </x:c>
      <x:c r="V1583" s="1" t="n">
        <x:f>IF(I1583="",0,1)</x:f>
        <x:v>1</x:v>
      </x:c>
      <x:c r="W1583" s="1" t="n">
        <x:f>IF(I1583&gt;=4,1,0)</x:f>
        <x:v>0</x:v>
      </x:c>
      <x:c r="X1583" s="1" t="n">
        <x:f>1-O1583</x:f>
        <x:v>1</x:v>
      </x:c>
      <x:c r="Y1583" s="1" t="n">
        <x:f>IF(AND(O1583=1,L1583&gt;168),1,0)</x:f>
        <x:v>0</x:v>
      </x:c>
    </x:row>
    <x:row r="1584">
      <x:c r="A1584" s="1" t="str">
        <x:v>T01579</x:v>
      </x:c>
      <x:c r="B1584" s="9" t="n">
        <x:v>45677.208333333336</x:v>
      </x:c>
      <x:c r="C1584" s="9" t="n">
        <x:v>45677.31333333333</x:v>
      </x:c>
      <x:c r="D1584" s="9" t="n">
        <x:v>45678.035416666666</x:v>
      </x:c>
      <x:c r="E1584" s="1" t="str">
        <x:v>High</x:v>
      </x:c>
      <x:c r="F1584" s="1" t="str">
        <x:v>Email</x:v>
      </x:c>
      <x:c r="G1584" s="1" t="str">
        <x:v>Delivery</x:v>
      </x:c>
      <x:c r="H1584" s="1" t="n">
        <x:v>0</x:v>
      </x:c>
      <x:c r="I1584" s="1" t="n">
        <x:v>4</x:v>
      </x:c>
      <x:c r="J1584" s="1" t="n">
        <x:f>IF(E1584="","",VLOOKUP(E1584,'Guide'!$A$7:$C$10,2,FALSE))</x:f>
        <x:v>4</x:v>
      </x:c>
      <x:c r="K1584" s="1" t="n">
        <x:f>IF(E1584="","",VLOOKUP(E1584,'Guide'!$A$7:$C$10,3,FALSE))</x:f>
        <x:v>24</x:v>
      </x:c>
      <x:c r="L1584" s="10" t="n">
        <x:f>('Guide'!$B$4-B1584)*24</x:f>
        <x:v>3882.999999999942</x:v>
      </x:c>
      <x:c r="M1584" s="10" t="n">
        <x:f>IF(C1584="","",ROUND((C1584-B1584)*24,6))</x:f>
        <x:v>2.52</x:v>
      </x:c>
      <x:c r="N1584" s="10" t="n">
        <x:f>IF(D1584="","",ROUND((D1584-B1584)*24,6))</x:f>
        <x:v>19.85</x:v>
      </x:c>
      <x:c r="O1584" s="1" t="n">
        <x:f>IF(D1584="",1,0)</x:f>
        <x:v>0</x:v>
      </x:c>
      <x:c r="P1584" s="1" t="n">
        <x:f>IF(E1584="",0,IF(OR(C1584&lt;&gt;"",L1584&gt;=J1584),1,0))</x:f>
        <x:v>1</x:v>
      </x:c>
      <x:c r="Q1584" s="1" t="n">
        <x:f>IF(AND(E1584&lt;&gt;"",C1584&lt;&gt;"",M1584&lt;=J1584),1,0)</x:f>
        <x:v>1</x:v>
      </x:c>
      <x:c r="R1584" s="1" t="n">
        <x:f>P1584-Q1584</x:f>
        <x:v>0</x:v>
      </x:c>
      <x:c r="S1584" s="1" t="n">
        <x:f>IF(E1584="",0,IF(OR(D1584&lt;&gt;"",L1584&gt;=K1584),1,0))</x:f>
        <x:v>1</x:v>
      </x:c>
      <x:c r="T1584" s="1" t="n">
        <x:f>IF(AND(E1584&lt;&gt;"",D1584&lt;&gt;"",N1584&lt;=K1584),1,0)</x:f>
        <x:v>1</x:v>
      </x:c>
      <x:c r="U1584" s="1" t="n">
        <x:f>S1584-T1584</x:f>
        <x:v>0</x:v>
      </x:c>
      <x:c r="V1584" s="1" t="n">
        <x:f>IF(I1584="",0,1)</x:f>
        <x:v>1</x:v>
      </x:c>
      <x:c r="W1584" s="1" t="n">
        <x:f>IF(I1584&gt;=4,1,0)</x:f>
        <x:v>1</x:v>
      </x:c>
      <x:c r="X1584" s="1" t="n">
        <x:f>1-O1584</x:f>
        <x:v>1</x:v>
      </x:c>
      <x:c r="Y1584" s="1" t="n">
        <x:f>IF(AND(O1584=1,L1584&gt;168),1,0)</x:f>
        <x:v>0</x:v>
      </x:c>
    </x:row>
    <x:row r="1585">
      <x:c r="A1585" s="1" t="str">
        <x:v>T01580</x:v>
      </x:c>
      <x:c r="B1585" s="9" t="n">
        <x:v>45695.771527777775</x:v>
      </x:c>
      <x:c r="C1585" s="9" t="n">
        <x:v>45696.811111111114</x:v>
      </x:c>
      <x:c r="D1585" s="9" t="n">
        <x:v>45699.51152777778</x:v>
      </x:c>
      <x:c r="E1585" s="1" t="str">
        <x:v>Normal</x:v>
      </x:c>
      <x:c r="F1585" s="1" t="str">
        <x:v>Email</x:v>
      </x:c>
      <x:c r="G1585" s="1" t="str">
        <x:v>Delivery</x:v>
      </x:c>
      <x:c r="H1585" s="1" t="n">
        <x:v>1</x:v>
      </x:c>
      <x:c r="I1585" s="1"/>
      <x:c r="J1585" s="1" t="n">
        <x:f>IF(E1585="","",VLOOKUP(E1585,'Guide'!$A$7:$C$10,2,FALSE))</x:f>
        <x:v>12</x:v>
      </x:c>
      <x:c r="K1585" s="1" t="n">
        <x:f>IF(E1585="","",VLOOKUP(E1585,'Guide'!$A$7:$C$10,3,FALSE))</x:f>
        <x:v>72</x:v>
      </x:c>
      <x:c r="L1585" s="10" t="n">
        <x:f>('Guide'!$B$4-B1585)*24</x:f>
        <x:v>3437.4833333333954</x:v>
      </x:c>
      <x:c r="M1585" s="10" t="n">
        <x:f>IF(C1585="","",ROUND((C1585-B1585)*24,6))</x:f>
        <x:v>24.95</x:v>
      </x:c>
      <x:c r="N1585" s="10" t="n">
        <x:f>IF(D1585="","",ROUND((D1585-B1585)*24,6))</x:f>
        <x:v>89.76</x:v>
      </x:c>
      <x:c r="O1585" s="1" t="n">
        <x:f>IF(D1585="",1,0)</x:f>
        <x:v>0</x:v>
      </x:c>
      <x:c r="P1585" s="1" t="n">
        <x:f>IF(E1585="",0,IF(OR(C1585&lt;&gt;"",L1585&gt;=J1585),1,0))</x:f>
        <x:v>1</x:v>
      </x:c>
      <x:c r="Q1585" s="1" t="n">
        <x:f>IF(AND(E1585&lt;&gt;"",C1585&lt;&gt;"",M1585&lt;=J1585),1,0)</x:f>
        <x:v>0</x:v>
      </x:c>
      <x:c r="R1585" s="1" t="n">
        <x:f>P1585-Q1585</x:f>
        <x:v>1</x:v>
      </x:c>
      <x:c r="S1585" s="1" t="n">
        <x:f>IF(E1585="",0,IF(OR(D1585&lt;&gt;"",L1585&gt;=K1585),1,0))</x:f>
        <x:v>1</x:v>
      </x:c>
      <x:c r="T1585" s="1" t="n">
        <x:f>IF(AND(E1585&lt;&gt;"",D1585&lt;&gt;"",N1585&lt;=K1585),1,0)</x:f>
        <x:v>0</x:v>
      </x:c>
      <x:c r="U1585" s="1" t="n">
        <x:f>S1585-T1585</x:f>
        <x:v>1</x:v>
      </x:c>
      <x:c r="V1585" s="1" t="n">
        <x:f>IF(I1585="",0,1)</x:f>
        <x:v>0</x:v>
      </x:c>
      <x:c r="W1585" s="1" t="n">
        <x:f>IF(I1585&gt;=4,1,0)</x:f>
        <x:v>0</x:v>
      </x:c>
      <x:c r="X1585" s="1" t="n">
        <x:f>1-O1585</x:f>
        <x:v>1</x:v>
      </x:c>
      <x:c r="Y1585" s="1" t="n">
        <x:f>IF(AND(O1585=1,L1585&gt;168),1,0)</x:f>
        <x:v>0</x:v>
      </x:c>
    </x:row>
    <x:row r="1586">
      <x:c r="A1586" s="1" t="str">
        <x:v>T01581</x:v>
      </x:c>
      <x:c r="B1586" s="9" t="n">
        <x:v>45705.936111111114</x:v>
      </x:c>
      <x:c r="C1586" s="9" t="n">
        <x:v>45706.387777777774</x:v>
      </x:c>
      <x:c r="D1586" s="9" t="n">
        <x:v>45707.09527777778</x:v>
      </x:c>
      <x:c r="E1586" s="1" t="str">
        <x:v>Normal</x:v>
      </x:c>
      <x:c r="F1586" s="1" t="str">
        <x:v>Web chat</x:v>
      </x:c>
      <x:c r="G1586" s="1" t="str">
        <x:v>Refund</x:v>
      </x:c>
      <x:c r="H1586" s="1" t="n">
        <x:v>0</x:v>
      </x:c>
      <x:c r="I1586" s="1" t="n">
        <x:v>4</x:v>
      </x:c>
      <x:c r="J1586" s="1" t="n">
        <x:f>IF(E1586="","",VLOOKUP(E1586,'Guide'!$A$7:$C$10,2,FALSE))</x:f>
        <x:v>12</x:v>
      </x:c>
      <x:c r="K1586" s="1" t="n">
        <x:f>IF(E1586="","",VLOOKUP(E1586,'Guide'!$A$7:$C$10,3,FALSE))</x:f>
        <x:v>72</x:v>
      </x:c>
      <x:c r="L1586" s="10" t="n">
        <x:f>('Guide'!$B$4-B1586)*24</x:f>
        <x:v>3193.5333333332674</x:v>
      </x:c>
      <x:c r="M1586" s="10" t="n">
        <x:f>IF(C1586="","",ROUND((C1586-B1586)*24,6))</x:f>
        <x:v>10.84</x:v>
      </x:c>
      <x:c r="N1586" s="10" t="n">
        <x:f>IF(D1586="","",ROUND((D1586-B1586)*24,6))</x:f>
        <x:v>27.82</x:v>
      </x:c>
      <x:c r="O1586" s="1" t="n">
        <x:f>IF(D1586="",1,0)</x:f>
        <x:v>0</x:v>
      </x:c>
      <x:c r="P1586" s="1" t="n">
        <x:f>IF(E1586="",0,IF(OR(C1586&lt;&gt;"",L1586&gt;=J1586),1,0))</x:f>
        <x:v>1</x:v>
      </x:c>
      <x:c r="Q1586" s="1" t="n">
        <x:f>IF(AND(E1586&lt;&gt;"",C1586&lt;&gt;"",M1586&lt;=J1586),1,0)</x:f>
        <x:v>1</x:v>
      </x:c>
      <x:c r="R1586" s="1" t="n">
        <x:f>P1586-Q1586</x:f>
        <x:v>0</x:v>
      </x:c>
      <x:c r="S1586" s="1" t="n">
        <x:f>IF(E1586="",0,IF(OR(D1586&lt;&gt;"",L1586&gt;=K1586),1,0))</x:f>
        <x:v>1</x:v>
      </x:c>
      <x:c r="T1586" s="1" t="n">
        <x:f>IF(AND(E1586&lt;&gt;"",D1586&lt;&gt;"",N1586&lt;=K1586),1,0)</x:f>
        <x:v>1</x:v>
      </x:c>
      <x:c r="U1586" s="1" t="n">
        <x:f>S1586-T1586</x:f>
        <x:v>0</x:v>
      </x:c>
      <x:c r="V1586" s="1" t="n">
        <x:f>IF(I1586="",0,1)</x:f>
        <x:v>1</x:v>
      </x:c>
      <x:c r="W1586" s="1" t="n">
        <x:f>IF(I1586&gt;=4,1,0)</x:f>
        <x:v>1</x:v>
      </x:c>
      <x:c r="X1586" s="1" t="n">
        <x:f>1-O1586</x:f>
        <x:v>1</x:v>
      </x:c>
      <x:c r="Y1586" s="1" t="n">
        <x:f>IF(AND(O1586=1,L1586&gt;168),1,0)</x:f>
        <x:v>0</x:v>
      </x:c>
    </x:row>
    <x:row r="1587">
      <x:c r="A1587" s="1" t="str">
        <x:v>T01582</x:v>
      </x:c>
      <x:c r="B1587" s="9" t="n">
        <x:v>45729.87222222222</x:v>
      </x:c>
      <x:c r="C1587" s="9" t="n">
        <x:v>45730.97430555556</x:v>
      </x:c>
      <x:c r="D1587" s="9" t="n">
        <x:v>45737.07472222222</x:v>
      </x:c>
      <x:c r="E1587" s="1" t="str">
        <x:v>Low</x:v>
      </x:c>
      <x:c r="F1587" s="1" t="str">
        <x:v>Email</x:v>
      </x:c>
      <x:c r="G1587" s="1" t="str">
        <x:v>Account access</x:v>
      </x:c>
      <x:c r="H1587" s="1" t="n">
        <x:v>0</x:v>
      </x:c>
      <x:c r="I1587" s="1"/>
      <x:c r="J1587" s="1" t="n">
        <x:f>IF(E1587="","",VLOOKUP(E1587,'Guide'!$A$7:$C$10,2,FALSE))</x:f>
        <x:v>24</x:v>
      </x:c>
      <x:c r="K1587" s="1" t="n">
        <x:f>IF(E1587="","",VLOOKUP(E1587,'Guide'!$A$7:$C$10,3,FALSE))</x:f>
        <x:v>120</x:v>
      </x:c>
      <x:c r="L1587" s="10" t="n">
        <x:f>('Guide'!$B$4-B1587)*24</x:f>
        <x:v>2619.0666666667094</x:v>
      </x:c>
      <x:c r="M1587" s="10" t="n">
        <x:f>IF(C1587="","",ROUND((C1587-B1587)*24,6))</x:f>
        <x:v>26.45</x:v>
      </x:c>
      <x:c r="N1587" s="10" t="n">
        <x:f>IF(D1587="","",ROUND((D1587-B1587)*24,6))</x:f>
        <x:v>172.86</x:v>
      </x:c>
      <x:c r="O1587" s="1" t="n">
        <x:f>IF(D1587="",1,0)</x:f>
        <x:v>0</x:v>
      </x:c>
      <x:c r="P1587" s="1" t="n">
        <x:f>IF(E1587="",0,IF(OR(C1587&lt;&gt;"",L1587&gt;=J1587),1,0))</x:f>
        <x:v>1</x:v>
      </x:c>
      <x:c r="Q1587" s="1" t="n">
        <x:f>IF(AND(E1587&lt;&gt;"",C1587&lt;&gt;"",M1587&lt;=J1587),1,0)</x:f>
        <x:v>0</x:v>
      </x:c>
      <x:c r="R1587" s="1" t="n">
        <x:f>P1587-Q1587</x:f>
        <x:v>1</x:v>
      </x:c>
      <x:c r="S1587" s="1" t="n">
        <x:f>IF(E1587="",0,IF(OR(D1587&lt;&gt;"",L1587&gt;=K1587),1,0))</x:f>
        <x:v>1</x:v>
      </x:c>
      <x:c r="T1587" s="1" t="n">
        <x:f>IF(AND(E1587&lt;&gt;"",D1587&lt;&gt;"",N1587&lt;=K1587),1,0)</x:f>
        <x:v>0</x:v>
      </x:c>
      <x:c r="U1587" s="1" t="n">
        <x:f>S1587-T1587</x:f>
        <x:v>1</x:v>
      </x:c>
      <x:c r="V1587" s="1" t="n">
        <x:f>IF(I1587="",0,1)</x:f>
        <x:v>0</x:v>
      </x:c>
      <x:c r="W1587" s="1" t="n">
        <x:f>IF(I1587&gt;=4,1,0)</x:f>
        <x:v>0</x:v>
      </x:c>
      <x:c r="X1587" s="1" t="n">
        <x:f>1-O1587</x:f>
        <x:v>1</x:v>
      </x:c>
      <x:c r="Y1587" s="1" t="n">
        <x:f>IF(AND(O1587=1,L1587&gt;168),1,0)</x:f>
        <x:v>0</x:v>
      </x:c>
    </x:row>
    <x:row r="1588">
      <x:c r="A1588" s="1" t="str">
        <x:v>T01583</x:v>
      </x:c>
      <x:c r="B1588" s="9" t="n">
        <x:v>45755.99930555555</x:v>
      </x:c>
      <x:c r="C1588" s="9" t="n">
        <x:v>45756.15388888889</x:v>
      </x:c>
      <x:c r="D1588" s="9" t="n">
        <x:v>45757.39097222222</x:v>
      </x:c>
      <x:c r="E1588" s="1" t="str">
        <x:v>High</x:v>
      </x:c>
      <x:c r="F1588" s="1" t="str">
        <x:v>WhatsApp</x:v>
      </x:c>
      <x:c r="G1588" s="1" t="str">
        <x:v>Refund</x:v>
      </x:c>
      <x:c r="H1588" s="1" t="n">
        <x:v>0</x:v>
      </x:c>
      <x:c r="I1588" s="1" t="n">
        <x:v>5</x:v>
      </x:c>
      <x:c r="J1588" s="1" t="n">
        <x:f>IF(E1588="","",VLOOKUP(E1588,'Guide'!$A$7:$C$10,2,FALSE))</x:f>
        <x:v>4</x:v>
      </x:c>
      <x:c r="K1588" s="1" t="n">
        <x:f>IF(E1588="","",VLOOKUP(E1588,'Guide'!$A$7:$C$10,3,FALSE))</x:f>
        <x:v>24</x:v>
      </x:c>
      <x:c r="L1588" s="10" t="n">
        <x:f>('Guide'!$B$4-B1588)*24</x:f>
        <x:v>1992.016666666721</x:v>
      </x:c>
      <x:c r="M1588" s="10" t="n">
        <x:f>IF(C1588="","",ROUND((C1588-B1588)*24,6))</x:f>
        <x:v>3.71</x:v>
      </x:c>
      <x:c r="N1588" s="10" t="n">
        <x:f>IF(D1588="","",ROUND((D1588-B1588)*24,6))</x:f>
        <x:v>33.4</x:v>
      </x:c>
      <x:c r="O1588" s="1" t="n">
        <x:f>IF(D1588="",1,0)</x:f>
        <x:v>0</x:v>
      </x:c>
      <x:c r="P1588" s="1" t="n">
        <x:f>IF(E1588="",0,IF(OR(C1588&lt;&gt;"",L1588&gt;=J1588),1,0))</x:f>
        <x:v>1</x:v>
      </x:c>
      <x:c r="Q1588" s="1" t="n">
        <x:f>IF(AND(E1588&lt;&gt;"",C1588&lt;&gt;"",M1588&lt;=J1588),1,0)</x:f>
        <x:v>1</x:v>
      </x:c>
      <x:c r="R1588" s="1" t="n">
        <x:f>P1588-Q1588</x:f>
        <x:v>0</x:v>
      </x:c>
      <x:c r="S1588" s="1" t="n">
        <x:f>IF(E1588="",0,IF(OR(D1588&lt;&gt;"",L1588&gt;=K1588),1,0))</x:f>
        <x:v>1</x:v>
      </x:c>
      <x:c r="T1588" s="1" t="n">
        <x:f>IF(AND(E1588&lt;&gt;"",D1588&lt;&gt;"",N1588&lt;=K1588),1,0)</x:f>
        <x:v>0</x:v>
      </x:c>
      <x:c r="U1588" s="1" t="n">
        <x:f>S1588-T1588</x:f>
        <x:v>1</x:v>
      </x:c>
      <x:c r="V1588" s="1" t="n">
        <x:f>IF(I1588="",0,1)</x:f>
        <x:v>1</x:v>
      </x:c>
      <x:c r="W1588" s="1" t="n">
        <x:f>IF(I1588&gt;=4,1,0)</x:f>
        <x:v>1</x:v>
      </x:c>
      <x:c r="X1588" s="1" t="n">
        <x:f>1-O1588</x:f>
        <x:v>1</x:v>
      </x:c>
      <x:c r="Y1588" s="1" t="n">
        <x:f>IF(AND(O1588=1,L1588&gt;168),1,0)</x:f>
        <x:v>0</x:v>
      </x:c>
    </x:row>
    <x:row r="1589">
      <x:c r="A1589" s="1" t="str">
        <x:v>T01584</x:v>
      </x:c>
      <x:c r="B1589" s="9" t="n">
        <x:v>45828.14375</x:v>
      </x:c>
      <x:c r="C1589" s="9" t="n">
        <x:v>45828.472083333334</x:v>
      </x:c>
      <x:c r="D1589" s="9" t="n">
        <x:v>45829.70208333333</x:v>
      </x:c>
      <x:c r="E1589" s="1" t="str">
        <x:v>Normal</x:v>
      </x:c>
      <x:c r="F1589" s="1" t="str">
        <x:v>WhatsApp</x:v>
      </x:c>
      <x:c r="G1589" s="1" t="str">
        <x:v>Refund</x:v>
      </x:c>
      <x:c r="H1589" s="1" t="n">
        <x:v>0</x:v>
      </x:c>
      <x:c r="I1589" s="1"/>
      <x:c r="J1589" s="1" t="n">
        <x:f>IF(E1589="","",VLOOKUP(E1589,'Guide'!$A$7:$C$10,2,FALSE))</x:f>
        <x:v>12</x:v>
      </x:c>
      <x:c r="K1589" s="1" t="n">
        <x:f>IF(E1589="","",VLOOKUP(E1589,'Guide'!$A$7:$C$10,3,FALSE))</x:f>
        <x:v>72</x:v>
      </x:c>
      <x:c r="L1589" s="10" t="n">
        <x:f>('Guide'!$B$4-B1589)*24</x:f>
        <x:v>260.54999999993015</x:v>
      </x:c>
      <x:c r="M1589" s="10" t="n">
        <x:f>IF(C1589="","",ROUND((C1589-B1589)*24,6))</x:f>
        <x:v>7.88</x:v>
      </x:c>
      <x:c r="N1589" s="10" t="n">
        <x:f>IF(D1589="","",ROUND((D1589-B1589)*24,6))</x:f>
        <x:v>37.4</x:v>
      </x:c>
      <x:c r="O1589" s="1" t="n">
        <x:f>IF(D1589="",1,0)</x:f>
        <x:v>0</x:v>
      </x:c>
      <x:c r="P1589" s="1" t="n">
        <x:f>IF(E1589="",0,IF(OR(C1589&lt;&gt;"",L1589&gt;=J1589),1,0))</x:f>
        <x:v>1</x:v>
      </x:c>
      <x:c r="Q1589" s="1" t="n">
        <x:f>IF(AND(E1589&lt;&gt;"",C1589&lt;&gt;"",M1589&lt;=J1589),1,0)</x:f>
        <x:v>1</x:v>
      </x:c>
      <x:c r="R1589" s="1" t="n">
        <x:f>P1589-Q1589</x:f>
        <x:v>0</x:v>
      </x:c>
      <x:c r="S1589" s="1" t="n">
        <x:f>IF(E1589="",0,IF(OR(D1589&lt;&gt;"",L1589&gt;=K1589),1,0))</x:f>
        <x:v>1</x:v>
      </x:c>
      <x:c r="T1589" s="1" t="n">
        <x:f>IF(AND(E1589&lt;&gt;"",D1589&lt;&gt;"",N1589&lt;=K1589),1,0)</x:f>
        <x:v>1</x:v>
      </x:c>
      <x:c r="U1589" s="1" t="n">
        <x:f>S1589-T1589</x:f>
        <x:v>0</x:v>
      </x:c>
      <x:c r="V1589" s="1" t="n">
        <x:f>IF(I1589="",0,1)</x:f>
        <x:v>0</x:v>
      </x:c>
      <x:c r="W1589" s="1" t="n">
        <x:f>IF(I1589&gt;=4,1,0)</x:f>
        <x:v>0</x:v>
      </x:c>
      <x:c r="X1589" s="1" t="n">
        <x:f>1-O1589</x:f>
        <x:v>1</x:v>
      </x:c>
      <x:c r="Y1589" s="1" t="n">
        <x:f>IF(AND(O1589=1,L1589&gt;168),1,0)</x:f>
        <x:v>0</x:v>
      </x:c>
    </x:row>
    <x:row r="1590">
      <x:c r="A1590" s="1" t="str">
        <x:v>T01585</x:v>
      </x:c>
      <x:c r="B1590" s="9" t="n">
        <x:v>45697.80763888889</x:v>
      </x:c>
      <x:c r="C1590" s="9" t="n">
        <x:v>45698.01763888889</x:v>
      </x:c>
      <x:c r="D1590" s="9" t="n">
        <x:v>45706.91347222222</x:v>
      </x:c>
      <x:c r="E1590" s="1" t="str">
        <x:v>Normal</x:v>
      </x:c>
      <x:c r="F1590" s="1" t="str">
        <x:v>WhatsApp</x:v>
      </x:c>
      <x:c r="G1590" s="1" t="str">
        <x:v>Refund</x:v>
      </x:c>
      <x:c r="H1590" s="1" t="n">
        <x:v>0</x:v>
      </x:c>
      <x:c r="I1590" s="1"/>
      <x:c r="J1590" s="1" t="n">
        <x:f>IF(E1590="","",VLOOKUP(E1590,'Guide'!$A$7:$C$10,2,FALSE))</x:f>
        <x:v>12</x:v>
      </x:c>
      <x:c r="K1590" s="1" t="n">
        <x:f>IF(E1590="","",VLOOKUP(E1590,'Guide'!$A$7:$C$10,3,FALSE))</x:f>
        <x:v>72</x:v>
      </x:c>
      <x:c r="L1590" s="10" t="n">
        <x:f>('Guide'!$B$4-B1590)*24</x:f>
        <x:v>3388.6166666666977</x:v>
      </x:c>
      <x:c r="M1590" s="10" t="n">
        <x:f>IF(C1590="","",ROUND((C1590-B1590)*24,6))</x:f>
        <x:v>5.04</x:v>
      </x:c>
      <x:c r="N1590" s="10" t="n">
        <x:f>IF(D1590="","",ROUND((D1590-B1590)*24,6))</x:f>
        <x:v>218.54</x:v>
      </x:c>
      <x:c r="O1590" s="1" t="n">
        <x:f>IF(D1590="",1,0)</x:f>
        <x:v>0</x:v>
      </x:c>
      <x:c r="P1590" s="1" t="n">
        <x:f>IF(E1590="",0,IF(OR(C1590&lt;&gt;"",L1590&gt;=J1590),1,0))</x:f>
        <x:v>1</x:v>
      </x:c>
      <x:c r="Q1590" s="1" t="n">
        <x:f>IF(AND(E1590&lt;&gt;"",C1590&lt;&gt;"",M1590&lt;=J1590),1,0)</x:f>
        <x:v>1</x:v>
      </x:c>
      <x:c r="R1590" s="1" t="n">
        <x:f>P1590-Q1590</x:f>
        <x:v>0</x:v>
      </x:c>
      <x:c r="S1590" s="1" t="n">
        <x:f>IF(E1590="",0,IF(OR(D1590&lt;&gt;"",L1590&gt;=K1590),1,0))</x:f>
        <x:v>1</x:v>
      </x:c>
      <x:c r="T1590" s="1" t="n">
        <x:f>IF(AND(E1590&lt;&gt;"",D1590&lt;&gt;"",N1590&lt;=K1590),1,0)</x:f>
        <x:v>0</x:v>
      </x:c>
      <x:c r="U1590" s="1" t="n">
        <x:f>S1590-T1590</x:f>
        <x:v>1</x:v>
      </x:c>
      <x:c r="V1590" s="1" t="n">
        <x:f>IF(I1590="",0,1)</x:f>
        <x:v>0</x:v>
      </x:c>
      <x:c r="W1590" s="1" t="n">
        <x:f>IF(I1590&gt;=4,1,0)</x:f>
        <x:v>0</x:v>
      </x:c>
      <x:c r="X1590" s="1" t="n">
        <x:f>1-O1590</x:f>
        <x:v>1</x:v>
      </x:c>
      <x:c r="Y1590" s="1" t="n">
        <x:f>IF(AND(O1590=1,L1590&gt;168),1,0)</x:f>
        <x:v>0</x:v>
      </x:c>
    </x:row>
    <x:row r="1591">
      <x:c r="A1591" s="1" t="str">
        <x:v>T01586</x:v>
      </x:c>
      <x:c r="B1591" s="9" t="n">
        <x:v>45811.61388888889</x:v>
      </x:c>
      <x:c r="C1591" s="9" t="n">
        <x:v>45811.657222222224</x:v>
      </x:c>
      <x:c r="D1591" s="9" t="n">
        <x:v>45812.21013888889</x:v>
      </x:c>
      <x:c r="E1591" s="1" t="str">
        <x:v>High</x:v>
      </x:c>
      <x:c r="F1591" s="1" t="str">
        <x:v>Web chat</x:v>
      </x:c>
      <x:c r="G1591" s="1" t="str">
        <x:v>Product information</x:v>
      </x:c>
      <x:c r="H1591" s="1" t="n">
        <x:v>1</x:v>
      </x:c>
      <x:c r="I1591" s="1" t="n">
        <x:v>3</x:v>
      </x:c>
      <x:c r="J1591" s="1" t="n">
        <x:f>IF(E1591="","",VLOOKUP(E1591,'Guide'!$A$7:$C$10,2,FALSE))</x:f>
        <x:v>4</x:v>
      </x:c>
      <x:c r="K1591" s="1" t="n">
        <x:f>IF(E1591="","",VLOOKUP(E1591,'Guide'!$A$7:$C$10,3,FALSE))</x:f>
        <x:v>24</x:v>
      </x:c>
      <x:c r="L1591" s="10" t="n">
        <x:f>('Guide'!$B$4-B1591)*24</x:f>
        <x:v>657.2666666666628</x:v>
      </x:c>
      <x:c r="M1591" s="10" t="n">
        <x:f>IF(C1591="","",ROUND((C1591-B1591)*24,6))</x:f>
        <x:v>1.04</x:v>
      </x:c>
      <x:c r="N1591" s="10" t="n">
        <x:f>IF(D1591="","",ROUND((D1591-B1591)*24,6))</x:f>
        <x:v>14.31</x:v>
      </x:c>
      <x:c r="O1591" s="1" t="n">
        <x:f>IF(D1591="",1,0)</x:f>
        <x:v>0</x:v>
      </x:c>
      <x:c r="P1591" s="1" t="n">
        <x:f>IF(E1591="",0,IF(OR(C1591&lt;&gt;"",L1591&gt;=J1591),1,0))</x:f>
        <x:v>1</x:v>
      </x:c>
      <x:c r="Q1591" s="1" t="n">
        <x:f>IF(AND(E1591&lt;&gt;"",C1591&lt;&gt;"",M1591&lt;=J1591),1,0)</x:f>
        <x:v>1</x:v>
      </x:c>
      <x:c r="R1591" s="1" t="n">
        <x:f>P1591-Q1591</x:f>
        <x:v>0</x:v>
      </x:c>
      <x:c r="S1591" s="1" t="n">
        <x:f>IF(E1591="",0,IF(OR(D1591&lt;&gt;"",L1591&gt;=K1591),1,0))</x:f>
        <x:v>1</x:v>
      </x:c>
      <x:c r="T1591" s="1" t="n">
        <x:f>IF(AND(E1591&lt;&gt;"",D1591&lt;&gt;"",N1591&lt;=K1591),1,0)</x:f>
        <x:v>1</x:v>
      </x:c>
      <x:c r="U1591" s="1" t="n">
        <x:f>S1591-T1591</x:f>
        <x:v>0</x:v>
      </x:c>
      <x:c r="V1591" s="1" t="n">
        <x:f>IF(I1591="",0,1)</x:f>
        <x:v>1</x:v>
      </x:c>
      <x:c r="W1591" s="1" t="n">
        <x:f>IF(I1591&gt;=4,1,0)</x:f>
        <x:v>0</x:v>
      </x:c>
      <x:c r="X1591" s="1" t="n">
        <x:f>1-O1591</x:f>
        <x:v>1</x:v>
      </x:c>
      <x:c r="Y1591" s="1" t="n">
        <x:f>IF(AND(O1591=1,L1591&gt;168),1,0)</x:f>
        <x:v>0</x:v>
      </x:c>
    </x:row>
    <x:row r="1592">
      <x:c r="A1592" s="1" t="str">
        <x:v>T01587</x:v>
      </x:c>
      <x:c r="B1592" s="9" t="n">
        <x:v>45754.72777777778</x:v>
      </x:c>
      <x:c r="C1592" s="9" t="n">
        <x:v>45755.40111111111</x:v>
      </x:c>
      <x:c r="D1592" s="9" t="n">
        <x:v>45758.490694444445</x:v>
      </x:c>
      <x:c r="E1592" s="1" t="str">
        <x:v>Low</x:v>
      </x:c>
      <x:c r="F1592" s="1" t="str">
        <x:v>WhatsApp</x:v>
      </x:c>
      <x:c r="G1592" s="1" t="str">
        <x:v>Refund</x:v>
      </x:c>
      <x:c r="H1592" s="1" t="n">
        <x:v>0</x:v>
      </x:c>
      <x:c r="I1592" s="1"/>
      <x:c r="J1592" s="1" t="n">
        <x:f>IF(E1592="","",VLOOKUP(E1592,'Guide'!$A$7:$C$10,2,FALSE))</x:f>
        <x:v>24</x:v>
      </x:c>
      <x:c r="K1592" s="1" t="n">
        <x:f>IF(E1592="","",VLOOKUP(E1592,'Guide'!$A$7:$C$10,3,FALSE))</x:f>
        <x:v>120</x:v>
      </x:c>
      <x:c r="L1592" s="10" t="n">
        <x:f>('Guide'!$B$4-B1592)*24</x:f>
        <x:v>2022.5333333333256</x:v>
      </x:c>
      <x:c r="M1592" s="10" t="n">
        <x:f>IF(C1592="","",ROUND((C1592-B1592)*24,6))</x:f>
        <x:v>16.16</x:v>
      </x:c>
      <x:c r="N1592" s="10" t="n">
        <x:f>IF(D1592="","",ROUND((D1592-B1592)*24,6))</x:f>
        <x:v>90.31</x:v>
      </x:c>
      <x:c r="O1592" s="1" t="n">
        <x:f>IF(D1592="",1,0)</x:f>
        <x:v>0</x:v>
      </x:c>
      <x:c r="P1592" s="1" t="n">
        <x:f>IF(E1592="",0,IF(OR(C1592&lt;&gt;"",L1592&gt;=J1592),1,0))</x:f>
        <x:v>1</x:v>
      </x:c>
      <x:c r="Q1592" s="1" t="n">
        <x:f>IF(AND(E1592&lt;&gt;"",C1592&lt;&gt;"",M1592&lt;=J1592),1,0)</x:f>
        <x:v>1</x:v>
      </x:c>
      <x:c r="R1592" s="1" t="n">
        <x:f>P1592-Q1592</x:f>
        <x:v>0</x:v>
      </x:c>
      <x:c r="S1592" s="1" t="n">
        <x:f>IF(E1592="",0,IF(OR(D1592&lt;&gt;"",L1592&gt;=K1592),1,0))</x:f>
        <x:v>1</x:v>
      </x:c>
      <x:c r="T1592" s="1" t="n">
        <x:f>IF(AND(E1592&lt;&gt;"",D1592&lt;&gt;"",N1592&lt;=K1592),1,0)</x:f>
        <x:v>1</x:v>
      </x:c>
      <x:c r="U1592" s="1" t="n">
        <x:f>S1592-T1592</x:f>
        <x:v>0</x:v>
      </x:c>
      <x:c r="V1592" s="1" t="n">
        <x:f>IF(I1592="",0,1)</x:f>
        <x:v>0</x:v>
      </x:c>
      <x:c r="W1592" s="1" t="n">
        <x:f>IF(I1592&gt;=4,1,0)</x:f>
        <x:v>0</x:v>
      </x:c>
      <x:c r="X1592" s="1" t="n">
        <x:f>1-O1592</x:f>
        <x:v>1</x:v>
      </x:c>
      <x:c r="Y1592" s="1" t="n">
        <x:f>IF(AND(O1592=1,L1592&gt;168),1,0)</x:f>
        <x:v>0</x:v>
      </x:c>
    </x:row>
    <x:row r="1593">
      <x:c r="A1593" s="1" t="str">
        <x:v>T01588</x:v>
      </x:c>
      <x:c r="B1593" s="9" t="n">
        <x:v>45788.268055555556</x:v>
      </x:c>
      <x:c r="C1593" s="9" t="n">
        <x:v>45788.36263888889</x:v>
      </x:c>
      <x:c r="D1593" s="9" t="n">
        <x:v>45809.033472222225</x:v>
      </x:c>
      <x:c r="E1593" s="1" t="str">
        <x:v>Normal</x:v>
      </x:c>
      <x:c r="F1593" s="1" t="str">
        <x:v>Email</x:v>
      </x:c>
      <x:c r="G1593" s="1" t="str">
        <x:v>Refund</x:v>
      </x:c>
      <x:c r="H1593" s="1" t="n">
        <x:v>0</x:v>
      </x:c>
      <x:c r="I1593" s="1"/>
      <x:c r="J1593" s="1" t="n">
        <x:f>IF(E1593="","",VLOOKUP(E1593,'Guide'!$A$7:$C$10,2,FALSE))</x:f>
        <x:v>12</x:v>
      </x:c>
      <x:c r="K1593" s="1" t="n">
        <x:f>IF(E1593="","",VLOOKUP(E1593,'Guide'!$A$7:$C$10,3,FALSE))</x:f>
        <x:v>72</x:v>
      </x:c>
      <x:c r="L1593" s="10" t="n">
        <x:f>('Guide'!$B$4-B1593)*24</x:f>
        <x:v>1217.5666666666511</x:v>
      </x:c>
      <x:c r="M1593" s="10" t="n">
        <x:f>IF(C1593="","",ROUND((C1593-B1593)*24,6))</x:f>
        <x:v>2.27</x:v>
      </x:c>
      <x:c r="N1593" s="10" t="n">
        <x:f>IF(D1593="","",ROUND((D1593-B1593)*24,6))</x:f>
        <x:v>498.37</x:v>
      </x:c>
      <x:c r="O1593" s="1" t="n">
        <x:f>IF(D1593="",1,0)</x:f>
        <x:v>0</x:v>
      </x:c>
      <x:c r="P1593" s="1" t="n">
        <x:f>IF(E1593="",0,IF(OR(C1593&lt;&gt;"",L1593&gt;=J1593),1,0))</x:f>
        <x:v>1</x:v>
      </x:c>
      <x:c r="Q1593" s="1" t="n">
        <x:f>IF(AND(E1593&lt;&gt;"",C1593&lt;&gt;"",M1593&lt;=J1593),1,0)</x:f>
        <x:v>1</x:v>
      </x:c>
      <x:c r="R1593" s="1" t="n">
        <x:f>P1593-Q1593</x:f>
        <x:v>0</x:v>
      </x:c>
      <x:c r="S1593" s="1" t="n">
        <x:f>IF(E1593="",0,IF(OR(D1593&lt;&gt;"",L1593&gt;=K1593),1,0))</x:f>
        <x:v>1</x:v>
      </x:c>
      <x:c r="T1593" s="1" t="n">
        <x:f>IF(AND(E1593&lt;&gt;"",D1593&lt;&gt;"",N1593&lt;=K1593),1,0)</x:f>
        <x:v>0</x:v>
      </x:c>
      <x:c r="U1593" s="1" t="n">
        <x:f>S1593-T1593</x:f>
        <x:v>1</x:v>
      </x:c>
      <x:c r="V1593" s="1" t="n">
        <x:f>IF(I1593="",0,1)</x:f>
        <x:v>0</x:v>
      </x:c>
      <x:c r="W1593" s="1" t="n">
        <x:f>IF(I1593&gt;=4,1,0)</x:f>
        <x:v>0</x:v>
      </x:c>
      <x:c r="X1593" s="1" t="n">
        <x:f>1-O1593</x:f>
        <x:v>1</x:v>
      </x:c>
      <x:c r="Y1593" s="1" t="n">
        <x:f>IF(AND(O1593=1,L1593&gt;168),1,0)</x:f>
        <x:v>0</x:v>
      </x:c>
    </x:row>
    <x:row r="1594">
      <x:c r="A1594" s="1" t="str">
        <x:v>T01589</x:v>
      </x:c>
      <x:c r="B1594" s="9" t="n">
        <x:v>45749.54861111111</x:v>
      </x:c>
      <x:c r="C1594" s="9" t="n">
        <x:v>45749.86194444444</x:v>
      </x:c>
      <x:c r="D1594" s="9" t="n">
        <x:v>45749.866111111114</x:v>
      </x:c>
      <x:c r="E1594" s="1" t="str">
        <x:v>High</x:v>
      </x:c>
      <x:c r="F1594" s="1" t="str">
        <x:v>Email</x:v>
      </x:c>
      <x:c r="G1594" s="1" t="str">
        <x:v>Account access</x:v>
      </x:c>
      <x:c r="H1594" s="1" t="n">
        <x:v>0</x:v>
      </x:c>
      <x:c r="I1594" s="1" t="n">
        <x:v>4</x:v>
      </x:c>
      <x:c r="J1594" s="1" t="n">
        <x:f>IF(E1594="","",VLOOKUP(E1594,'Guide'!$A$7:$C$10,2,FALSE))</x:f>
        <x:v>4</x:v>
      </x:c>
      <x:c r="K1594" s="1" t="n">
        <x:f>IF(E1594="","",VLOOKUP(E1594,'Guide'!$A$7:$C$10,3,FALSE))</x:f>
        <x:v>24</x:v>
      </x:c>
      <x:c r="L1594" s="10" t="n">
        <x:f>('Guide'!$B$4-B1594)*24</x:f>
        <x:v>2146.833333333372</x:v>
      </x:c>
      <x:c r="M1594" s="10" t="n">
        <x:f>IF(C1594="","",ROUND((C1594-B1594)*24,6))</x:f>
        <x:v>7.52</x:v>
      </x:c>
      <x:c r="N1594" s="10" t="n">
        <x:f>IF(D1594="","",ROUND((D1594-B1594)*24,6))</x:f>
        <x:v>7.62</x:v>
      </x:c>
      <x:c r="O1594" s="1" t="n">
        <x:f>IF(D1594="",1,0)</x:f>
        <x:v>0</x:v>
      </x:c>
      <x:c r="P1594" s="1" t="n">
        <x:f>IF(E1594="",0,IF(OR(C1594&lt;&gt;"",L1594&gt;=J1594),1,0))</x:f>
        <x:v>1</x:v>
      </x:c>
      <x:c r="Q1594" s="1" t="n">
        <x:f>IF(AND(E1594&lt;&gt;"",C1594&lt;&gt;"",M1594&lt;=J1594),1,0)</x:f>
        <x:v>0</x:v>
      </x:c>
      <x:c r="R1594" s="1" t="n">
        <x:f>P1594-Q1594</x:f>
        <x:v>1</x:v>
      </x:c>
      <x:c r="S1594" s="1" t="n">
        <x:f>IF(E1594="",0,IF(OR(D1594&lt;&gt;"",L1594&gt;=K1594),1,0))</x:f>
        <x:v>1</x:v>
      </x:c>
      <x:c r="T1594" s="1" t="n">
        <x:f>IF(AND(E1594&lt;&gt;"",D1594&lt;&gt;"",N1594&lt;=K1594),1,0)</x:f>
        <x:v>1</x:v>
      </x:c>
      <x:c r="U1594" s="1" t="n">
        <x:f>S1594-T1594</x:f>
        <x:v>0</x:v>
      </x:c>
      <x:c r="V1594" s="1" t="n">
        <x:f>IF(I1594="",0,1)</x:f>
        <x:v>1</x:v>
      </x:c>
      <x:c r="W1594" s="1" t="n">
        <x:f>IF(I1594&gt;=4,1,0)</x:f>
        <x:v>1</x:v>
      </x:c>
      <x:c r="X1594" s="1" t="n">
        <x:f>1-O1594</x:f>
        <x:v>1</x:v>
      </x:c>
      <x:c r="Y1594" s="1" t="n">
        <x:f>IF(AND(O1594=1,L1594&gt;168),1,0)</x:f>
        <x:v>0</x:v>
      </x:c>
    </x:row>
    <x:row r="1595">
      <x:c r="A1595" s="1" t="str">
        <x:v>T01590</x:v>
      </x:c>
      <x:c r="B1595" s="9" t="n">
        <x:v>45728.99791666667</x:v>
      </x:c>
      <x:c r="C1595" s="9" t="n">
        <x:v>45729.025416666664</x:v>
      </x:c>
      <x:c r="D1595" s="9" t="n">
        <x:v>45729.03833333333</x:v>
      </x:c>
      <x:c r="E1595" s="1" t="str">
        <x:v>Urgent</x:v>
      </x:c>
      <x:c r="F1595" s="1" t="str">
        <x:v>Email</x:v>
      </x:c>
      <x:c r="G1595" s="1" t="str">
        <x:v>Billing</x:v>
      </x:c>
      <x:c r="H1595" s="1" t="n">
        <x:v>0</x:v>
      </x:c>
      <x:c r="I1595" s="1" t="n">
        <x:v>3</x:v>
      </x:c>
      <x:c r="J1595" s="1" t="n">
        <x:f>IF(E1595="","",VLOOKUP(E1595,'Guide'!$A$7:$C$10,2,FALSE))</x:f>
        <x:v>1</x:v>
      </x:c>
      <x:c r="K1595" s="1" t="n">
        <x:f>IF(E1595="","",VLOOKUP(E1595,'Guide'!$A$7:$C$10,3,FALSE))</x:f>
        <x:v>8</x:v>
      </x:c>
      <x:c r="L1595" s="10" t="n">
        <x:f>('Guide'!$B$4-B1595)*24</x:f>
        <x:v>2640.0499999999884</x:v>
      </x:c>
      <x:c r="M1595" s="10" t="n">
        <x:f>IF(C1595="","",ROUND((C1595-B1595)*24,6))</x:f>
        <x:v>0.66</x:v>
      </x:c>
      <x:c r="N1595" s="10" t="n">
        <x:f>IF(D1595="","",ROUND((D1595-B1595)*24,6))</x:f>
        <x:v>0.97</x:v>
      </x:c>
      <x:c r="O1595" s="1" t="n">
        <x:f>IF(D1595="",1,0)</x:f>
        <x:v>0</x:v>
      </x:c>
      <x:c r="P1595" s="1" t="n">
        <x:f>IF(E1595="",0,IF(OR(C1595&lt;&gt;"",L1595&gt;=J1595),1,0))</x:f>
        <x:v>1</x:v>
      </x:c>
      <x:c r="Q1595" s="1" t="n">
        <x:f>IF(AND(E1595&lt;&gt;"",C1595&lt;&gt;"",M1595&lt;=J1595),1,0)</x:f>
        <x:v>1</x:v>
      </x:c>
      <x:c r="R1595" s="1" t="n">
        <x:f>P1595-Q1595</x:f>
        <x:v>0</x:v>
      </x:c>
      <x:c r="S1595" s="1" t="n">
        <x:f>IF(E1595="",0,IF(OR(D1595&lt;&gt;"",L1595&gt;=K1595),1,0))</x:f>
        <x:v>1</x:v>
      </x:c>
      <x:c r="T1595" s="1" t="n">
        <x:f>IF(AND(E1595&lt;&gt;"",D1595&lt;&gt;"",N1595&lt;=K1595),1,0)</x:f>
        <x:v>1</x:v>
      </x:c>
      <x:c r="U1595" s="1" t="n">
        <x:f>S1595-T1595</x:f>
        <x:v>0</x:v>
      </x:c>
      <x:c r="V1595" s="1" t="n">
        <x:f>IF(I1595="",0,1)</x:f>
        <x:v>1</x:v>
      </x:c>
      <x:c r="W1595" s="1" t="n">
        <x:f>IF(I1595&gt;=4,1,0)</x:f>
        <x:v>0</x:v>
      </x:c>
      <x:c r="X1595" s="1" t="n">
        <x:f>1-O1595</x:f>
        <x:v>1</x:v>
      </x:c>
      <x:c r="Y1595" s="1" t="n">
        <x:f>IF(AND(O1595=1,L1595&gt;168),1,0)</x:f>
        <x:v>0</x:v>
      </x:c>
    </x:row>
    <x:row r="1596">
      <x:c r="A1596" s="1" t="str">
        <x:v>T01591</x:v>
      </x:c>
      <x:c r="B1596" s="9" t="n">
        <x:v>45716.00902777778</x:v>
      </x:c>
      <x:c r="C1596" s="9" t="n">
        <x:v>45716.29319444444</x:v>
      </x:c>
      <x:c r="D1596" s="9" t="n">
        <x:v>45718.47861111111</x:v>
      </x:c>
      <x:c r="E1596" s="1" t="str">
        <x:v>High</x:v>
      </x:c>
      <x:c r="F1596" s="1" t="str">
        <x:v>WhatsApp</x:v>
      </x:c>
      <x:c r="G1596" s="1" t="str">
        <x:v>Product information</x:v>
      </x:c>
      <x:c r="H1596" s="1" t="n">
        <x:v>1</x:v>
      </x:c>
      <x:c r="I1596" s="1"/>
      <x:c r="J1596" s="1" t="n">
        <x:f>IF(E1596="","",VLOOKUP(E1596,'Guide'!$A$7:$C$10,2,FALSE))</x:f>
        <x:v>4</x:v>
      </x:c>
      <x:c r="K1596" s="1" t="n">
        <x:f>IF(E1596="","",VLOOKUP(E1596,'Guide'!$A$7:$C$10,3,FALSE))</x:f>
        <x:v>24</x:v>
      </x:c>
      <x:c r="L1596" s="10" t="n">
        <x:f>('Guide'!$B$4-B1596)*24</x:f>
        <x:v>2951.7833333333256</x:v>
      </x:c>
      <x:c r="M1596" s="10" t="n">
        <x:f>IF(C1596="","",ROUND((C1596-B1596)*24,6))</x:f>
        <x:v>6.82</x:v>
      </x:c>
      <x:c r="N1596" s="10" t="n">
        <x:f>IF(D1596="","",ROUND((D1596-B1596)*24,6))</x:f>
        <x:v>59.27</x:v>
      </x:c>
      <x:c r="O1596" s="1" t="n">
        <x:f>IF(D1596="",1,0)</x:f>
        <x:v>0</x:v>
      </x:c>
      <x:c r="P1596" s="1" t="n">
        <x:f>IF(E1596="",0,IF(OR(C1596&lt;&gt;"",L1596&gt;=J1596),1,0))</x:f>
        <x:v>1</x:v>
      </x:c>
      <x:c r="Q1596" s="1" t="n">
        <x:f>IF(AND(E1596&lt;&gt;"",C1596&lt;&gt;"",M1596&lt;=J1596),1,0)</x:f>
        <x:v>0</x:v>
      </x:c>
      <x:c r="R1596" s="1" t="n">
        <x:f>P1596-Q1596</x:f>
        <x:v>1</x:v>
      </x:c>
      <x:c r="S1596" s="1" t="n">
        <x:f>IF(E1596="",0,IF(OR(D1596&lt;&gt;"",L1596&gt;=K1596),1,0))</x:f>
        <x:v>1</x:v>
      </x:c>
      <x:c r="T1596" s="1" t="n">
        <x:f>IF(AND(E1596&lt;&gt;"",D1596&lt;&gt;"",N1596&lt;=K1596),1,0)</x:f>
        <x:v>0</x:v>
      </x:c>
      <x:c r="U1596" s="1" t="n">
        <x:f>S1596-T1596</x:f>
        <x:v>1</x:v>
      </x:c>
      <x:c r="V1596" s="1" t="n">
        <x:f>IF(I1596="",0,1)</x:f>
        <x:v>0</x:v>
      </x:c>
      <x:c r="W1596" s="1" t="n">
        <x:f>IF(I1596&gt;=4,1,0)</x:f>
        <x:v>0</x:v>
      </x:c>
      <x:c r="X1596" s="1" t="n">
        <x:f>1-O1596</x:f>
        <x:v>1</x:v>
      </x:c>
      <x:c r="Y1596" s="1" t="n">
        <x:f>IF(AND(O1596=1,L1596&gt;168),1,0)</x:f>
        <x:v>0</x:v>
      </x:c>
    </x:row>
    <x:row r="1597">
      <x:c r="A1597" s="1" t="str">
        <x:v>T01592</x:v>
      </x:c>
      <x:c r="B1597" s="9" t="n">
        <x:v>45755.5875</x:v>
      </x:c>
      <x:c r="C1597" s="9" t="n">
        <x:v>45755.90375</x:v>
      </x:c>
      <x:c r="D1597" s="9" t="n">
        <x:v>45756.1775</x:v>
      </x:c>
      <x:c r="E1597" s="1" t="str">
        <x:v>High</x:v>
      </x:c>
      <x:c r="F1597" s="1" t="str">
        <x:v>Email</x:v>
      </x:c>
      <x:c r="G1597" s="1" t="str">
        <x:v>Account access</x:v>
      </x:c>
      <x:c r="H1597" s="1" t="n">
        <x:v>1</x:v>
      </x:c>
      <x:c r="I1597" s="1"/>
      <x:c r="J1597" s="1" t="n">
        <x:f>IF(E1597="","",VLOOKUP(E1597,'Guide'!$A$7:$C$10,2,FALSE))</x:f>
        <x:v>4</x:v>
      </x:c>
      <x:c r="K1597" s="1" t="n">
        <x:f>IF(E1597="","",VLOOKUP(E1597,'Guide'!$A$7:$C$10,3,FALSE))</x:f>
        <x:v>24</x:v>
      </x:c>
      <x:c r="L1597" s="10" t="n">
        <x:f>('Guide'!$B$4-B1597)*24</x:f>
        <x:v>2001.899999999965</x:v>
      </x:c>
      <x:c r="M1597" s="10" t="n">
        <x:f>IF(C1597="","",ROUND((C1597-B1597)*24,6))</x:f>
        <x:v>7.59</x:v>
      </x:c>
      <x:c r="N1597" s="10" t="n">
        <x:f>IF(D1597="","",ROUND((D1597-B1597)*24,6))</x:f>
        <x:v>14.16</x:v>
      </x:c>
      <x:c r="O1597" s="1" t="n">
        <x:f>IF(D1597="",1,0)</x:f>
        <x:v>0</x:v>
      </x:c>
      <x:c r="P1597" s="1" t="n">
        <x:f>IF(E1597="",0,IF(OR(C1597&lt;&gt;"",L1597&gt;=J1597),1,0))</x:f>
        <x:v>1</x:v>
      </x:c>
      <x:c r="Q1597" s="1" t="n">
        <x:f>IF(AND(E1597&lt;&gt;"",C1597&lt;&gt;"",M1597&lt;=J1597),1,0)</x:f>
        <x:v>0</x:v>
      </x:c>
      <x:c r="R1597" s="1" t="n">
        <x:f>P1597-Q1597</x:f>
        <x:v>1</x:v>
      </x:c>
      <x:c r="S1597" s="1" t="n">
        <x:f>IF(E1597="",0,IF(OR(D1597&lt;&gt;"",L1597&gt;=K1597),1,0))</x:f>
        <x:v>1</x:v>
      </x:c>
      <x:c r="T1597" s="1" t="n">
        <x:f>IF(AND(E1597&lt;&gt;"",D1597&lt;&gt;"",N1597&lt;=K1597),1,0)</x:f>
        <x:v>1</x:v>
      </x:c>
      <x:c r="U1597" s="1" t="n">
        <x:f>S1597-T1597</x:f>
        <x:v>0</x:v>
      </x:c>
      <x:c r="V1597" s="1" t="n">
        <x:f>IF(I1597="",0,1)</x:f>
        <x:v>0</x:v>
      </x:c>
      <x:c r="W1597" s="1" t="n">
        <x:f>IF(I1597&gt;=4,1,0)</x:f>
        <x:v>0</x:v>
      </x:c>
      <x:c r="X1597" s="1" t="n">
        <x:f>1-O1597</x:f>
        <x:v>1</x:v>
      </x:c>
      <x:c r="Y1597" s="1" t="n">
        <x:f>IF(AND(O1597=1,L1597&gt;168),1,0)</x:f>
        <x:v>0</x:v>
      </x:c>
    </x:row>
    <x:row r="1598">
      <x:c r="A1598" s="1" t="str">
        <x:v>T01593</x:v>
      </x:c>
      <x:c r="B1598" s="9" t="n">
        <x:v>45739.665972222225</x:v>
      </x:c>
      <x:c r="C1598" s="9" t="n">
        <x:v>45740.18263888889</x:v>
      </x:c>
      <x:c r="D1598" s="9" t="n">
        <x:v>45743.61388888889</x:v>
      </x:c>
      <x:c r="E1598" s="1" t="str">
        <x:v>Normal</x:v>
      </x:c>
      <x:c r="F1598" s="1" t="str">
        <x:v>Email</x:v>
      </x:c>
      <x:c r="G1598" s="1" t="str">
        <x:v>Product information</x:v>
      </x:c>
      <x:c r="H1598" s="1" t="n">
        <x:v>1</x:v>
      </x:c>
      <x:c r="I1598" s="1" t="n">
        <x:v>3</x:v>
      </x:c>
      <x:c r="J1598" s="1" t="n">
        <x:f>IF(E1598="","",VLOOKUP(E1598,'Guide'!$A$7:$C$10,2,FALSE))</x:f>
        <x:v>12</x:v>
      </x:c>
      <x:c r="K1598" s="1" t="n">
        <x:f>IF(E1598="","",VLOOKUP(E1598,'Guide'!$A$7:$C$10,3,FALSE))</x:f>
        <x:v>72</x:v>
      </x:c>
      <x:c r="L1598" s="10" t="n">
        <x:f>('Guide'!$B$4-B1598)*24</x:f>
        <x:v>2384.0166666666046</x:v>
      </x:c>
      <x:c r="M1598" s="10" t="n">
        <x:f>IF(C1598="","",ROUND((C1598-B1598)*24,6))</x:f>
        <x:v>12.4</x:v>
      </x:c>
      <x:c r="N1598" s="10" t="n">
        <x:f>IF(D1598="","",ROUND((D1598-B1598)*24,6))</x:f>
        <x:v>94.75</x:v>
      </x:c>
      <x:c r="O1598" s="1" t="n">
        <x:f>IF(D1598="",1,0)</x:f>
        <x:v>0</x:v>
      </x:c>
      <x:c r="P1598" s="1" t="n">
        <x:f>IF(E1598="",0,IF(OR(C1598&lt;&gt;"",L1598&gt;=J1598),1,0))</x:f>
        <x:v>1</x:v>
      </x:c>
      <x:c r="Q1598" s="1" t="n">
        <x:f>IF(AND(E1598&lt;&gt;"",C1598&lt;&gt;"",M1598&lt;=J1598),1,0)</x:f>
        <x:v>0</x:v>
      </x:c>
      <x:c r="R1598" s="1" t="n">
        <x:f>P1598-Q1598</x:f>
        <x:v>1</x:v>
      </x:c>
      <x:c r="S1598" s="1" t="n">
        <x:f>IF(E1598="",0,IF(OR(D1598&lt;&gt;"",L1598&gt;=K1598),1,0))</x:f>
        <x:v>1</x:v>
      </x:c>
      <x:c r="T1598" s="1" t="n">
        <x:f>IF(AND(E1598&lt;&gt;"",D1598&lt;&gt;"",N1598&lt;=K1598),1,0)</x:f>
        <x:v>0</x:v>
      </x:c>
      <x:c r="U1598" s="1" t="n">
        <x:f>S1598-T1598</x:f>
        <x:v>1</x:v>
      </x:c>
      <x:c r="V1598" s="1" t="n">
        <x:f>IF(I1598="",0,1)</x:f>
        <x:v>1</x:v>
      </x:c>
      <x:c r="W1598" s="1" t="n">
        <x:f>IF(I1598&gt;=4,1,0)</x:f>
        <x:v>0</x:v>
      </x:c>
      <x:c r="X1598" s="1" t="n">
        <x:f>1-O1598</x:f>
        <x:v>1</x:v>
      </x:c>
      <x:c r="Y1598" s="1" t="n">
        <x:f>IF(AND(O1598=1,L1598&gt;168),1,0)</x:f>
        <x:v>0</x:v>
      </x:c>
    </x:row>
    <x:row r="1599">
      <x:c r="A1599" s="1" t="str">
        <x:v>T01594</x:v>
      </x:c>
      <x:c r="B1599" s="9" t="n">
        <x:v>45676.75</x:v>
      </x:c>
      <x:c r="C1599" s="9" t="n">
        <x:v>45676.885833333334</x:v>
      </x:c>
      <x:c r="D1599" s="9" t="n">
        <x:v>45679.51666666667</x:v>
      </x:c>
      <x:c r="E1599" s="1" t="str">
        <x:v>Normal</x:v>
      </x:c>
      <x:c r="F1599" s="1" t="str">
        <x:v>WhatsApp</x:v>
      </x:c>
      <x:c r="G1599" s="1" t="str">
        <x:v>Account access</x:v>
      </x:c>
      <x:c r="H1599" s="1" t="n">
        <x:v>0</x:v>
      </x:c>
      <x:c r="I1599" s="1" t="n">
        <x:v>4</x:v>
      </x:c>
      <x:c r="J1599" s="1" t="n">
        <x:f>IF(E1599="","",VLOOKUP(E1599,'Guide'!$A$7:$C$10,2,FALSE))</x:f>
        <x:v>12</x:v>
      </x:c>
      <x:c r="K1599" s="1" t="n">
        <x:f>IF(E1599="","",VLOOKUP(E1599,'Guide'!$A$7:$C$10,3,FALSE))</x:f>
        <x:v>72</x:v>
      </x:c>
      <x:c r="L1599" s="10" t="n">
        <x:f>('Guide'!$B$4-B1599)*24</x:f>
        <x:v>3894</x:v>
      </x:c>
      <x:c r="M1599" s="10" t="n">
        <x:f>IF(C1599="","",ROUND((C1599-B1599)*24,6))</x:f>
        <x:v>3.26</x:v>
      </x:c>
      <x:c r="N1599" s="10" t="n">
        <x:f>IF(D1599="","",ROUND((D1599-B1599)*24,6))</x:f>
        <x:v>66.4</x:v>
      </x:c>
      <x:c r="O1599" s="1" t="n">
        <x:f>IF(D1599="",1,0)</x:f>
        <x:v>0</x:v>
      </x:c>
      <x:c r="P1599" s="1" t="n">
        <x:f>IF(E1599="",0,IF(OR(C1599&lt;&gt;"",L1599&gt;=J1599),1,0))</x:f>
        <x:v>1</x:v>
      </x:c>
      <x:c r="Q1599" s="1" t="n">
        <x:f>IF(AND(E1599&lt;&gt;"",C1599&lt;&gt;"",M1599&lt;=J1599),1,0)</x:f>
        <x:v>1</x:v>
      </x:c>
      <x:c r="R1599" s="1" t="n">
        <x:f>P1599-Q1599</x:f>
        <x:v>0</x:v>
      </x:c>
      <x:c r="S1599" s="1" t="n">
        <x:f>IF(E1599="",0,IF(OR(D1599&lt;&gt;"",L1599&gt;=K1599),1,0))</x:f>
        <x:v>1</x:v>
      </x:c>
      <x:c r="T1599" s="1" t="n">
        <x:f>IF(AND(E1599&lt;&gt;"",D1599&lt;&gt;"",N1599&lt;=K1599),1,0)</x:f>
        <x:v>1</x:v>
      </x:c>
      <x:c r="U1599" s="1" t="n">
        <x:f>S1599-T1599</x:f>
        <x:v>0</x:v>
      </x:c>
      <x:c r="V1599" s="1" t="n">
        <x:f>IF(I1599="",0,1)</x:f>
        <x:v>1</x:v>
      </x:c>
      <x:c r="W1599" s="1" t="n">
        <x:f>IF(I1599&gt;=4,1,0)</x:f>
        <x:v>1</x:v>
      </x:c>
      <x:c r="X1599" s="1" t="n">
        <x:f>1-O1599</x:f>
        <x:v>1</x:v>
      </x:c>
      <x:c r="Y1599" s="1" t="n">
        <x:f>IF(AND(O1599=1,L1599&gt;168),1,0)</x:f>
        <x:v>0</x:v>
      </x:c>
    </x:row>
    <x:row r="1600">
      <x:c r="A1600" s="1" t="str">
        <x:v>T01595</x:v>
      </x:c>
      <x:c r="B1600" s="9" t="n">
        <x:v>45730.6</x:v>
      </x:c>
      <x:c r="C1600" s="9" t="n">
        <x:v>45731.48583333333</x:v>
      </x:c>
      <x:c r="D1600" s="9" t="n">
        <x:v>45734.36</x:v>
      </x:c>
      <x:c r="E1600" s="1" t="str">
        <x:v>Normal</x:v>
      </x:c>
      <x:c r="F1600" s="1" t="str">
        <x:v>WhatsApp</x:v>
      </x:c>
      <x:c r="G1600" s="1" t="str">
        <x:v>Product information</x:v>
      </x:c>
      <x:c r="H1600" s="1" t="n">
        <x:v>0</x:v>
      </x:c>
      <x:c r="I1600" s="1" t="n">
        <x:v>4</x:v>
      </x:c>
      <x:c r="J1600" s="1" t="n">
        <x:f>IF(E1600="","",VLOOKUP(E1600,'Guide'!$A$7:$C$10,2,FALSE))</x:f>
        <x:v>12</x:v>
      </x:c>
      <x:c r="K1600" s="1" t="n">
        <x:f>IF(E1600="","",VLOOKUP(E1600,'Guide'!$A$7:$C$10,3,FALSE))</x:f>
        <x:v>72</x:v>
      </x:c>
      <x:c r="L1600" s="10" t="n">
        <x:f>('Guide'!$B$4-B1600)*24</x:f>
        <x:v>2601.600000000035</x:v>
      </x:c>
      <x:c r="M1600" s="10" t="n">
        <x:f>IF(C1600="","",ROUND((C1600-B1600)*24,6))</x:f>
        <x:v>21.26</x:v>
      </x:c>
      <x:c r="N1600" s="10" t="n">
        <x:f>IF(D1600="","",ROUND((D1600-B1600)*24,6))</x:f>
        <x:v>90.24</x:v>
      </x:c>
      <x:c r="O1600" s="1" t="n">
        <x:f>IF(D1600="",1,0)</x:f>
        <x:v>0</x:v>
      </x:c>
      <x:c r="P1600" s="1" t="n">
        <x:f>IF(E1600="",0,IF(OR(C1600&lt;&gt;"",L1600&gt;=J1600),1,0))</x:f>
        <x:v>1</x:v>
      </x:c>
      <x:c r="Q1600" s="1" t="n">
        <x:f>IF(AND(E1600&lt;&gt;"",C1600&lt;&gt;"",M1600&lt;=J1600),1,0)</x:f>
        <x:v>0</x:v>
      </x:c>
      <x:c r="R1600" s="1" t="n">
        <x:f>P1600-Q1600</x:f>
        <x:v>1</x:v>
      </x:c>
      <x:c r="S1600" s="1" t="n">
        <x:f>IF(E1600="",0,IF(OR(D1600&lt;&gt;"",L1600&gt;=K1600),1,0))</x:f>
        <x:v>1</x:v>
      </x:c>
      <x:c r="T1600" s="1" t="n">
        <x:f>IF(AND(E1600&lt;&gt;"",D1600&lt;&gt;"",N1600&lt;=K1600),1,0)</x:f>
        <x:v>0</x:v>
      </x:c>
      <x:c r="U1600" s="1" t="n">
        <x:f>S1600-T1600</x:f>
        <x:v>1</x:v>
      </x:c>
      <x:c r="V1600" s="1" t="n">
        <x:f>IF(I1600="",0,1)</x:f>
        <x:v>1</x:v>
      </x:c>
      <x:c r="W1600" s="1" t="n">
        <x:f>IF(I1600&gt;=4,1,0)</x:f>
        <x:v>1</x:v>
      </x:c>
      <x:c r="X1600" s="1" t="n">
        <x:f>1-O1600</x:f>
        <x:v>1</x:v>
      </x:c>
      <x:c r="Y1600" s="1" t="n">
        <x:f>IF(AND(O1600=1,L1600&gt;168),1,0)</x:f>
        <x:v>0</x:v>
      </x:c>
    </x:row>
    <x:row r="1601">
      <x:c r="A1601" s="1" t="str">
        <x:v>T01596</x:v>
      </x:c>
      <x:c r="B1601" s="9" t="n">
        <x:v>45697.725</x:v>
      </x:c>
      <x:c r="C1601" s="9" t="n">
        <x:v>45697.90666666667</x:v>
      </x:c>
      <x:c r="D1601" s="9" t="n">
        <x:v>45698.1875</x:v>
      </x:c>
      <x:c r="E1601" s="1" t="str">
        <x:v>High</x:v>
      </x:c>
      <x:c r="F1601" s="1" t="str">
        <x:v>Email</x:v>
      </x:c>
      <x:c r="G1601" s="1" t="str">
        <x:v>Delivery</x:v>
      </x:c>
      <x:c r="H1601" s="1" t="n">
        <x:v>0</x:v>
      </x:c>
      <x:c r="I1601" s="1" t="n">
        <x:v>5</x:v>
      </x:c>
      <x:c r="J1601" s="1" t="n">
        <x:f>IF(E1601="","",VLOOKUP(E1601,'Guide'!$A$7:$C$10,2,FALSE))</x:f>
        <x:v>4</x:v>
      </x:c>
      <x:c r="K1601" s="1" t="n">
        <x:f>IF(E1601="","",VLOOKUP(E1601,'Guide'!$A$7:$C$10,3,FALSE))</x:f>
        <x:v>24</x:v>
      </x:c>
      <x:c r="L1601" s="10" t="n">
        <x:f>('Guide'!$B$4-B1601)*24</x:f>
        <x:v>3390.600000000035</x:v>
      </x:c>
      <x:c r="M1601" s="10" t="n">
        <x:f>IF(C1601="","",ROUND((C1601-B1601)*24,6))</x:f>
        <x:v>4.36</x:v>
      </x:c>
      <x:c r="N1601" s="10" t="n">
        <x:f>IF(D1601="","",ROUND((D1601-B1601)*24,6))</x:f>
        <x:v>11.1</x:v>
      </x:c>
      <x:c r="O1601" s="1" t="n">
        <x:f>IF(D1601="",1,0)</x:f>
        <x:v>0</x:v>
      </x:c>
      <x:c r="P1601" s="1" t="n">
        <x:f>IF(E1601="",0,IF(OR(C1601&lt;&gt;"",L1601&gt;=J1601),1,0))</x:f>
        <x:v>1</x:v>
      </x:c>
      <x:c r="Q1601" s="1" t="n">
        <x:f>IF(AND(E1601&lt;&gt;"",C1601&lt;&gt;"",M1601&lt;=J1601),1,0)</x:f>
        <x:v>0</x:v>
      </x:c>
      <x:c r="R1601" s="1" t="n">
        <x:f>P1601-Q1601</x:f>
        <x:v>1</x:v>
      </x:c>
      <x:c r="S1601" s="1" t="n">
        <x:f>IF(E1601="",0,IF(OR(D1601&lt;&gt;"",L1601&gt;=K1601),1,0))</x:f>
        <x:v>1</x:v>
      </x:c>
      <x:c r="T1601" s="1" t="n">
        <x:f>IF(AND(E1601&lt;&gt;"",D1601&lt;&gt;"",N1601&lt;=K1601),1,0)</x:f>
        <x:v>1</x:v>
      </x:c>
      <x:c r="U1601" s="1" t="n">
        <x:f>S1601-T1601</x:f>
        <x:v>0</x:v>
      </x:c>
      <x:c r="V1601" s="1" t="n">
        <x:f>IF(I1601="",0,1)</x:f>
        <x:v>1</x:v>
      </x:c>
      <x:c r="W1601" s="1" t="n">
        <x:f>IF(I1601&gt;=4,1,0)</x:f>
        <x:v>1</x:v>
      </x:c>
      <x:c r="X1601" s="1" t="n">
        <x:f>1-O1601</x:f>
        <x:v>1</x:v>
      </x:c>
      <x:c r="Y1601" s="1" t="n">
        <x:f>IF(AND(O1601=1,L1601&gt;168),1,0)</x:f>
        <x:v>0</x:v>
      </x:c>
    </x:row>
    <x:row r="1602">
      <x:c r="A1602" s="1" t="str">
        <x:v>T01597</x:v>
      </x:c>
      <x:c r="B1602" s="9" t="n">
        <x:v>45786.71944444445</x:v>
      </x:c>
      <x:c r="C1602" s="9" t="n">
        <x:v>45788.00611111111</x:v>
      </x:c>
      <x:c r="D1602" s="9" t="n">
        <x:v>45788.01027777778</x:v>
      </x:c>
      <x:c r="E1602" s="1" t="str">
        <x:v>Normal</x:v>
      </x:c>
      <x:c r="F1602" s="1" t="str">
        <x:v>Email</x:v>
      </x:c>
      <x:c r="G1602" s="1" t="str">
        <x:v>Delivery</x:v>
      </x:c>
      <x:c r="H1602" s="1" t="n">
        <x:v>1</x:v>
      </x:c>
      <x:c r="I1602" s="1"/>
      <x:c r="J1602" s="1" t="n">
        <x:f>IF(E1602="","",VLOOKUP(E1602,'Guide'!$A$7:$C$10,2,FALSE))</x:f>
        <x:v>12</x:v>
      </x:c>
      <x:c r="K1602" s="1" t="n">
        <x:f>IF(E1602="","",VLOOKUP(E1602,'Guide'!$A$7:$C$10,3,FALSE))</x:f>
        <x:v>72</x:v>
      </x:c>
      <x:c r="L1602" s="10" t="n">
        <x:f>('Guide'!$B$4-B1602)*24</x:f>
        <x:v>1254.733333333279</x:v>
      </x:c>
      <x:c r="M1602" s="10" t="n">
        <x:f>IF(C1602="","",ROUND((C1602-B1602)*24,6))</x:f>
        <x:v>30.88</x:v>
      </x:c>
      <x:c r="N1602" s="10" t="n">
        <x:f>IF(D1602="","",ROUND((D1602-B1602)*24,6))</x:f>
        <x:v>30.98</x:v>
      </x:c>
      <x:c r="O1602" s="1" t="n">
        <x:f>IF(D1602="",1,0)</x:f>
        <x:v>0</x:v>
      </x:c>
      <x:c r="P1602" s="1" t="n">
        <x:f>IF(E1602="",0,IF(OR(C1602&lt;&gt;"",L1602&gt;=J1602),1,0))</x:f>
        <x:v>1</x:v>
      </x:c>
      <x:c r="Q1602" s="1" t="n">
        <x:f>IF(AND(E1602&lt;&gt;"",C1602&lt;&gt;"",M1602&lt;=J1602),1,0)</x:f>
        <x:v>0</x:v>
      </x:c>
      <x:c r="R1602" s="1" t="n">
        <x:f>P1602-Q1602</x:f>
        <x:v>1</x:v>
      </x:c>
      <x:c r="S1602" s="1" t="n">
        <x:f>IF(E1602="",0,IF(OR(D1602&lt;&gt;"",L1602&gt;=K1602),1,0))</x:f>
        <x:v>1</x:v>
      </x:c>
      <x:c r="T1602" s="1" t="n">
        <x:f>IF(AND(E1602&lt;&gt;"",D1602&lt;&gt;"",N1602&lt;=K1602),1,0)</x:f>
        <x:v>1</x:v>
      </x:c>
      <x:c r="U1602" s="1" t="n">
        <x:f>S1602-T1602</x:f>
        <x:v>0</x:v>
      </x:c>
      <x:c r="V1602" s="1" t="n">
        <x:f>IF(I1602="",0,1)</x:f>
        <x:v>0</x:v>
      </x:c>
      <x:c r="W1602" s="1" t="n">
        <x:f>IF(I1602&gt;=4,1,0)</x:f>
        <x:v>0</x:v>
      </x:c>
      <x:c r="X1602" s="1" t="n">
        <x:f>1-O1602</x:f>
        <x:v>1</x:v>
      </x:c>
      <x:c r="Y1602" s="1" t="n">
        <x:f>IF(AND(O1602=1,L1602&gt;168),1,0)</x:f>
        <x:v>0</x:v>
      </x:c>
    </x:row>
    <x:row r="1603">
      <x:c r="A1603" s="1" t="str">
        <x:v>T01598</x:v>
      </x:c>
      <x:c r="B1603" s="9" t="n">
        <x:v>45700.643055555556</x:v>
      </x:c>
      <x:c r="C1603" s="9" t="n">
        <x:v>45701.03388888889</x:v>
      </x:c>
      <x:c r="D1603" s="9" t="n">
        <x:v>45701.61888888889</x:v>
      </x:c>
      <x:c r="E1603" s="1" t="str">
        <x:v>Normal</x:v>
      </x:c>
      <x:c r="F1603" s="1" t="str">
        <x:v>WhatsApp</x:v>
      </x:c>
      <x:c r="G1603" s="1" t="str">
        <x:v>Product information</x:v>
      </x:c>
      <x:c r="H1603" s="1" t="n">
        <x:v>0</x:v>
      </x:c>
      <x:c r="I1603" s="1"/>
      <x:c r="J1603" s="1" t="n">
        <x:f>IF(E1603="","",VLOOKUP(E1603,'Guide'!$A$7:$C$10,2,FALSE))</x:f>
        <x:v>12</x:v>
      </x:c>
      <x:c r="K1603" s="1" t="n">
        <x:f>IF(E1603="","",VLOOKUP(E1603,'Guide'!$A$7:$C$10,3,FALSE))</x:f>
        <x:v>72</x:v>
      </x:c>
      <x:c r="L1603" s="10" t="n">
        <x:f>('Guide'!$B$4-B1603)*24</x:f>
        <x:v>3320.566666666651</x:v>
      </x:c>
      <x:c r="M1603" s="10" t="n">
        <x:f>IF(C1603="","",ROUND((C1603-B1603)*24,6))</x:f>
        <x:v>9.38</x:v>
      </x:c>
      <x:c r="N1603" s="10" t="n">
        <x:f>IF(D1603="","",ROUND((D1603-B1603)*24,6))</x:f>
        <x:v>23.42</x:v>
      </x:c>
      <x:c r="O1603" s="1" t="n">
        <x:f>IF(D1603="",1,0)</x:f>
        <x:v>0</x:v>
      </x:c>
      <x:c r="P1603" s="1" t="n">
        <x:f>IF(E1603="",0,IF(OR(C1603&lt;&gt;"",L1603&gt;=J1603),1,0))</x:f>
        <x:v>1</x:v>
      </x:c>
      <x:c r="Q1603" s="1" t="n">
        <x:f>IF(AND(E1603&lt;&gt;"",C1603&lt;&gt;"",M1603&lt;=J1603),1,0)</x:f>
        <x:v>1</x:v>
      </x:c>
      <x:c r="R1603" s="1" t="n">
        <x:f>P1603-Q1603</x:f>
        <x:v>0</x:v>
      </x:c>
      <x:c r="S1603" s="1" t="n">
        <x:f>IF(E1603="",0,IF(OR(D1603&lt;&gt;"",L1603&gt;=K1603),1,0))</x:f>
        <x:v>1</x:v>
      </x:c>
      <x:c r="T1603" s="1" t="n">
        <x:f>IF(AND(E1603&lt;&gt;"",D1603&lt;&gt;"",N1603&lt;=K1603),1,0)</x:f>
        <x:v>1</x:v>
      </x:c>
      <x:c r="U1603" s="1" t="n">
        <x:f>S1603-T1603</x:f>
        <x:v>0</x:v>
      </x:c>
      <x:c r="V1603" s="1" t="n">
        <x:f>IF(I1603="",0,1)</x:f>
        <x:v>0</x:v>
      </x:c>
      <x:c r="W1603" s="1" t="n">
        <x:f>IF(I1603&gt;=4,1,0)</x:f>
        <x:v>0</x:v>
      </x:c>
      <x:c r="X1603" s="1" t="n">
        <x:f>1-O1603</x:f>
        <x:v>1</x:v>
      </x:c>
      <x:c r="Y1603" s="1" t="n">
        <x:f>IF(AND(O1603=1,L1603&gt;168),1,0)</x:f>
        <x:v>0</x:v>
      </x:c>
    </x:row>
    <x:row r="1604">
      <x:c r="A1604" s="1" t="str">
        <x:v>T01599</x:v>
      </x:c>
      <x:c r="B1604" s="9" t="n">
        <x:v>45790.95277777778</x:v>
      </x:c>
      <x:c r="C1604" s="9" t="n">
        <x:v>45791.01902777778</x:v>
      </x:c>
      <x:c r="D1604" s="9" t="n">
        <x:v>45791.78236111111</x:v>
      </x:c>
      <x:c r="E1604" s="1" t="str">
        <x:v>High</x:v>
      </x:c>
      <x:c r="F1604" s="1" t="str">
        <x:v>WhatsApp</x:v>
      </x:c>
      <x:c r="G1604" s="1" t="str">
        <x:v>Product information</x:v>
      </x:c>
      <x:c r="H1604" s="1" t="n">
        <x:v>0</x:v>
      </x:c>
      <x:c r="I1604" s="1"/>
      <x:c r="J1604" s="1" t="n">
        <x:f>IF(E1604="","",VLOOKUP(E1604,'Guide'!$A$7:$C$10,2,FALSE))</x:f>
        <x:v>4</x:v>
      </x:c>
      <x:c r="K1604" s="1" t="n">
        <x:f>IF(E1604="","",VLOOKUP(E1604,'Guide'!$A$7:$C$10,3,FALSE))</x:f>
        <x:v>24</x:v>
      </x:c>
      <x:c r="L1604" s="10" t="n">
        <x:f>('Guide'!$B$4-B1604)*24</x:f>
        <x:v>1153.1333333333605</x:v>
      </x:c>
      <x:c r="M1604" s="10" t="n">
        <x:f>IF(C1604="","",ROUND((C1604-B1604)*24,6))</x:f>
        <x:v>1.59</x:v>
      </x:c>
      <x:c r="N1604" s="10" t="n">
        <x:f>IF(D1604="","",ROUND((D1604-B1604)*24,6))</x:f>
        <x:v>19.91</x:v>
      </x:c>
      <x:c r="O1604" s="1" t="n">
        <x:f>IF(D1604="",1,0)</x:f>
        <x:v>0</x:v>
      </x:c>
      <x:c r="P1604" s="1" t="n">
        <x:f>IF(E1604="",0,IF(OR(C1604&lt;&gt;"",L1604&gt;=J1604),1,0))</x:f>
        <x:v>1</x:v>
      </x:c>
      <x:c r="Q1604" s="1" t="n">
        <x:f>IF(AND(E1604&lt;&gt;"",C1604&lt;&gt;"",M1604&lt;=J1604),1,0)</x:f>
        <x:v>1</x:v>
      </x:c>
      <x:c r="R1604" s="1" t="n">
        <x:f>P1604-Q1604</x:f>
        <x:v>0</x:v>
      </x:c>
      <x:c r="S1604" s="1" t="n">
        <x:f>IF(E1604="",0,IF(OR(D1604&lt;&gt;"",L1604&gt;=K1604),1,0))</x:f>
        <x:v>1</x:v>
      </x:c>
      <x:c r="T1604" s="1" t="n">
        <x:f>IF(AND(E1604&lt;&gt;"",D1604&lt;&gt;"",N1604&lt;=K1604),1,0)</x:f>
        <x:v>1</x:v>
      </x:c>
      <x:c r="U1604" s="1" t="n">
        <x:f>S1604-T1604</x:f>
        <x:v>0</x:v>
      </x:c>
      <x:c r="V1604" s="1" t="n">
        <x:f>IF(I1604="",0,1)</x:f>
        <x:v>0</x:v>
      </x:c>
      <x:c r="W1604" s="1" t="n">
        <x:f>IF(I1604&gt;=4,1,0)</x:f>
        <x:v>0</x:v>
      </x:c>
      <x:c r="X1604" s="1" t="n">
        <x:f>1-O1604</x:f>
        <x:v>1</x:v>
      </x:c>
      <x:c r="Y1604" s="1" t="n">
        <x:f>IF(AND(O1604=1,L1604&gt;168),1,0)</x:f>
        <x:v>0</x:v>
      </x:c>
    </x:row>
    <x:row r="1605">
      <x:c r="A1605" s="1" t="str">
        <x:v>T01600</x:v>
      </x:c>
      <x:c r="B1605" s="9" t="n">
        <x:v>45727.51875</x:v>
      </x:c>
      <x:c r="C1605" s="9" t="n">
        <x:v>45727.902916666666</x:v>
      </x:c>
      <x:c r="D1605" s="9" t="n">
        <x:v>45733.660833333335</x:v>
      </x:c>
      <x:c r="E1605" s="1" t="str">
        <x:v>Low</x:v>
      </x:c>
      <x:c r="F1605" s="1" t="str">
        <x:v>Email</x:v>
      </x:c>
      <x:c r="G1605" s="1" t="str">
        <x:v>Delivery</x:v>
      </x:c>
      <x:c r="H1605" s="1" t="n">
        <x:v>0</x:v>
      </x:c>
      <x:c r="I1605" s="1"/>
      <x:c r="J1605" s="1" t="n">
        <x:f>IF(E1605="","",VLOOKUP(E1605,'Guide'!$A$7:$C$10,2,FALSE))</x:f>
        <x:v>24</x:v>
      </x:c>
      <x:c r="K1605" s="1" t="n">
        <x:f>IF(E1605="","",VLOOKUP(E1605,'Guide'!$A$7:$C$10,3,FALSE))</x:f>
        <x:v>120</x:v>
      </x:c>
      <x:c r="L1605" s="10" t="n">
        <x:f>('Guide'!$B$4-B1605)*24</x:f>
        <x:v>2675.54999999993</x:v>
      </x:c>
      <x:c r="M1605" s="10" t="n">
        <x:f>IF(C1605="","",ROUND((C1605-B1605)*24,6))</x:f>
        <x:v>9.22</x:v>
      </x:c>
      <x:c r="N1605" s="10" t="n">
        <x:f>IF(D1605="","",ROUND((D1605-B1605)*24,6))</x:f>
        <x:v>147.41</x:v>
      </x:c>
      <x:c r="O1605" s="1" t="n">
        <x:f>IF(D1605="",1,0)</x:f>
        <x:v>0</x:v>
      </x:c>
      <x:c r="P1605" s="1" t="n">
        <x:f>IF(E1605="",0,IF(OR(C1605&lt;&gt;"",L1605&gt;=J1605),1,0))</x:f>
        <x:v>1</x:v>
      </x:c>
      <x:c r="Q1605" s="1" t="n">
        <x:f>IF(AND(E1605&lt;&gt;"",C1605&lt;&gt;"",M1605&lt;=J1605),1,0)</x:f>
        <x:v>1</x:v>
      </x:c>
      <x:c r="R1605" s="1" t="n">
        <x:f>P1605-Q1605</x:f>
        <x:v>0</x:v>
      </x:c>
      <x:c r="S1605" s="1" t="n">
        <x:f>IF(E1605="",0,IF(OR(D1605&lt;&gt;"",L1605&gt;=K1605),1,0))</x:f>
        <x:v>1</x:v>
      </x:c>
      <x:c r="T1605" s="1" t="n">
        <x:f>IF(AND(E1605&lt;&gt;"",D1605&lt;&gt;"",N1605&lt;=K1605),1,0)</x:f>
        <x:v>0</x:v>
      </x:c>
      <x:c r="U1605" s="1" t="n">
        <x:f>S1605-T1605</x:f>
        <x:v>1</x:v>
      </x:c>
      <x:c r="V1605" s="1" t="n">
        <x:f>IF(I1605="",0,1)</x:f>
        <x:v>0</x:v>
      </x:c>
      <x:c r="W1605" s="1" t="n">
        <x:f>IF(I1605&gt;=4,1,0)</x:f>
        <x:v>0</x:v>
      </x:c>
      <x:c r="X1605" s="1" t="n">
        <x:f>1-O1605</x:f>
        <x:v>1</x:v>
      </x:c>
      <x:c r="Y1605" s="1" t="n">
        <x:f>IF(AND(O1605=1,L1605&gt;168),1,0)</x:f>
        <x:v>0</x:v>
      </x:c>
    </x:row>
    <x:row r="1606">
      <x:c r="A1606" s="1" t="str">
        <x:v>T01601</x:v>
      </x:c>
      <x:c r="B1606" s="9" t="n">
        <x:v>45747.11111111111</x:v>
      </x:c>
      <x:c r="C1606" s="9" t="n">
        <x:v>45747.335694444446</x:v>
      </x:c>
      <x:c r="D1606" s="9" t="n">
        <x:v>45753.61361111111</x:v>
      </x:c>
      <x:c r="E1606" s="1" t="str">
        <x:v>Normal</x:v>
      </x:c>
      <x:c r="F1606" s="1" t="str">
        <x:v>WhatsApp</x:v>
      </x:c>
      <x:c r="G1606" s="1" t="str">
        <x:v>Account access</x:v>
      </x:c>
      <x:c r="H1606" s="1" t="n">
        <x:v>0</x:v>
      </x:c>
      <x:c r="I1606" s="1"/>
      <x:c r="J1606" s="1" t="n">
        <x:f>IF(E1606="","",VLOOKUP(E1606,'Guide'!$A$7:$C$10,2,FALSE))</x:f>
        <x:v>12</x:v>
      </x:c>
      <x:c r="K1606" s="1" t="n">
        <x:f>IF(E1606="","",VLOOKUP(E1606,'Guide'!$A$7:$C$10,3,FALSE))</x:f>
        <x:v>72</x:v>
      </x:c>
      <x:c r="L1606" s="10" t="n">
        <x:f>('Guide'!$B$4-B1606)*24</x:f>
        <x:v>2205.333333333372</x:v>
      </x:c>
      <x:c r="M1606" s="10" t="n">
        <x:f>IF(C1606="","",ROUND((C1606-B1606)*24,6))</x:f>
        <x:v>5.39</x:v>
      </x:c>
      <x:c r="N1606" s="10" t="n">
        <x:f>IF(D1606="","",ROUND((D1606-B1606)*24,6))</x:f>
        <x:v>156.06</x:v>
      </x:c>
      <x:c r="O1606" s="1" t="n">
        <x:f>IF(D1606="",1,0)</x:f>
        <x:v>0</x:v>
      </x:c>
      <x:c r="P1606" s="1" t="n">
        <x:f>IF(E1606="",0,IF(OR(C1606&lt;&gt;"",L1606&gt;=J1606),1,0))</x:f>
        <x:v>1</x:v>
      </x:c>
      <x:c r="Q1606" s="1" t="n">
        <x:f>IF(AND(E1606&lt;&gt;"",C1606&lt;&gt;"",M1606&lt;=J1606),1,0)</x:f>
        <x:v>1</x:v>
      </x:c>
      <x:c r="R1606" s="1" t="n">
        <x:f>P1606-Q1606</x:f>
        <x:v>0</x:v>
      </x:c>
      <x:c r="S1606" s="1" t="n">
        <x:f>IF(E1606="",0,IF(OR(D1606&lt;&gt;"",L1606&gt;=K1606),1,0))</x:f>
        <x:v>1</x:v>
      </x:c>
      <x:c r="T1606" s="1" t="n">
        <x:f>IF(AND(E1606&lt;&gt;"",D1606&lt;&gt;"",N1606&lt;=K1606),1,0)</x:f>
        <x:v>0</x:v>
      </x:c>
      <x:c r="U1606" s="1" t="n">
        <x:f>S1606-T1606</x:f>
        <x:v>1</x:v>
      </x:c>
      <x:c r="V1606" s="1" t="n">
        <x:f>IF(I1606="",0,1)</x:f>
        <x:v>0</x:v>
      </x:c>
      <x:c r="W1606" s="1" t="n">
        <x:f>IF(I1606&gt;=4,1,0)</x:f>
        <x:v>0</x:v>
      </x:c>
      <x:c r="X1606" s="1" t="n">
        <x:f>1-O1606</x:f>
        <x:v>1</x:v>
      </x:c>
      <x:c r="Y1606" s="1" t="n">
        <x:f>IF(AND(O1606=1,L1606&gt;168),1,0)</x:f>
        <x:v>0</x:v>
      </x:c>
    </x:row>
    <x:row r="1607">
      <x:c r="A1607" s="1" t="str">
        <x:v>T01602</x:v>
      </x:c>
      <x:c r="B1607" s="9" t="n">
        <x:v>45767.76458333333</x:v>
      </x:c>
      <x:c r="C1607" s="9" t="n">
        <x:v>45768.6975</x:v>
      </x:c>
      <x:c r="D1607" s="9" t="n">
        <x:v>45769.57166666666</x:v>
      </x:c>
      <x:c r="E1607" s="1" t="str">
        <x:v>Normal</x:v>
      </x:c>
      <x:c r="F1607" s="1" t="str">
        <x:v>Email</x:v>
      </x:c>
      <x:c r="G1607" s="1" t="str">
        <x:v>Product information</x:v>
      </x:c>
      <x:c r="H1607" s="1" t="n">
        <x:v>0</x:v>
      </x:c>
      <x:c r="I1607" s="1" t="n">
        <x:v>5</x:v>
      </x:c>
      <x:c r="J1607" s="1" t="n">
        <x:f>IF(E1607="","",VLOOKUP(E1607,'Guide'!$A$7:$C$10,2,FALSE))</x:f>
        <x:v>12</x:v>
      </x:c>
      <x:c r="K1607" s="1" t="n">
        <x:f>IF(E1607="","",VLOOKUP(E1607,'Guide'!$A$7:$C$10,3,FALSE))</x:f>
        <x:v>72</x:v>
      </x:c>
      <x:c r="L1607" s="10" t="n">
        <x:f>('Guide'!$B$4-B1607)*24</x:f>
        <x:v>1709.6500000000815</x:v>
      </x:c>
      <x:c r="M1607" s="10" t="n">
        <x:f>IF(C1607="","",ROUND((C1607-B1607)*24,6))</x:f>
        <x:v>22.39</x:v>
      </x:c>
      <x:c r="N1607" s="10" t="n">
        <x:f>IF(D1607="","",ROUND((D1607-B1607)*24,6))</x:f>
        <x:v>43.37</x:v>
      </x:c>
      <x:c r="O1607" s="1" t="n">
        <x:f>IF(D1607="",1,0)</x:f>
        <x:v>0</x:v>
      </x:c>
      <x:c r="P1607" s="1" t="n">
        <x:f>IF(E1607="",0,IF(OR(C1607&lt;&gt;"",L1607&gt;=J1607),1,0))</x:f>
        <x:v>1</x:v>
      </x:c>
      <x:c r="Q1607" s="1" t="n">
        <x:f>IF(AND(E1607&lt;&gt;"",C1607&lt;&gt;"",M1607&lt;=J1607),1,0)</x:f>
        <x:v>0</x:v>
      </x:c>
      <x:c r="R1607" s="1" t="n">
        <x:f>P1607-Q1607</x:f>
        <x:v>1</x:v>
      </x:c>
      <x:c r="S1607" s="1" t="n">
        <x:f>IF(E1607="",0,IF(OR(D1607&lt;&gt;"",L1607&gt;=K1607),1,0))</x:f>
        <x:v>1</x:v>
      </x:c>
      <x:c r="T1607" s="1" t="n">
        <x:f>IF(AND(E1607&lt;&gt;"",D1607&lt;&gt;"",N1607&lt;=K1607),1,0)</x:f>
        <x:v>1</x:v>
      </x:c>
      <x:c r="U1607" s="1" t="n">
        <x:f>S1607-T1607</x:f>
        <x:v>0</x:v>
      </x:c>
      <x:c r="V1607" s="1" t="n">
        <x:f>IF(I1607="",0,1)</x:f>
        <x:v>1</x:v>
      </x:c>
      <x:c r="W1607" s="1" t="n">
        <x:f>IF(I1607&gt;=4,1,0)</x:f>
        <x:v>1</x:v>
      </x:c>
      <x:c r="X1607" s="1" t="n">
        <x:f>1-O1607</x:f>
        <x:v>1</x:v>
      </x:c>
      <x:c r="Y1607" s="1" t="n">
        <x:f>IF(AND(O1607=1,L1607&gt;168),1,0)</x:f>
        <x:v>0</x:v>
      </x:c>
    </x:row>
    <x:row r="1608">
      <x:c r="A1608" s="1" t="str">
        <x:v>T01603</x:v>
      </x:c>
      <x:c r="B1608" s="9" t="n">
        <x:v>45678.75902777778</x:v>
      </x:c>
      <x:c r="C1608" s="9" t="n">
        <x:v>45679.67361111111</x:v>
      </x:c>
      <x:c r="D1608" s="9" t="n">
        <x:v>45683.45569444444</x:v>
      </x:c>
      <x:c r="E1608" s="1" t="str">
        <x:v>Normal</x:v>
      </x:c>
      <x:c r="F1608" s="1" t="str">
        <x:v>WhatsApp</x:v>
      </x:c>
      <x:c r="G1608" s="1" t="str">
        <x:v>Billing</x:v>
      </x:c>
      <x:c r="H1608" s="1" t="n">
        <x:v>0</x:v>
      </x:c>
      <x:c r="I1608" s="1"/>
      <x:c r="J1608" s="1" t="n">
        <x:f>IF(E1608="","",VLOOKUP(E1608,'Guide'!$A$7:$C$10,2,FALSE))</x:f>
        <x:v>12</x:v>
      </x:c>
      <x:c r="K1608" s="1" t="n">
        <x:f>IF(E1608="","",VLOOKUP(E1608,'Guide'!$A$7:$C$10,3,FALSE))</x:f>
        <x:v>72</x:v>
      </x:c>
      <x:c r="L1608" s="10" t="n">
        <x:f>('Guide'!$B$4-B1608)*24</x:f>
        <x:v>3845.7833333333256</x:v>
      </x:c>
      <x:c r="M1608" s="10" t="n">
        <x:f>IF(C1608="","",ROUND((C1608-B1608)*24,6))</x:f>
        <x:v>21.95</x:v>
      </x:c>
      <x:c r="N1608" s="10" t="n">
        <x:f>IF(D1608="","",ROUND((D1608-B1608)*24,6))</x:f>
        <x:v>112.72</x:v>
      </x:c>
      <x:c r="O1608" s="1" t="n">
        <x:f>IF(D1608="",1,0)</x:f>
        <x:v>0</x:v>
      </x:c>
      <x:c r="P1608" s="1" t="n">
        <x:f>IF(E1608="",0,IF(OR(C1608&lt;&gt;"",L1608&gt;=J1608),1,0))</x:f>
        <x:v>1</x:v>
      </x:c>
      <x:c r="Q1608" s="1" t="n">
        <x:f>IF(AND(E1608&lt;&gt;"",C1608&lt;&gt;"",M1608&lt;=J1608),1,0)</x:f>
        <x:v>0</x:v>
      </x:c>
      <x:c r="R1608" s="1" t="n">
        <x:f>P1608-Q1608</x:f>
        <x:v>1</x:v>
      </x:c>
      <x:c r="S1608" s="1" t="n">
        <x:f>IF(E1608="",0,IF(OR(D1608&lt;&gt;"",L1608&gt;=K1608),1,0))</x:f>
        <x:v>1</x:v>
      </x:c>
      <x:c r="T1608" s="1" t="n">
        <x:f>IF(AND(E1608&lt;&gt;"",D1608&lt;&gt;"",N1608&lt;=K1608),1,0)</x:f>
        <x:v>0</x:v>
      </x:c>
      <x:c r="U1608" s="1" t="n">
        <x:f>S1608-T1608</x:f>
        <x:v>1</x:v>
      </x:c>
      <x:c r="V1608" s="1" t="n">
        <x:f>IF(I1608="",0,1)</x:f>
        <x:v>0</x:v>
      </x:c>
      <x:c r="W1608" s="1" t="n">
        <x:f>IF(I1608&gt;=4,1,0)</x:f>
        <x:v>0</x:v>
      </x:c>
      <x:c r="X1608" s="1" t="n">
        <x:f>1-O1608</x:f>
        <x:v>1</x:v>
      </x:c>
      <x:c r="Y1608" s="1" t="n">
        <x:f>IF(AND(O1608=1,L1608&gt;168),1,0)</x:f>
        <x:v>0</x:v>
      </x:c>
    </x:row>
    <x:row r="1609">
      <x:c r="A1609" s="1" t="str">
        <x:v>T01604</x:v>
      </x:c>
      <x:c r="B1609" s="9" t="n">
        <x:v>45675.725</x:v>
      </x:c>
      <x:c r="C1609" s="9" t="n">
        <x:v>45676.043333333335</x:v>
      </x:c>
      <x:c r="D1609" s="9" t="n">
        <x:v>45685.72583333333</x:v>
      </x:c>
      <x:c r="E1609" s="1" t="str">
        <x:v>Normal</x:v>
      </x:c>
      <x:c r="F1609" s="1" t="str">
        <x:v>WhatsApp</x:v>
      </x:c>
      <x:c r="G1609" s="1" t="str">
        <x:v>Product information</x:v>
      </x:c>
      <x:c r="H1609" s="1" t="n">
        <x:v>0</x:v>
      </x:c>
      <x:c r="I1609" s="1"/>
      <x:c r="J1609" s="1" t="n">
        <x:f>IF(E1609="","",VLOOKUP(E1609,'Guide'!$A$7:$C$10,2,FALSE))</x:f>
        <x:v>12</x:v>
      </x:c>
      <x:c r="K1609" s="1" t="n">
        <x:f>IF(E1609="","",VLOOKUP(E1609,'Guide'!$A$7:$C$10,3,FALSE))</x:f>
        <x:v>72</x:v>
      </x:c>
      <x:c r="L1609" s="10" t="n">
        <x:f>('Guide'!$B$4-B1609)*24</x:f>
        <x:v>3918.600000000035</x:v>
      </x:c>
      <x:c r="M1609" s="10" t="n">
        <x:f>IF(C1609="","",ROUND((C1609-B1609)*24,6))</x:f>
        <x:v>7.64</x:v>
      </x:c>
      <x:c r="N1609" s="10" t="n">
        <x:f>IF(D1609="","",ROUND((D1609-B1609)*24,6))</x:f>
        <x:v>240.02</x:v>
      </x:c>
      <x:c r="O1609" s="1" t="n">
        <x:f>IF(D1609="",1,0)</x:f>
        <x:v>0</x:v>
      </x:c>
      <x:c r="P1609" s="1" t="n">
        <x:f>IF(E1609="",0,IF(OR(C1609&lt;&gt;"",L1609&gt;=J1609),1,0))</x:f>
        <x:v>1</x:v>
      </x:c>
      <x:c r="Q1609" s="1" t="n">
        <x:f>IF(AND(E1609&lt;&gt;"",C1609&lt;&gt;"",M1609&lt;=J1609),1,0)</x:f>
        <x:v>1</x:v>
      </x:c>
      <x:c r="R1609" s="1" t="n">
        <x:f>P1609-Q1609</x:f>
        <x:v>0</x:v>
      </x:c>
      <x:c r="S1609" s="1" t="n">
        <x:f>IF(E1609="",0,IF(OR(D1609&lt;&gt;"",L1609&gt;=K1609),1,0))</x:f>
        <x:v>1</x:v>
      </x:c>
      <x:c r="T1609" s="1" t="n">
        <x:f>IF(AND(E1609&lt;&gt;"",D1609&lt;&gt;"",N1609&lt;=K1609),1,0)</x:f>
        <x:v>0</x:v>
      </x:c>
      <x:c r="U1609" s="1" t="n">
        <x:f>S1609-T1609</x:f>
        <x:v>1</x:v>
      </x:c>
      <x:c r="V1609" s="1" t="n">
        <x:f>IF(I1609="",0,1)</x:f>
        <x:v>0</x:v>
      </x:c>
      <x:c r="W1609" s="1" t="n">
        <x:f>IF(I1609&gt;=4,1,0)</x:f>
        <x:v>0</x:v>
      </x:c>
      <x:c r="X1609" s="1" t="n">
        <x:f>1-O1609</x:f>
        <x:v>1</x:v>
      </x:c>
      <x:c r="Y1609" s="1" t="n">
        <x:f>IF(AND(O1609=1,L1609&gt;168),1,0)</x:f>
        <x:v>0</x:v>
      </x:c>
    </x:row>
    <x:row r="1610">
      <x:c r="A1610" s="1" t="str">
        <x:v>T01605</x:v>
      </x:c>
      <x:c r="B1610" s="9" t="n">
        <x:v>45675.82708333333</x:v>
      </x:c>
      <x:c r="C1610" s="9" t="n">
        <x:v>45675.89833333333</x:v>
      </x:c>
      <x:c r="D1610" s="9" t="n">
        <x:v>45676.6175</x:v>
      </x:c>
      <x:c r="E1610" s="1" t="str">
        <x:v>High</x:v>
      </x:c>
      <x:c r="F1610" s="1" t="str">
        <x:v>Email</x:v>
      </x:c>
      <x:c r="G1610" s="1" t="str">
        <x:v>Refund</x:v>
      </x:c>
      <x:c r="H1610" s="1" t="n">
        <x:v>1</x:v>
      </x:c>
      <x:c r="I1610" s="1"/>
      <x:c r="J1610" s="1" t="n">
        <x:f>IF(E1610="","",VLOOKUP(E1610,'Guide'!$A$7:$C$10,2,FALSE))</x:f>
        <x:v>4</x:v>
      </x:c>
      <x:c r="K1610" s="1" t="n">
        <x:f>IF(E1610="","",VLOOKUP(E1610,'Guide'!$A$7:$C$10,3,FALSE))</x:f>
        <x:v>24</x:v>
      </x:c>
      <x:c r="L1610" s="10" t="n">
        <x:f>('Guide'!$B$4-B1610)*24</x:f>
        <x:v>3916.1500000000815</x:v>
      </x:c>
      <x:c r="M1610" s="10" t="n">
        <x:f>IF(C1610="","",ROUND((C1610-B1610)*24,6))</x:f>
        <x:v>1.71</x:v>
      </x:c>
      <x:c r="N1610" s="10" t="n">
        <x:f>IF(D1610="","",ROUND((D1610-B1610)*24,6))</x:f>
        <x:v>18.97</x:v>
      </x:c>
      <x:c r="O1610" s="1" t="n">
        <x:f>IF(D1610="",1,0)</x:f>
        <x:v>0</x:v>
      </x:c>
      <x:c r="P1610" s="1" t="n">
        <x:f>IF(E1610="",0,IF(OR(C1610&lt;&gt;"",L1610&gt;=J1610),1,0))</x:f>
        <x:v>1</x:v>
      </x:c>
      <x:c r="Q1610" s="1" t="n">
        <x:f>IF(AND(E1610&lt;&gt;"",C1610&lt;&gt;"",M1610&lt;=J1610),1,0)</x:f>
        <x:v>1</x:v>
      </x:c>
      <x:c r="R1610" s="1" t="n">
        <x:f>P1610-Q1610</x:f>
        <x:v>0</x:v>
      </x:c>
      <x:c r="S1610" s="1" t="n">
        <x:f>IF(E1610="",0,IF(OR(D1610&lt;&gt;"",L1610&gt;=K1610),1,0))</x:f>
        <x:v>1</x:v>
      </x:c>
      <x:c r="T1610" s="1" t="n">
        <x:f>IF(AND(E1610&lt;&gt;"",D1610&lt;&gt;"",N1610&lt;=K1610),1,0)</x:f>
        <x:v>1</x:v>
      </x:c>
      <x:c r="U1610" s="1" t="n">
        <x:f>S1610-T1610</x:f>
        <x:v>0</x:v>
      </x:c>
      <x:c r="V1610" s="1" t="n">
        <x:f>IF(I1610="",0,1)</x:f>
        <x:v>0</x:v>
      </x:c>
      <x:c r="W1610" s="1" t="n">
        <x:f>IF(I1610&gt;=4,1,0)</x:f>
        <x:v>0</x:v>
      </x:c>
      <x:c r="X1610" s="1" t="n">
        <x:f>1-O1610</x:f>
        <x:v>1</x:v>
      </x:c>
      <x:c r="Y1610" s="1" t="n">
        <x:f>IF(AND(O1610=1,L1610&gt;168),1,0)</x:f>
        <x:v>0</x:v>
      </x:c>
    </x:row>
    <x:row r="1611">
      <x:c r="A1611" s="1" t="str">
        <x:v>T01606</x:v>
      </x:c>
      <x:c r="B1611" s="9" t="n">
        <x:v>45802.91805555556</x:v>
      </x:c>
      <x:c r="C1611" s="9" t="n">
        <x:v>45803.509305555555</x:v>
      </x:c>
      <x:c r="D1611" s="9" t="n">
        <x:v>45806.63680555556</x:v>
      </x:c>
      <x:c r="E1611" s="1" t="str">
        <x:v>Normal</x:v>
      </x:c>
      <x:c r="F1611" s="1" t="str">
        <x:v>WhatsApp</x:v>
      </x:c>
      <x:c r="G1611" s="1" t="str">
        <x:v>Refund</x:v>
      </x:c>
      <x:c r="H1611" s="1" t="n">
        <x:v>1</x:v>
      </x:c>
      <x:c r="I1611" s="1" t="n">
        <x:v>2</x:v>
      </x:c>
      <x:c r="J1611" s="1" t="n">
        <x:f>IF(E1611="","",VLOOKUP(E1611,'Guide'!$A$7:$C$10,2,FALSE))</x:f>
        <x:v>12</x:v>
      </x:c>
      <x:c r="K1611" s="1" t="n">
        <x:f>IF(E1611="","",VLOOKUP(E1611,'Guide'!$A$7:$C$10,3,FALSE))</x:f>
        <x:v>72</x:v>
      </x:c>
      <x:c r="L1611" s="10" t="n">
        <x:f>('Guide'!$B$4-B1611)*24</x:f>
        <x:v>865.9666666666162</x:v>
      </x:c>
      <x:c r="M1611" s="10" t="n">
        <x:f>IF(C1611="","",ROUND((C1611-B1611)*24,6))</x:f>
        <x:v>14.19</x:v>
      </x:c>
      <x:c r="N1611" s="10" t="n">
        <x:f>IF(D1611="","",ROUND((D1611-B1611)*24,6))</x:f>
        <x:v>89.25</x:v>
      </x:c>
      <x:c r="O1611" s="1" t="n">
        <x:f>IF(D1611="",1,0)</x:f>
        <x:v>0</x:v>
      </x:c>
      <x:c r="P1611" s="1" t="n">
        <x:f>IF(E1611="",0,IF(OR(C1611&lt;&gt;"",L1611&gt;=J1611),1,0))</x:f>
        <x:v>1</x:v>
      </x:c>
      <x:c r="Q1611" s="1" t="n">
        <x:f>IF(AND(E1611&lt;&gt;"",C1611&lt;&gt;"",M1611&lt;=J1611),1,0)</x:f>
        <x:v>0</x:v>
      </x:c>
      <x:c r="R1611" s="1" t="n">
        <x:f>P1611-Q1611</x:f>
        <x:v>1</x:v>
      </x:c>
      <x:c r="S1611" s="1" t="n">
        <x:f>IF(E1611="",0,IF(OR(D1611&lt;&gt;"",L1611&gt;=K1611),1,0))</x:f>
        <x:v>1</x:v>
      </x:c>
      <x:c r="T1611" s="1" t="n">
        <x:f>IF(AND(E1611&lt;&gt;"",D1611&lt;&gt;"",N1611&lt;=K1611),1,0)</x:f>
        <x:v>0</x:v>
      </x:c>
      <x:c r="U1611" s="1" t="n">
        <x:f>S1611-T1611</x:f>
        <x:v>1</x:v>
      </x:c>
      <x:c r="V1611" s="1" t="n">
        <x:f>IF(I1611="",0,1)</x:f>
        <x:v>1</x:v>
      </x:c>
      <x:c r="W1611" s="1" t="n">
        <x:f>IF(I1611&gt;=4,1,0)</x:f>
        <x:v>0</x:v>
      </x:c>
      <x:c r="X1611" s="1" t="n">
        <x:f>1-O1611</x:f>
        <x:v>1</x:v>
      </x:c>
      <x:c r="Y1611" s="1" t="n">
        <x:f>IF(AND(O1611=1,L1611&gt;168),1,0)</x:f>
        <x:v>0</x:v>
      </x:c>
    </x:row>
    <x:row r="1612">
      <x:c r="A1612" s="1" t="str">
        <x:v>T01607</x:v>
      </x:c>
      <x:c r="B1612" s="9" t="n">
        <x:v>45814.06736111111</x:v>
      </x:c>
      <x:c r="C1612" s="9" t="n">
        <x:v>45814.33361111111</x:v>
      </x:c>
      <x:c r="D1612" s="9" t="n">
        <x:v>45818.632361111115</x:v>
      </x:c>
      <x:c r="E1612" s="1" t="str">
        <x:v>Normal</x:v>
      </x:c>
      <x:c r="F1612" s="1" t="str">
        <x:v>Email</x:v>
      </x:c>
      <x:c r="G1612" s="1" t="str">
        <x:v>Delivery</x:v>
      </x:c>
      <x:c r="H1612" s="1" t="n">
        <x:v>0</x:v>
      </x:c>
      <x:c r="I1612" s="1"/>
      <x:c r="J1612" s="1" t="n">
        <x:f>IF(E1612="","",VLOOKUP(E1612,'Guide'!$A$7:$C$10,2,FALSE))</x:f>
        <x:v>12</x:v>
      </x:c>
      <x:c r="K1612" s="1" t="n">
        <x:f>IF(E1612="","",VLOOKUP(E1612,'Guide'!$A$7:$C$10,3,FALSE))</x:f>
        <x:v>72</x:v>
      </x:c>
      <x:c r="L1612" s="10" t="n">
        <x:f>('Guide'!$B$4-B1612)*24</x:f>
        <x:v>598.3833333333023</x:v>
      </x:c>
      <x:c r="M1612" s="10" t="n">
        <x:f>IF(C1612="","",ROUND((C1612-B1612)*24,6))</x:f>
        <x:v>6.39</x:v>
      </x:c>
      <x:c r="N1612" s="10" t="n">
        <x:f>IF(D1612="","",ROUND((D1612-B1612)*24,6))</x:f>
        <x:v>109.56</x:v>
      </x:c>
      <x:c r="O1612" s="1" t="n">
        <x:f>IF(D1612="",1,0)</x:f>
        <x:v>0</x:v>
      </x:c>
      <x:c r="P1612" s="1" t="n">
        <x:f>IF(E1612="",0,IF(OR(C1612&lt;&gt;"",L1612&gt;=J1612),1,0))</x:f>
        <x:v>1</x:v>
      </x:c>
      <x:c r="Q1612" s="1" t="n">
        <x:f>IF(AND(E1612&lt;&gt;"",C1612&lt;&gt;"",M1612&lt;=J1612),1,0)</x:f>
        <x:v>1</x:v>
      </x:c>
      <x:c r="R1612" s="1" t="n">
        <x:f>P1612-Q1612</x:f>
        <x:v>0</x:v>
      </x:c>
      <x:c r="S1612" s="1" t="n">
        <x:f>IF(E1612="",0,IF(OR(D1612&lt;&gt;"",L1612&gt;=K1612),1,0))</x:f>
        <x:v>1</x:v>
      </x:c>
      <x:c r="T1612" s="1" t="n">
        <x:f>IF(AND(E1612&lt;&gt;"",D1612&lt;&gt;"",N1612&lt;=K1612),1,0)</x:f>
        <x:v>0</x:v>
      </x:c>
      <x:c r="U1612" s="1" t="n">
        <x:f>S1612-T1612</x:f>
        <x:v>1</x:v>
      </x:c>
      <x:c r="V1612" s="1" t="n">
        <x:f>IF(I1612="",0,1)</x:f>
        <x:v>0</x:v>
      </x:c>
      <x:c r="W1612" s="1" t="n">
        <x:f>IF(I1612&gt;=4,1,0)</x:f>
        <x:v>0</x:v>
      </x:c>
      <x:c r="X1612" s="1" t="n">
        <x:f>1-O1612</x:f>
        <x:v>1</x:v>
      </x:c>
      <x:c r="Y1612" s="1" t="n">
        <x:f>IF(AND(O1612=1,L1612&gt;168),1,0)</x:f>
        <x:v>0</x:v>
      </x:c>
    </x:row>
    <x:row r="1613">
      <x:c r="A1613" s="1" t="str">
        <x:v>T01608</x:v>
      </x:c>
      <x:c r="B1613" s="9" t="n">
        <x:v>45825.714583333334</x:v>
      </x:c>
      <x:c r="C1613" s="9" t="n">
        <x:v>45825.9925</x:v>
      </x:c>
      <x:c r="D1613" s="9" t="n">
        <x:v>45829.965833333335</x:v>
      </x:c>
      <x:c r="E1613" s="1" t="str">
        <x:v>Normal</x:v>
      </x:c>
      <x:c r="F1613" s="1" t="str">
        <x:v>Email</x:v>
      </x:c>
      <x:c r="G1613" s="1" t="str">
        <x:v>Refund</x:v>
      </x:c>
      <x:c r="H1613" s="1" t="n">
        <x:v>1</x:v>
      </x:c>
      <x:c r="I1613" s="1"/>
      <x:c r="J1613" s="1" t="n">
        <x:f>IF(E1613="","",VLOOKUP(E1613,'Guide'!$A$7:$C$10,2,FALSE))</x:f>
        <x:v>12</x:v>
      </x:c>
      <x:c r="K1613" s="1" t="n">
        <x:f>IF(E1613="","",VLOOKUP(E1613,'Guide'!$A$7:$C$10,3,FALSE))</x:f>
        <x:v>72</x:v>
      </x:c>
      <x:c r="L1613" s="10" t="n">
        <x:f>('Guide'!$B$4-B1613)*24</x:f>
        <x:v>318.8499999999767</x:v>
      </x:c>
      <x:c r="M1613" s="10" t="n">
        <x:f>IF(C1613="","",ROUND((C1613-B1613)*24,6))</x:f>
        <x:v>6.67</x:v>
      </x:c>
      <x:c r="N1613" s="10" t="n">
        <x:f>IF(D1613="","",ROUND((D1613-B1613)*24,6))</x:f>
        <x:v>102.03</x:v>
      </x:c>
      <x:c r="O1613" s="1" t="n">
        <x:f>IF(D1613="",1,0)</x:f>
        <x:v>0</x:v>
      </x:c>
      <x:c r="P1613" s="1" t="n">
        <x:f>IF(E1613="",0,IF(OR(C1613&lt;&gt;"",L1613&gt;=J1613),1,0))</x:f>
        <x:v>1</x:v>
      </x:c>
      <x:c r="Q1613" s="1" t="n">
        <x:f>IF(AND(E1613&lt;&gt;"",C1613&lt;&gt;"",M1613&lt;=J1613),1,0)</x:f>
        <x:v>1</x:v>
      </x:c>
      <x:c r="R1613" s="1" t="n">
        <x:f>P1613-Q1613</x:f>
        <x:v>0</x:v>
      </x:c>
      <x:c r="S1613" s="1" t="n">
        <x:f>IF(E1613="",0,IF(OR(D1613&lt;&gt;"",L1613&gt;=K1613),1,0))</x:f>
        <x:v>1</x:v>
      </x:c>
      <x:c r="T1613" s="1" t="n">
        <x:f>IF(AND(E1613&lt;&gt;"",D1613&lt;&gt;"",N1613&lt;=K1613),1,0)</x:f>
        <x:v>0</x:v>
      </x:c>
      <x:c r="U1613" s="1" t="n">
        <x:f>S1613-T1613</x:f>
        <x:v>1</x:v>
      </x:c>
      <x:c r="V1613" s="1" t="n">
        <x:f>IF(I1613="",0,1)</x:f>
        <x:v>0</x:v>
      </x:c>
      <x:c r="W1613" s="1" t="n">
        <x:f>IF(I1613&gt;=4,1,0)</x:f>
        <x:v>0</x:v>
      </x:c>
      <x:c r="X1613" s="1" t="n">
        <x:f>1-O1613</x:f>
        <x:v>1</x:v>
      </x:c>
      <x:c r="Y1613" s="1" t="n">
        <x:f>IF(AND(O1613=1,L1613&gt;168),1,0)</x:f>
        <x:v>0</x:v>
      </x:c>
    </x:row>
    <x:row r="1614">
      <x:c r="A1614" s="1" t="str">
        <x:v>T01609</x:v>
      </x:c>
      <x:c r="B1614" s="9" t="n">
        <x:v>45715.70694444444</x:v>
      </x:c>
      <x:c r="C1614" s="9" t="n">
        <x:v>45716.26819444444</x:v>
      </x:c>
      <x:c r="D1614" s="9" t="n">
        <x:v>45727.02652777778</x:v>
      </x:c>
      <x:c r="E1614" s="1" t="str">
        <x:v>Low</x:v>
      </x:c>
      <x:c r="F1614" s="1" t="str">
        <x:v>Email</x:v>
      </x:c>
      <x:c r="G1614" s="1" t="str">
        <x:v>Refund</x:v>
      </x:c>
      <x:c r="H1614" s="1" t="n">
        <x:v>0</x:v>
      </x:c>
      <x:c r="I1614" s="1" t="n">
        <x:v>2</x:v>
      </x:c>
      <x:c r="J1614" s="1" t="n">
        <x:f>IF(E1614="","",VLOOKUP(E1614,'Guide'!$A$7:$C$10,2,FALSE))</x:f>
        <x:v>24</x:v>
      </x:c>
      <x:c r="K1614" s="1" t="n">
        <x:f>IF(E1614="","",VLOOKUP(E1614,'Guide'!$A$7:$C$10,3,FALSE))</x:f>
        <x:v>120</x:v>
      </x:c>
      <x:c r="L1614" s="10" t="n">
        <x:f>('Guide'!$B$4-B1614)*24</x:f>
        <x:v>2959.033333333384</x:v>
      </x:c>
      <x:c r="M1614" s="10" t="n">
        <x:f>IF(C1614="","",ROUND((C1614-B1614)*24,6))</x:f>
        <x:v>13.47</x:v>
      </x:c>
      <x:c r="N1614" s="10" t="n">
        <x:f>IF(D1614="","",ROUND((D1614-B1614)*24,6))</x:f>
        <x:v>271.67</x:v>
      </x:c>
      <x:c r="O1614" s="1" t="n">
        <x:f>IF(D1614="",1,0)</x:f>
        <x:v>0</x:v>
      </x:c>
      <x:c r="P1614" s="1" t="n">
        <x:f>IF(E1614="",0,IF(OR(C1614&lt;&gt;"",L1614&gt;=J1614),1,0))</x:f>
        <x:v>1</x:v>
      </x:c>
      <x:c r="Q1614" s="1" t="n">
        <x:f>IF(AND(E1614&lt;&gt;"",C1614&lt;&gt;"",M1614&lt;=J1614),1,0)</x:f>
        <x:v>1</x:v>
      </x:c>
      <x:c r="R1614" s="1" t="n">
        <x:f>P1614-Q1614</x:f>
        <x:v>0</x:v>
      </x:c>
      <x:c r="S1614" s="1" t="n">
        <x:f>IF(E1614="",0,IF(OR(D1614&lt;&gt;"",L1614&gt;=K1614),1,0))</x:f>
        <x:v>1</x:v>
      </x:c>
      <x:c r="T1614" s="1" t="n">
        <x:f>IF(AND(E1614&lt;&gt;"",D1614&lt;&gt;"",N1614&lt;=K1614),1,0)</x:f>
        <x:v>0</x:v>
      </x:c>
      <x:c r="U1614" s="1" t="n">
        <x:f>S1614-T1614</x:f>
        <x:v>1</x:v>
      </x:c>
      <x:c r="V1614" s="1" t="n">
        <x:f>IF(I1614="",0,1)</x:f>
        <x:v>1</x:v>
      </x:c>
      <x:c r="W1614" s="1" t="n">
        <x:f>IF(I1614&gt;=4,1,0)</x:f>
        <x:v>0</x:v>
      </x:c>
      <x:c r="X1614" s="1" t="n">
        <x:f>1-O1614</x:f>
        <x:v>1</x:v>
      </x:c>
      <x:c r="Y1614" s="1" t="n">
        <x:f>IF(AND(O1614=1,L1614&gt;168),1,0)</x:f>
        <x:v>0</x:v>
      </x:c>
    </x:row>
    <x:row r="1615">
      <x:c r="A1615" s="1" t="str">
        <x:v>T01610</x:v>
      </x:c>
      <x:c r="B1615" s="9" t="n">
        <x:v>45753.45</x:v>
      </x:c>
      <x:c r="C1615" s="9" t="n">
        <x:v>45754.607083333336</x:v>
      </x:c>
      <x:c r="D1615" s="9" t="n">
        <x:v>45759.168333333335</x:v>
      </x:c>
      <x:c r="E1615" s="1" t="str">
        <x:v>Low</x:v>
      </x:c>
      <x:c r="F1615" s="1" t="str">
        <x:v>Web chat</x:v>
      </x:c>
      <x:c r="G1615" s="1" t="str">
        <x:v>Product information</x:v>
      </x:c>
      <x:c r="H1615" s="1" t="n">
        <x:v>0</x:v>
      </x:c>
      <x:c r="I1615" s="1"/>
      <x:c r="J1615" s="1" t="n">
        <x:f>IF(E1615="","",VLOOKUP(E1615,'Guide'!$A$7:$C$10,2,FALSE))</x:f>
        <x:v>24</x:v>
      </x:c>
      <x:c r="K1615" s="1" t="n">
        <x:f>IF(E1615="","",VLOOKUP(E1615,'Guide'!$A$7:$C$10,3,FALSE))</x:f>
        <x:v>120</x:v>
      </x:c>
      <x:c r="L1615" s="10" t="n">
        <x:f>('Guide'!$B$4-B1615)*24</x:f>
        <x:v>2053.20000000007</x:v>
      </x:c>
      <x:c r="M1615" s="10" t="n">
        <x:f>IF(C1615="","",ROUND((C1615-B1615)*24,6))</x:f>
        <x:v>27.77</x:v>
      </x:c>
      <x:c r="N1615" s="10" t="n">
        <x:f>IF(D1615="","",ROUND((D1615-B1615)*24,6))</x:f>
        <x:v>137.24</x:v>
      </x:c>
      <x:c r="O1615" s="1" t="n">
        <x:f>IF(D1615="",1,0)</x:f>
        <x:v>0</x:v>
      </x:c>
      <x:c r="P1615" s="1" t="n">
        <x:f>IF(E1615="",0,IF(OR(C1615&lt;&gt;"",L1615&gt;=J1615),1,0))</x:f>
        <x:v>1</x:v>
      </x:c>
      <x:c r="Q1615" s="1" t="n">
        <x:f>IF(AND(E1615&lt;&gt;"",C1615&lt;&gt;"",M1615&lt;=J1615),1,0)</x:f>
        <x:v>0</x:v>
      </x:c>
      <x:c r="R1615" s="1" t="n">
        <x:f>P1615-Q1615</x:f>
        <x:v>1</x:v>
      </x:c>
      <x:c r="S1615" s="1" t="n">
        <x:f>IF(E1615="",0,IF(OR(D1615&lt;&gt;"",L1615&gt;=K1615),1,0))</x:f>
        <x:v>1</x:v>
      </x:c>
      <x:c r="T1615" s="1" t="n">
        <x:f>IF(AND(E1615&lt;&gt;"",D1615&lt;&gt;"",N1615&lt;=K1615),1,0)</x:f>
        <x:v>0</x:v>
      </x:c>
      <x:c r="U1615" s="1" t="n">
        <x:f>S1615-T1615</x:f>
        <x:v>1</x:v>
      </x:c>
      <x:c r="V1615" s="1" t="n">
        <x:f>IF(I1615="",0,1)</x:f>
        <x:v>0</x:v>
      </x:c>
      <x:c r="W1615" s="1" t="n">
        <x:f>IF(I1615&gt;=4,1,0)</x:f>
        <x:v>0</x:v>
      </x:c>
      <x:c r="X1615" s="1" t="n">
        <x:f>1-O1615</x:f>
        <x:v>1</x:v>
      </x:c>
      <x:c r="Y1615" s="1" t="n">
        <x:f>IF(AND(O1615=1,L1615&gt;168),1,0)</x:f>
        <x:v>0</x:v>
      </x:c>
    </x:row>
    <x:row r="1616">
      <x:c r="A1616" s="1" t="str">
        <x:v>T01611</x:v>
      </x:c>
      <x:c r="B1616" s="9" t="n">
        <x:v>45702.19097222222</x:v>
      </x:c>
      <x:c r="C1616" s="9" t="n">
        <x:v>45702.22263888889</x:v>
      </x:c>
      <x:c r="D1616" s="9" t="n">
        <x:v>45702.90305555556</x:v>
      </x:c>
      <x:c r="E1616" s="1" t="str">
        <x:v>Urgent</x:v>
      </x:c>
      <x:c r="F1616" s="1" t="str">
        <x:v>Email</x:v>
      </x:c>
      <x:c r="G1616" s="1" t="str">
        <x:v>Account access</x:v>
      </x:c>
      <x:c r="H1616" s="1" t="n">
        <x:v>0</x:v>
      </x:c>
      <x:c r="I1616" s="1"/>
      <x:c r="J1616" s="1" t="n">
        <x:f>IF(E1616="","",VLOOKUP(E1616,'Guide'!$A$7:$C$10,2,FALSE))</x:f>
        <x:v>1</x:v>
      </x:c>
      <x:c r="K1616" s="1" t="n">
        <x:f>IF(E1616="","",VLOOKUP(E1616,'Guide'!$A$7:$C$10,3,FALSE))</x:f>
        <x:v>8</x:v>
      </x:c>
      <x:c r="L1616" s="10" t="n">
        <x:f>('Guide'!$B$4-B1616)*24</x:f>
        <x:v>3283.4166666667443</x:v>
      </x:c>
      <x:c r="M1616" s="10" t="n">
        <x:f>IF(C1616="","",ROUND((C1616-B1616)*24,6))</x:f>
        <x:v>0.76</x:v>
      </x:c>
      <x:c r="N1616" s="10" t="n">
        <x:f>IF(D1616="","",ROUND((D1616-B1616)*24,6))</x:f>
        <x:v>17.09</x:v>
      </x:c>
      <x:c r="O1616" s="1" t="n">
        <x:f>IF(D1616="",1,0)</x:f>
        <x:v>0</x:v>
      </x:c>
      <x:c r="P1616" s="1" t="n">
        <x:f>IF(E1616="",0,IF(OR(C1616&lt;&gt;"",L1616&gt;=J1616),1,0))</x:f>
        <x:v>1</x:v>
      </x:c>
      <x:c r="Q1616" s="1" t="n">
        <x:f>IF(AND(E1616&lt;&gt;"",C1616&lt;&gt;"",M1616&lt;=J1616),1,0)</x:f>
        <x:v>1</x:v>
      </x:c>
      <x:c r="R1616" s="1" t="n">
        <x:f>P1616-Q1616</x:f>
        <x:v>0</x:v>
      </x:c>
      <x:c r="S1616" s="1" t="n">
        <x:f>IF(E1616="",0,IF(OR(D1616&lt;&gt;"",L1616&gt;=K1616),1,0))</x:f>
        <x:v>1</x:v>
      </x:c>
      <x:c r="T1616" s="1" t="n">
        <x:f>IF(AND(E1616&lt;&gt;"",D1616&lt;&gt;"",N1616&lt;=K1616),1,0)</x:f>
        <x:v>0</x:v>
      </x:c>
      <x:c r="U1616" s="1" t="n">
        <x:f>S1616-T1616</x:f>
        <x:v>1</x:v>
      </x:c>
      <x:c r="V1616" s="1" t="n">
        <x:f>IF(I1616="",0,1)</x:f>
        <x:v>0</x:v>
      </x:c>
      <x:c r="W1616" s="1" t="n">
        <x:f>IF(I1616&gt;=4,1,0)</x:f>
        <x:v>0</x:v>
      </x:c>
      <x:c r="X1616" s="1" t="n">
        <x:f>1-O1616</x:f>
        <x:v>1</x:v>
      </x:c>
      <x:c r="Y1616" s="1" t="n">
        <x:f>IF(AND(O1616=1,L1616&gt;168),1,0)</x:f>
        <x:v>0</x:v>
      </x:c>
    </x:row>
    <x:row r="1617">
      <x:c r="A1617" s="1" t="str">
        <x:v>T01612</x:v>
      </x:c>
      <x:c r="B1617" s="9" t="n">
        <x:v>45710.51180555556</x:v>
      </x:c>
      <x:c r="C1617" s="9" t="n">
        <x:v>45711.26597222222</x:v>
      </x:c>
      <x:c r="D1617" s="9" t="n">
        <x:v>45713.079305555555</x:v>
      </x:c>
      <x:c r="E1617" s="1" t="str">
        <x:v>Normal</x:v>
      </x:c>
      <x:c r="F1617" s="1" t="str">
        <x:v>Email</x:v>
      </x:c>
      <x:c r="G1617" s="1" t="str">
        <x:v>Billing</x:v>
      </x:c>
      <x:c r="H1617" s="1" t="n">
        <x:v>0</x:v>
      </x:c>
      <x:c r="I1617" s="1" t="n">
        <x:v>5</x:v>
      </x:c>
      <x:c r="J1617" s="1" t="n">
        <x:f>IF(E1617="","",VLOOKUP(E1617,'Guide'!$A$7:$C$10,2,FALSE))</x:f>
        <x:v>12</x:v>
      </x:c>
      <x:c r="K1617" s="1" t="n">
        <x:f>IF(E1617="","",VLOOKUP(E1617,'Guide'!$A$7:$C$10,3,FALSE))</x:f>
        <x:v>72</x:v>
      </x:c>
      <x:c r="L1617" s="10" t="n">
        <x:f>('Guide'!$B$4-B1617)*24</x:f>
        <x:v>3083.716666666616</x:v>
      </x:c>
      <x:c r="M1617" s="10" t="n">
        <x:f>IF(C1617="","",ROUND((C1617-B1617)*24,6))</x:f>
        <x:v>18.1</x:v>
      </x:c>
      <x:c r="N1617" s="10" t="n">
        <x:f>IF(D1617="","",ROUND((D1617-B1617)*24,6))</x:f>
        <x:v>61.62</x:v>
      </x:c>
      <x:c r="O1617" s="1" t="n">
        <x:f>IF(D1617="",1,0)</x:f>
        <x:v>0</x:v>
      </x:c>
      <x:c r="P1617" s="1" t="n">
        <x:f>IF(E1617="",0,IF(OR(C1617&lt;&gt;"",L1617&gt;=J1617),1,0))</x:f>
        <x:v>1</x:v>
      </x:c>
      <x:c r="Q1617" s="1" t="n">
        <x:f>IF(AND(E1617&lt;&gt;"",C1617&lt;&gt;"",M1617&lt;=J1617),1,0)</x:f>
        <x:v>0</x:v>
      </x:c>
      <x:c r="R1617" s="1" t="n">
        <x:f>P1617-Q1617</x:f>
        <x:v>1</x:v>
      </x:c>
      <x:c r="S1617" s="1" t="n">
        <x:f>IF(E1617="",0,IF(OR(D1617&lt;&gt;"",L1617&gt;=K1617),1,0))</x:f>
        <x:v>1</x:v>
      </x:c>
      <x:c r="T1617" s="1" t="n">
        <x:f>IF(AND(E1617&lt;&gt;"",D1617&lt;&gt;"",N1617&lt;=K1617),1,0)</x:f>
        <x:v>1</x:v>
      </x:c>
      <x:c r="U1617" s="1" t="n">
        <x:f>S1617-T1617</x:f>
        <x:v>0</x:v>
      </x:c>
      <x:c r="V1617" s="1" t="n">
        <x:f>IF(I1617="",0,1)</x:f>
        <x:v>1</x:v>
      </x:c>
      <x:c r="W1617" s="1" t="n">
        <x:f>IF(I1617&gt;=4,1,0)</x:f>
        <x:v>1</x:v>
      </x:c>
      <x:c r="X1617" s="1" t="n">
        <x:f>1-O1617</x:f>
        <x:v>1</x:v>
      </x:c>
      <x:c r="Y1617" s="1" t="n">
        <x:f>IF(AND(O1617=1,L1617&gt;168),1,0)</x:f>
        <x:v>0</x:v>
      </x:c>
    </x:row>
    <x:row r="1618">
      <x:c r="A1618" s="1" t="str">
        <x:v>T01613</x:v>
      </x:c>
      <x:c r="B1618" s="9" t="n">
        <x:v>45800.50277777778</x:v>
      </x:c>
      <x:c r="C1618" s="9" t="n">
        <x:v>45800.87986111111</x:v>
      </x:c>
      <x:c r="D1618" s="9" t="n">
        <x:v>45802.450277777774</x:v>
      </x:c>
      <x:c r="E1618" s="1" t="str">
        <x:v>Normal</x:v>
      </x:c>
      <x:c r="F1618" s="1" t="str">
        <x:v>Email</x:v>
      </x:c>
      <x:c r="G1618" s="1" t="str">
        <x:v>Delivery</x:v>
      </x:c>
      <x:c r="H1618" s="1" t="n">
        <x:v>0</x:v>
      </x:c>
      <x:c r="I1618" s="1"/>
      <x:c r="J1618" s="1" t="n">
        <x:f>IF(E1618="","",VLOOKUP(E1618,'Guide'!$A$7:$C$10,2,FALSE))</x:f>
        <x:v>12</x:v>
      </x:c>
      <x:c r="K1618" s="1" t="n">
        <x:f>IF(E1618="","",VLOOKUP(E1618,'Guide'!$A$7:$C$10,3,FALSE))</x:f>
        <x:v>72</x:v>
      </x:c>
      <x:c r="L1618" s="10" t="n">
        <x:f>('Guide'!$B$4-B1618)*24</x:f>
        <x:v>923.9333333332906</x:v>
      </x:c>
      <x:c r="M1618" s="10" t="n">
        <x:f>IF(C1618="","",ROUND((C1618-B1618)*24,6))</x:f>
        <x:v>9.05</x:v>
      </x:c>
      <x:c r="N1618" s="10" t="n">
        <x:f>IF(D1618="","",ROUND((D1618-B1618)*24,6))</x:f>
        <x:v>46.74</x:v>
      </x:c>
      <x:c r="O1618" s="1" t="n">
        <x:f>IF(D1618="",1,0)</x:f>
        <x:v>0</x:v>
      </x:c>
      <x:c r="P1618" s="1" t="n">
        <x:f>IF(E1618="",0,IF(OR(C1618&lt;&gt;"",L1618&gt;=J1618),1,0))</x:f>
        <x:v>1</x:v>
      </x:c>
      <x:c r="Q1618" s="1" t="n">
        <x:f>IF(AND(E1618&lt;&gt;"",C1618&lt;&gt;"",M1618&lt;=J1618),1,0)</x:f>
        <x:v>1</x:v>
      </x:c>
      <x:c r="R1618" s="1" t="n">
        <x:f>P1618-Q1618</x:f>
        <x:v>0</x:v>
      </x:c>
      <x:c r="S1618" s="1" t="n">
        <x:f>IF(E1618="",0,IF(OR(D1618&lt;&gt;"",L1618&gt;=K1618),1,0))</x:f>
        <x:v>1</x:v>
      </x:c>
      <x:c r="T1618" s="1" t="n">
        <x:f>IF(AND(E1618&lt;&gt;"",D1618&lt;&gt;"",N1618&lt;=K1618),1,0)</x:f>
        <x:v>1</x:v>
      </x:c>
      <x:c r="U1618" s="1" t="n">
        <x:f>S1618-T1618</x:f>
        <x:v>0</x:v>
      </x:c>
      <x:c r="V1618" s="1" t="n">
        <x:f>IF(I1618="",0,1)</x:f>
        <x:v>0</x:v>
      </x:c>
      <x:c r="W1618" s="1" t="n">
        <x:f>IF(I1618&gt;=4,1,0)</x:f>
        <x:v>0</x:v>
      </x:c>
      <x:c r="X1618" s="1" t="n">
        <x:f>1-O1618</x:f>
        <x:v>1</x:v>
      </x:c>
      <x:c r="Y1618" s="1" t="n">
        <x:f>IF(AND(O1618=1,L1618&gt;168),1,0)</x:f>
        <x:v>0</x:v>
      </x:c>
    </x:row>
    <x:row r="1619">
      <x:c r="A1619" s="1" t="str">
        <x:v>T01614</x:v>
      </x:c>
      <x:c r="B1619" s="9" t="n">
        <x:v>45822.54861111111</x:v>
      </x:c>
      <x:c r="C1619" s="9" t="n">
        <x:v>45825.61944444444</x:v>
      </x:c>
      <x:c r="D1619" s="9" t="n">
        <x:v>45832.07361111111</x:v>
      </x:c>
      <x:c r="E1619" s="1" t="str">
        <x:v>Low</x:v>
      </x:c>
      <x:c r="F1619" s="1" t="str">
        <x:v>Email</x:v>
      </x:c>
      <x:c r="G1619" s="1" t="str">
        <x:v>Billing</x:v>
      </x:c>
      <x:c r="H1619" s="1" t="n">
        <x:v>0</x:v>
      </x:c>
      <x:c r="I1619" s="1" t="n">
        <x:v>4</x:v>
      </x:c>
      <x:c r="J1619" s="1" t="n">
        <x:f>IF(E1619="","",VLOOKUP(E1619,'Guide'!$A$7:$C$10,2,FALSE))</x:f>
        <x:v>24</x:v>
      </x:c>
      <x:c r="K1619" s="1" t="n">
        <x:f>IF(E1619="","",VLOOKUP(E1619,'Guide'!$A$7:$C$10,3,FALSE))</x:f>
        <x:v>120</x:v>
      </x:c>
      <x:c r="L1619" s="10" t="n">
        <x:f>('Guide'!$B$4-B1619)*24</x:f>
        <x:v>394.83333333337214</x:v>
      </x:c>
      <x:c r="M1619" s="10" t="n">
        <x:f>IF(C1619="","",ROUND((C1619-B1619)*24,6))</x:f>
        <x:v>73.7</x:v>
      </x:c>
      <x:c r="N1619" s="10" t="n">
        <x:f>IF(D1619="","",ROUND((D1619-B1619)*24,6))</x:f>
        <x:v>228.6</x:v>
      </x:c>
      <x:c r="O1619" s="1" t="n">
        <x:f>IF(D1619="",1,0)</x:f>
        <x:v>0</x:v>
      </x:c>
      <x:c r="P1619" s="1" t="n">
        <x:f>IF(E1619="",0,IF(OR(C1619&lt;&gt;"",L1619&gt;=J1619),1,0))</x:f>
        <x:v>1</x:v>
      </x:c>
      <x:c r="Q1619" s="1" t="n">
        <x:f>IF(AND(E1619&lt;&gt;"",C1619&lt;&gt;"",M1619&lt;=J1619),1,0)</x:f>
        <x:v>0</x:v>
      </x:c>
      <x:c r="R1619" s="1" t="n">
        <x:f>P1619-Q1619</x:f>
        <x:v>1</x:v>
      </x:c>
      <x:c r="S1619" s="1" t="n">
        <x:f>IF(E1619="",0,IF(OR(D1619&lt;&gt;"",L1619&gt;=K1619),1,0))</x:f>
        <x:v>1</x:v>
      </x:c>
      <x:c r="T1619" s="1" t="n">
        <x:f>IF(AND(E1619&lt;&gt;"",D1619&lt;&gt;"",N1619&lt;=K1619),1,0)</x:f>
        <x:v>0</x:v>
      </x:c>
      <x:c r="U1619" s="1" t="n">
        <x:f>S1619-T1619</x:f>
        <x:v>1</x:v>
      </x:c>
      <x:c r="V1619" s="1" t="n">
        <x:f>IF(I1619="",0,1)</x:f>
        <x:v>1</x:v>
      </x:c>
      <x:c r="W1619" s="1" t="n">
        <x:f>IF(I1619&gt;=4,1,0)</x:f>
        <x:v>1</x:v>
      </x:c>
      <x:c r="X1619" s="1" t="n">
        <x:f>1-O1619</x:f>
        <x:v>1</x:v>
      </x:c>
      <x:c r="Y1619" s="1" t="n">
        <x:f>IF(AND(O1619=1,L1619&gt;168),1,0)</x:f>
        <x:v>0</x:v>
      </x:c>
    </x:row>
    <x:row r="1620">
      <x:c r="A1620" s="1" t="str">
        <x:v>T01615</x:v>
      </x:c>
      <x:c r="B1620" s="9" t="n">
        <x:v>45697.85763888889</x:v>
      </x:c>
      <x:c r="C1620" s="9" t="n">
        <x:v>45698.08763888889</x:v>
      </x:c>
      <x:c r="D1620" s="9" t="n">
        <x:v>45698.25513888889</x:v>
      </x:c>
      <x:c r="E1620" s="1" t="str">
        <x:v>High</x:v>
      </x:c>
      <x:c r="F1620" s="1" t="str">
        <x:v>Email</x:v>
      </x:c>
      <x:c r="G1620" s="1" t="str">
        <x:v>Product information</x:v>
      </x:c>
      <x:c r="H1620" s="1" t="n">
        <x:v>0</x:v>
      </x:c>
      <x:c r="I1620" s="1" t="n">
        <x:v>3</x:v>
      </x:c>
      <x:c r="J1620" s="1" t="n">
        <x:f>IF(E1620="","",VLOOKUP(E1620,'Guide'!$A$7:$C$10,2,FALSE))</x:f>
        <x:v>4</x:v>
      </x:c>
      <x:c r="K1620" s="1" t="n">
        <x:f>IF(E1620="","",VLOOKUP(E1620,'Guide'!$A$7:$C$10,3,FALSE))</x:f>
        <x:v>24</x:v>
      </x:c>
      <x:c r="L1620" s="10" t="n">
        <x:f>('Guide'!$B$4-B1620)*24</x:f>
        <x:v>3387.416666666628</x:v>
      </x:c>
      <x:c r="M1620" s="10" t="n">
        <x:f>IF(C1620="","",ROUND((C1620-B1620)*24,6))</x:f>
        <x:v>5.52</x:v>
      </x:c>
      <x:c r="N1620" s="10" t="n">
        <x:f>IF(D1620="","",ROUND((D1620-B1620)*24,6))</x:f>
        <x:v>9.54</x:v>
      </x:c>
      <x:c r="O1620" s="1" t="n">
        <x:f>IF(D1620="",1,0)</x:f>
        <x:v>0</x:v>
      </x:c>
      <x:c r="P1620" s="1" t="n">
        <x:f>IF(E1620="",0,IF(OR(C1620&lt;&gt;"",L1620&gt;=J1620),1,0))</x:f>
        <x:v>1</x:v>
      </x:c>
      <x:c r="Q1620" s="1" t="n">
        <x:f>IF(AND(E1620&lt;&gt;"",C1620&lt;&gt;"",M1620&lt;=J1620),1,0)</x:f>
        <x:v>0</x:v>
      </x:c>
      <x:c r="R1620" s="1" t="n">
        <x:f>P1620-Q1620</x:f>
        <x:v>1</x:v>
      </x:c>
      <x:c r="S1620" s="1" t="n">
        <x:f>IF(E1620="",0,IF(OR(D1620&lt;&gt;"",L1620&gt;=K1620),1,0))</x:f>
        <x:v>1</x:v>
      </x:c>
      <x:c r="T1620" s="1" t="n">
        <x:f>IF(AND(E1620&lt;&gt;"",D1620&lt;&gt;"",N1620&lt;=K1620),1,0)</x:f>
        <x:v>1</x:v>
      </x:c>
      <x:c r="U1620" s="1" t="n">
        <x:f>S1620-T1620</x:f>
        <x:v>0</x:v>
      </x:c>
      <x:c r="V1620" s="1" t="n">
        <x:f>IF(I1620="",0,1)</x:f>
        <x:v>1</x:v>
      </x:c>
      <x:c r="W1620" s="1" t="n">
        <x:f>IF(I1620&gt;=4,1,0)</x:f>
        <x:v>0</x:v>
      </x:c>
      <x:c r="X1620" s="1" t="n">
        <x:f>1-O1620</x:f>
        <x:v>1</x:v>
      </x:c>
      <x:c r="Y1620" s="1" t="n">
        <x:f>IF(AND(O1620=1,L1620&gt;168),1,0)</x:f>
        <x:v>0</x:v>
      </x:c>
    </x:row>
    <x:row r="1621">
      <x:c r="A1621" s="1" t="str">
        <x:v>T01616</x:v>
      </x:c>
      <x:c r="B1621" s="9" t="n">
        <x:v>45813.271527777775</x:v>
      </x:c>
      <x:c r="C1621" s="9" t="n">
        <x:v>45813.59402777778</x:v>
      </x:c>
      <x:c r="D1621" s="9" t="n">
        <x:v>45813.89027777778</x:v>
      </x:c>
      <x:c r="E1621" s="1" t="str">
        <x:v>High</x:v>
      </x:c>
      <x:c r="F1621" s="1" t="str">
        <x:v>Email</x:v>
      </x:c>
      <x:c r="G1621" s="1" t="str">
        <x:v>Billing</x:v>
      </x:c>
      <x:c r="H1621" s="1" t="n">
        <x:v>0</x:v>
      </x:c>
      <x:c r="I1621" s="1"/>
      <x:c r="J1621" s="1" t="n">
        <x:f>IF(E1621="","",VLOOKUP(E1621,'Guide'!$A$7:$C$10,2,FALSE))</x:f>
        <x:v>4</x:v>
      </x:c>
      <x:c r="K1621" s="1" t="n">
        <x:f>IF(E1621="","",VLOOKUP(E1621,'Guide'!$A$7:$C$10,3,FALSE))</x:f>
        <x:v>24</x:v>
      </x:c>
      <x:c r="L1621" s="10" t="n">
        <x:f>('Guide'!$B$4-B1621)*24</x:f>
        <x:v>617.4833333333954</x:v>
      </x:c>
      <x:c r="M1621" s="10" t="n">
        <x:f>IF(C1621="","",ROUND((C1621-B1621)*24,6))</x:f>
        <x:v>7.74</x:v>
      </x:c>
      <x:c r="N1621" s="10" t="n">
        <x:f>IF(D1621="","",ROUND((D1621-B1621)*24,6))</x:f>
        <x:v>14.85</x:v>
      </x:c>
      <x:c r="O1621" s="1" t="n">
        <x:f>IF(D1621="",1,0)</x:f>
        <x:v>0</x:v>
      </x:c>
      <x:c r="P1621" s="1" t="n">
        <x:f>IF(E1621="",0,IF(OR(C1621&lt;&gt;"",L1621&gt;=J1621),1,0))</x:f>
        <x:v>1</x:v>
      </x:c>
      <x:c r="Q1621" s="1" t="n">
        <x:f>IF(AND(E1621&lt;&gt;"",C1621&lt;&gt;"",M1621&lt;=J1621),1,0)</x:f>
        <x:v>0</x:v>
      </x:c>
      <x:c r="R1621" s="1" t="n">
        <x:f>P1621-Q1621</x:f>
        <x:v>1</x:v>
      </x:c>
      <x:c r="S1621" s="1" t="n">
        <x:f>IF(E1621="",0,IF(OR(D1621&lt;&gt;"",L1621&gt;=K1621),1,0))</x:f>
        <x:v>1</x:v>
      </x:c>
      <x:c r="T1621" s="1" t="n">
        <x:f>IF(AND(E1621&lt;&gt;"",D1621&lt;&gt;"",N1621&lt;=K1621),1,0)</x:f>
        <x:v>1</x:v>
      </x:c>
      <x:c r="U1621" s="1" t="n">
        <x:f>S1621-T1621</x:f>
        <x:v>0</x:v>
      </x:c>
      <x:c r="V1621" s="1" t="n">
        <x:f>IF(I1621="",0,1)</x:f>
        <x:v>0</x:v>
      </x:c>
      <x:c r="W1621" s="1" t="n">
        <x:f>IF(I1621&gt;=4,1,0)</x:f>
        <x:v>0</x:v>
      </x:c>
      <x:c r="X1621" s="1" t="n">
        <x:f>1-O1621</x:f>
        <x:v>1</x:v>
      </x:c>
      <x:c r="Y1621" s="1" t="n">
        <x:f>IF(AND(O1621=1,L1621&gt;168),1,0)</x:f>
        <x:v>0</x:v>
      </x:c>
    </x:row>
    <x:row r="1622">
      <x:c r="A1622" s="1" t="str">
        <x:v>T01617</x:v>
      </x:c>
      <x:c r="B1622" s="9" t="n">
        <x:v>45712.87847222222</x:v>
      </x:c>
      <x:c r="C1622" s="9" t="n">
        <x:v>45712.94805555556</x:v>
      </x:c>
      <x:c r="D1622" s="9" t="n">
        <x:v>45713.89680555555</x:v>
      </x:c>
      <x:c r="E1622" s="1" t="str">
        <x:v>High</x:v>
      </x:c>
      <x:c r="F1622" s="1" t="str">
        <x:v>WhatsApp</x:v>
      </x:c>
      <x:c r="G1622" s="1" t="str">
        <x:v>Product information</x:v>
      </x:c>
      <x:c r="H1622" s="1" t="n">
        <x:v>1</x:v>
      </x:c>
      <x:c r="I1622" s="1" t="n">
        <x:v>4</x:v>
      </x:c>
      <x:c r="J1622" s="1" t="n">
        <x:f>IF(E1622="","",VLOOKUP(E1622,'Guide'!$A$7:$C$10,2,FALSE))</x:f>
        <x:v>4</x:v>
      </x:c>
      <x:c r="K1622" s="1" t="n">
        <x:f>IF(E1622="","",VLOOKUP(E1622,'Guide'!$A$7:$C$10,3,FALSE))</x:f>
        <x:v>24</x:v>
      </x:c>
      <x:c r="L1622" s="10" t="n">
        <x:f>('Guide'!$B$4-B1622)*24</x:f>
        <x:v>3026.9166666667443</x:v>
      </x:c>
      <x:c r="M1622" s="10" t="n">
        <x:f>IF(C1622="","",ROUND((C1622-B1622)*24,6))</x:f>
        <x:v>1.67</x:v>
      </x:c>
      <x:c r="N1622" s="10" t="n">
        <x:f>IF(D1622="","",ROUND((D1622-B1622)*24,6))</x:f>
        <x:v>24.44</x:v>
      </x:c>
      <x:c r="O1622" s="1" t="n">
        <x:f>IF(D1622="",1,0)</x:f>
        <x:v>0</x:v>
      </x:c>
      <x:c r="P1622" s="1" t="n">
        <x:f>IF(E1622="",0,IF(OR(C1622&lt;&gt;"",L1622&gt;=J1622),1,0))</x:f>
        <x:v>1</x:v>
      </x:c>
      <x:c r="Q1622" s="1" t="n">
        <x:f>IF(AND(E1622&lt;&gt;"",C1622&lt;&gt;"",M1622&lt;=J1622),1,0)</x:f>
        <x:v>1</x:v>
      </x:c>
      <x:c r="R1622" s="1" t="n">
        <x:f>P1622-Q1622</x:f>
        <x:v>0</x:v>
      </x:c>
      <x:c r="S1622" s="1" t="n">
        <x:f>IF(E1622="",0,IF(OR(D1622&lt;&gt;"",L1622&gt;=K1622),1,0))</x:f>
        <x:v>1</x:v>
      </x:c>
      <x:c r="T1622" s="1" t="n">
        <x:f>IF(AND(E1622&lt;&gt;"",D1622&lt;&gt;"",N1622&lt;=K1622),1,0)</x:f>
        <x:v>0</x:v>
      </x:c>
      <x:c r="U1622" s="1" t="n">
        <x:f>S1622-T1622</x:f>
        <x:v>1</x:v>
      </x:c>
      <x:c r="V1622" s="1" t="n">
        <x:f>IF(I1622="",0,1)</x:f>
        <x:v>1</x:v>
      </x:c>
      <x:c r="W1622" s="1" t="n">
        <x:f>IF(I1622&gt;=4,1,0)</x:f>
        <x:v>1</x:v>
      </x:c>
      <x:c r="X1622" s="1" t="n">
        <x:f>1-O1622</x:f>
        <x:v>1</x:v>
      </x:c>
      <x:c r="Y1622" s="1" t="n">
        <x:f>IF(AND(O1622=1,L1622&gt;168),1,0)</x:f>
        <x:v>0</x:v>
      </x:c>
    </x:row>
    <x:row r="1623">
      <x:c r="A1623" s="1" t="str">
        <x:v>T01618</x:v>
      </x:c>
      <x:c r="B1623" s="9" t="n">
        <x:v>45689.85277777778</x:v>
      </x:c>
      <x:c r="C1623" s="9" t="n">
        <x:v>45689.98652777778</x:v>
      </x:c>
      <x:c r="D1623" s="9" t="n">
        <x:v>45697.49986111111</x:v>
      </x:c>
      <x:c r="E1623" s="1" t="str">
        <x:v>Normal</x:v>
      </x:c>
      <x:c r="F1623" s="1" t="str">
        <x:v>WhatsApp</x:v>
      </x:c>
      <x:c r="G1623" s="1" t="str">
        <x:v>Product information</x:v>
      </x:c>
      <x:c r="H1623" s="1" t="n">
        <x:v>0</x:v>
      </x:c>
      <x:c r="I1623" s="1"/>
      <x:c r="J1623" s="1" t="n">
        <x:f>IF(E1623="","",VLOOKUP(E1623,'Guide'!$A$7:$C$10,2,FALSE))</x:f>
        <x:v>12</x:v>
      </x:c>
      <x:c r="K1623" s="1" t="n">
        <x:f>IF(E1623="","",VLOOKUP(E1623,'Guide'!$A$7:$C$10,3,FALSE))</x:f>
        <x:v>72</x:v>
      </x:c>
      <x:c r="L1623" s="10" t="n">
        <x:f>('Guide'!$B$4-B1623)*24</x:f>
        <x:v>3579.5333333333256</x:v>
      </x:c>
      <x:c r="M1623" s="10" t="n">
        <x:f>IF(C1623="","",ROUND((C1623-B1623)*24,6))</x:f>
        <x:v>3.21</x:v>
      </x:c>
      <x:c r="N1623" s="10" t="n">
        <x:f>IF(D1623="","",ROUND((D1623-B1623)*24,6))</x:f>
        <x:v>183.53</x:v>
      </x:c>
      <x:c r="O1623" s="1" t="n">
        <x:f>IF(D1623="",1,0)</x:f>
        <x:v>0</x:v>
      </x:c>
      <x:c r="P1623" s="1" t="n">
        <x:f>IF(E1623="",0,IF(OR(C1623&lt;&gt;"",L1623&gt;=J1623),1,0))</x:f>
        <x:v>1</x:v>
      </x:c>
      <x:c r="Q1623" s="1" t="n">
        <x:f>IF(AND(E1623&lt;&gt;"",C1623&lt;&gt;"",M1623&lt;=J1623),1,0)</x:f>
        <x:v>1</x:v>
      </x:c>
      <x:c r="R1623" s="1" t="n">
        <x:f>P1623-Q1623</x:f>
        <x:v>0</x:v>
      </x:c>
      <x:c r="S1623" s="1" t="n">
        <x:f>IF(E1623="",0,IF(OR(D1623&lt;&gt;"",L1623&gt;=K1623),1,0))</x:f>
        <x:v>1</x:v>
      </x:c>
      <x:c r="T1623" s="1" t="n">
        <x:f>IF(AND(E1623&lt;&gt;"",D1623&lt;&gt;"",N1623&lt;=K1623),1,0)</x:f>
        <x:v>0</x:v>
      </x:c>
      <x:c r="U1623" s="1" t="n">
        <x:f>S1623-T1623</x:f>
        <x:v>1</x:v>
      </x:c>
      <x:c r="V1623" s="1" t="n">
        <x:f>IF(I1623="",0,1)</x:f>
        <x:v>0</x:v>
      </x:c>
      <x:c r="W1623" s="1" t="n">
        <x:f>IF(I1623&gt;=4,1,0)</x:f>
        <x:v>0</x:v>
      </x:c>
      <x:c r="X1623" s="1" t="n">
        <x:f>1-O1623</x:f>
        <x:v>1</x:v>
      </x:c>
      <x:c r="Y1623" s="1" t="n">
        <x:f>IF(AND(O1623=1,L1623&gt;168),1,0)</x:f>
        <x:v>0</x:v>
      </x:c>
    </x:row>
    <x:row r="1624">
      <x:c r="A1624" s="1" t="str">
        <x:v>T01619</x:v>
      </x:c>
      <x:c r="B1624" s="9" t="n">
        <x:v>45777.64236111111</x:v>
      </x:c>
      <x:c r="C1624" s="9" t="n">
        <x:v>45777.73944444444</x:v>
      </x:c>
      <x:c r="D1624" s="9" t="n">
        <x:v>45778.06444444445</x:v>
      </x:c>
      <x:c r="E1624" s="1" t="str">
        <x:v>Urgent</x:v>
      </x:c>
      <x:c r="F1624" s="1" t="str">
        <x:v>Web chat</x:v>
      </x:c>
      <x:c r="G1624" s="1" t="str">
        <x:v>Product information</x:v>
      </x:c>
      <x:c r="H1624" s="1" t="n">
        <x:v>0</x:v>
      </x:c>
      <x:c r="I1624" s="1"/>
      <x:c r="J1624" s="1" t="n">
        <x:f>IF(E1624="","",VLOOKUP(E1624,'Guide'!$A$7:$C$10,2,FALSE))</x:f>
        <x:v>1</x:v>
      </x:c>
      <x:c r="K1624" s="1" t="n">
        <x:f>IF(E1624="","",VLOOKUP(E1624,'Guide'!$A$7:$C$10,3,FALSE))</x:f>
        <x:v>8</x:v>
      </x:c>
      <x:c r="L1624" s="10" t="n">
        <x:f>('Guide'!$B$4-B1624)*24</x:f>
        <x:v>1472.5833333333721</x:v>
      </x:c>
      <x:c r="M1624" s="10" t="n">
        <x:f>IF(C1624="","",ROUND((C1624-B1624)*24,6))</x:f>
        <x:v>2.33</x:v>
      </x:c>
      <x:c r="N1624" s="10" t="n">
        <x:f>IF(D1624="","",ROUND((D1624-B1624)*24,6))</x:f>
        <x:v>10.13</x:v>
      </x:c>
      <x:c r="O1624" s="1" t="n">
        <x:f>IF(D1624="",1,0)</x:f>
        <x:v>0</x:v>
      </x:c>
      <x:c r="P1624" s="1" t="n">
        <x:f>IF(E1624="",0,IF(OR(C1624&lt;&gt;"",L1624&gt;=J1624),1,0))</x:f>
        <x:v>1</x:v>
      </x:c>
      <x:c r="Q1624" s="1" t="n">
        <x:f>IF(AND(E1624&lt;&gt;"",C1624&lt;&gt;"",M1624&lt;=J1624),1,0)</x:f>
        <x:v>0</x:v>
      </x:c>
      <x:c r="R1624" s="1" t="n">
        <x:f>P1624-Q1624</x:f>
        <x:v>1</x:v>
      </x:c>
      <x:c r="S1624" s="1" t="n">
        <x:f>IF(E1624="",0,IF(OR(D1624&lt;&gt;"",L1624&gt;=K1624),1,0))</x:f>
        <x:v>1</x:v>
      </x:c>
      <x:c r="T1624" s="1" t="n">
        <x:f>IF(AND(E1624&lt;&gt;"",D1624&lt;&gt;"",N1624&lt;=K1624),1,0)</x:f>
        <x:v>0</x:v>
      </x:c>
      <x:c r="U1624" s="1" t="n">
        <x:f>S1624-T1624</x:f>
        <x:v>1</x:v>
      </x:c>
      <x:c r="V1624" s="1" t="n">
        <x:f>IF(I1624="",0,1)</x:f>
        <x:v>0</x:v>
      </x:c>
      <x:c r="W1624" s="1" t="n">
        <x:f>IF(I1624&gt;=4,1,0)</x:f>
        <x:v>0</x:v>
      </x:c>
      <x:c r="X1624" s="1" t="n">
        <x:f>1-O1624</x:f>
        <x:v>1</x:v>
      </x:c>
      <x:c r="Y1624" s="1" t="n">
        <x:f>IF(AND(O1624=1,L1624&gt;168),1,0)</x:f>
        <x:v>0</x:v>
      </x:c>
    </x:row>
    <x:row r="1625">
      <x:c r="A1625" s="1" t="str">
        <x:v>T01620</x:v>
      </x:c>
      <x:c r="B1625" s="9" t="n">
        <x:v>45830.86736111111</x:v>
      </x:c>
      <x:c r="C1625" s="9" t="n">
        <x:v>45830.912777777776</x:v>
      </x:c>
      <x:c r="D1625" s="9" t="n">
        <x:v>45831.09527777778</x:v>
      </x:c>
      <x:c r="E1625" s="1" t="str">
        <x:v>Urgent</x:v>
      </x:c>
      <x:c r="F1625" s="1" t="str">
        <x:v>Web chat</x:v>
      </x:c>
      <x:c r="G1625" s="1" t="str">
        <x:v>Product information</x:v>
      </x:c>
      <x:c r="H1625" s="1" t="n">
        <x:v>0</x:v>
      </x:c>
      <x:c r="I1625" s="1"/>
      <x:c r="J1625" s="1" t="n">
        <x:f>IF(E1625="","",VLOOKUP(E1625,'Guide'!$A$7:$C$10,2,FALSE))</x:f>
        <x:v>1</x:v>
      </x:c>
      <x:c r="K1625" s="1" t="n">
        <x:f>IF(E1625="","",VLOOKUP(E1625,'Guide'!$A$7:$C$10,3,FALSE))</x:f>
        <x:v>8</x:v>
      </x:c>
      <x:c r="L1625" s="10" t="n">
        <x:f>('Guide'!$B$4-B1625)*24</x:f>
        <x:v>195.18333333340706</x:v>
      </x:c>
      <x:c r="M1625" s="10" t="n">
        <x:f>IF(C1625="","",ROUND((C1625-B1625)*24,6))</x:f>
        <x:v>1.09</x:v>
      </x:c>
      <x:c r="N1625" s="10" t="n">
        <x:f>IF(D1625="","",ROUND((D1625-B1625)*24,6))</x:f>
        <x:v>5.47</x:v>
      </x:c>
      <x:c r="O1625" s="1" t="n">
        <x:f>IF(D1625="",1,0)</x:f>
        <x:v>0</x:v>
      </x:c>
      <x:c r="P1625" s="1" t="n">
        <x:f>IF(E1625="",0,IF(OR(C1625&lt;&gt;"",L1625&gt;=J1625),1,0))</x:f>
        <x:v>1</x:v>
      </x:c>
      <x:c r="Q1625" s="1" t="n">
        <x:f>IF(AND(E1625&lt;&gt;"",C1625&lt;&gt;"",M1625&lt;=J1625),1,0)</x:f>
        <x:v>0</x:v>
      </x:c>
      <x:c r="R1625" s="1" t="n">
        <x:f>P1625-Q1625</x:f>
        <x:v>1</x:v>
      </x:c>
      <x:c r="S1625" s="1" t="n">
        <x:f>IF(E1625="",0,IF(OR(D1625&lt;&gt;"",L1625&gt;=K1625),1,0))</x:f>
        <x:v>1</x:v>
      </x:c>
      <x:c r="T1625" s="1" t="n">
        <x:f>IF(AND(E1625&lt;&gt;"",D1625&lt;&gt;"",N1625&lt;=K1625),1,0)</x:f>
        <x:v>1</x:v>
      </x:c>
      <x:c r="U1625" s="1" t="n">
        <x:f>S1625-T1625</x:f>
        <x:v>0</x:v>
      </x:c>
      <x:c r="V1625" s="1" t="n">
        <x:f>IF(I1625="",0,1)</x:f>
        <x:v>0</x:v>
      </x:c>
      <x:c r="W1625" s="1" t="n">
        <x:f>IF(I1625&gt;=4,1,0)</x:f>
        <x:v>0</x:v>
      </x:c>
      <x:c r="X1625" s="1" t="n">
        <x:f>1-O1625</x:f>
        <x:v>1</x:v>
      </x:c>
      <x:c r="Y1625" s="1" t="n">
        <x:f>IF(AND(O1625=1,L1625&gt;168),1,0)</x:f>
        <x:v>0</x:v>
      </x:c>
    </x:row>
    <x:row r="1626">
      <x:c r="A1626" s="1" t="str">
        <x:v>T01621</x:v>
      </x:c>
      <x:c r="B1626" s="9" t="n">
        <x:v>45676.763194444444</x:v>
      </x:c>
      <x:c r="C1626" s="9" t="n">
        <x:v>45677.08194444444</x:v>
      </x:c>
      <x:c r="D1626" s="9"/>
      <x:c r="E1626" s="1" t="str">
        <x:v>Normal</x:v>
      </x:c>
      <x:c r="F1626" s="1" t="str">
        <x:v>WhatsApp</x:v>
      </x:c>
      <x:c r="G1626" s="1" t="str">
        <x:v>Delivery</x:v>
      </x:c>
      <x:c r="H1626" s="1" t="n">
        <x:v>0</x:v>
      </x:c>
      <x:c r="I1626" s="1"/>
      <x:c r="J1626" s="1" t="n">
        <x:f>IF(E1626="","",VLOOKUP(E1626,'Guide'!$A$7:$C$10,2,FALSE))</x:f>
        <x:v>12</x:v>
      </x:c>
      <x:c r="K1626" s="1" t="n">
        <x:f>IF(E1626="","",VLOOKUP(E1626,'Guide'!$A$7:$C$10,3,FALSE))</x:f>
        <x:v>72</x:v>
      </x:c>
      <x:c r="L1626" s="10" t="n">
        <x:f>('Guide'!$B$4-B1626)*24</x:f>
        <x:v>3893.683333333349</x:v>
      </x:c>
      <x:c r="M1626" s="10" t="n">
        <x:f>IF(C1626="","",ROUND((C1626-B1626)*24,6))</x:f>
        <x:v>7.65</x:v>
      </x:c>
      <x:c r="N1626" s="10" t="str">
        <x:f>IF(D1626="","",ROUND((D1626-B1626)*24,6))</x:f>
      </x:c>
      <x:c r="O1626" s="1" t="n">
        <x:f>IF(D1626="",1,0)</x:f>
        <x:v>1</x:v>
      </x:c>
      <x:c r="P1626" s="1" t="n">
        <x:f>IF(E1626="",0,IF(OR(C1626&lt;&gt;"",L1626&gt;=J1626),1,0))</x:f>
        <x:v>1</x:v>
      </x:c>
      <x:c r="Q1626" s="1" t="n">
        <x:f>IF(AND(E1626&lt;&gt;"",C1626&lt;&gt;"",M1626&lt;=J1626),1,0)</x:f>
        <x:v>1</x:v>
      </x:c>
      <x:c r="R1626" s="1" t="n">
        <x:f>P1626-Q1626</x:f>
        <x:v>0</x:v>
      </x:c>
      <x:c r="S1626" s="1" t="n">
        <x:f>IF(E1626="",0,IF(OR(D1626&lt;&gt;"",L1626&gt;=K1626),1,0))</x:f>
        <x:v>1</x:v>
      </x:c>
      <x:c r="T1626" s="1" t="n">
        <x:f>IF(AND(E1626&lt;&gt;"",D1626&lt;&gt;"",N1626&lt;=K1626),1,0)</x:f>
        <x:v>0</x:v>
      </x:c>
      <x:c r="U1626" s="1" t="n">
        <x:f>S1626-T1626</x:f>
        <x:v>1</x:v>
      </x:c>
      <x:c r="V1626" s="1" t="n">
        <x:f>IF(I1626="",0,1)</x:f>
        <x:v>0</x:v>
      </x:c>
      <x:c r="W1626" s="1" t="n">
        <x:f>IF(I1626&gt;=4,1,0)</x:f>
        <x:v>0</x:v>
      </x:c>
      <x:c r="X1626" s="1" t="n">
        <x:f>1-O1626</x:f>
        <x:v>0</x:v>
      </x:c>
      <x:c r="Y1626" s="1" t="n">
        <x:f>IF(AND(O1626=1,L1626&gt;168),1,0)</x:f>
        <x:v>1</x:v>
      </x:c>
    </x:row>
    <x:row r="1627">
      <x:c r="A1627" s="1" t="str">
        <x:v>T01622</x:v>
      </x:c>
      <x:c r="B1627" s="9" t="n">
        <x:v>45756.14861111111</x:v>
      </x:c>
      <x:c r="C1627" s="9" t="n">
        <x:v>45756.514027777775</x:v>
      </x:c>
      <x:c r="D1627" s="9" t="n">
        <x:v>45760.23402777778</x:v>
      </x:c>
      <x:c r="E1627" s="1" t="str">
        <x:v>Low</x:v>
      </x:c>
      <x:c r="F1627" s="1" t="str">
        <x:v>Email</x:v>
      </x:c>
      <x:c r="G1627" s="1" t="str">
        <x:v>Product information</x:v>
      </x:c>
      <x:c r="H1627" s="1" t="n">
        <x:v>0</x:v>
      </x:c>
      <x:c r="I1627" s="1"/>
      <x:c r="J1627" s="1" t="n">
        <x:f>IF(E1627="","",VLOOKUP(E1627,'Guide'!$A$7:$C$10,2,FALSE))</x:f>
        <x:v>24</x:v>
      </x:c>
      <x:c r="K1627" s="1" t="n">
        <x:f>IF(E1627="","",VLOOKUP(E1627,'Guide'!$A$7:$C$10,3,FALSE))</x:f>
        <x:v>120</x:v>
      </x:c>
      <x:c r="L1627" s="10" t="n">
        <x:f>('Guide'!$B$4-B1627)*24</x:f>
        <x:v>1988.433333333407</x:v>
      </x:c>
      <x:c r="M1627" s="10" t="n">
        <x:f>IF(C1627="","",ROUND((C1627-B1627)*24,6))</x:f>
        <x:v>8.77</x:v>
      </x:c>
      <x:c r="N1627" s="10" t="n">
        <x:f>IF(D1627="","",ROUND((D1627-B1627)*24,6))</x:f>
        <x:v>98.05</x:v>
      </x:c>
      <x:c r="O1627" s="1" t="n">
        <x:f>IF(D1627="",1,0)</x:f>
        <x:v>0</x:v>
      </x:c>
      <x:c r="P1627" s="1" t="n">
        <x:f>IF(E1627="",0,IF(OR(C1627&lt;&gt;"",L1627&gt;=J1627),1,0))</x:f>
        <x:v>1</x:v>
      </x:c>
      <x:c r="Q1627" s="1" t="n">
        <x:f>IF(AND(E1627&lt;&gt;"",C1627&lt;&gt;"",M1627&lt;=J1627),1,0)</x:f>
        <x:v>1</x:v>
      </x:c>
      <x:c r="R1627" s="1" t="n">
        <x:f>P1627-Q1627</x:f>
        <x:v>0</x:v>
      </x:c>
      <x:c r="S1627" s="1" t="n">
        <x:f>IF(E1627="",0,IF(OR(D1627&lt;&gt;"",L1627&gt;=K1627),1,0))</x:f>
        <x:v>1</x:v>
      </x:c>
      <x:c r="T1627" s="1" t="n">
        <x:f>IF(AND(E1627&lt;&gt;"",D1627&lt;&gt;"",N1627&lt;=K1627),1,0)</x:f>
        <x:v>1</x:v>
      </x:c>
      <x:c r="U1627" s="1" t="n">
        <x:f>S1627-T1627</x:f>
        <x:v>0</x:v>
      </x:c>
      <x:c r="V1627" s="1" t="n">
        <x:f>IF(I1627="",0,1)</x:f>
        <x:v>0</x:v>
      </x:c>
      <x:c r="W1627" s="1" t="n">
        <x:f>IF(I1627&gt;=4,1,0)</x:f>
        <x:v>0</x:v>
      </x:c>
      <x:c r="X1627" s="1" t="n">
        <x:f>1-O1627</x:f>
        <x:v>1</x:v>
      </x:c>
      <x:c r="Y1627" s="1" t="n">
        <x:f>IF(AND(O1627=1,L1627&gt;168),1,0)</x:f>
        <x:v>0</x:v>
      </x:c>
    </x:row>
    <x:row r="1628">
      <x:c r="A1628" s="1" t="str">
        <x:v>T01623</x:v>
      </x:c>
      <x:c r="B1628" s="9" t="n">
        <x:v>45703.524305555555</x:v>
      </x:c>
      <x:c r="C1628" s="9" t="n">
        <x:v>45704.32847222222</x:v>
      </x:c>
      <x:c r="D1628" s="9" t="n">
        <x:v>45704.38722222222</x:v>
      </x:c>
      <x:c r="E1628" s="1" t="str">
        <x:v>Normal</x:v>
      </x:c>
      <x:c r="F1628" s="1" t="str">
        <x:v>WhatsApp</x:v>
      </x:c>
      <x:c r="G1628" s="1" t="str">
        <x:v>Account access</x:v>
      </x:c>
      <x:c r="H1628" s="1" t="n">
        <x:v>0</x:v>
      </x:c>
      <x:c r="I1628" s="1" t="n">
        <x:v>4</x:v>
      </x:c>
      <x:c r="J1628" s="1" t="n">
        <x:f>IF(E1628="","",VLOOKUP(E1628,'Guide'!$A$7:$C$10,2,FALSE))</x:f>
        <x:v>12</x:v>
      </x:c>
      <x:c r="K1628" s="1" t="n">
        <x:f>IF(E1628="","",VLOOKUP(E1628,'Guide'!$A$7:$C$10,3,FALSE))</x:f>
        <x:v>72</x:v>
      </x:c>
      <x:c r="L1628" s="10" t="n">
        <x:f>('Guide'!$B$4-B1628)*24</x:f>
        <x:v>3251.416666666686</x:v>
      </x:c>
      <x:c r="M1628" s="10" t="n">
        <x:f>IF(C1628="","",ROUND((C1628-B1628)*24,6))</x:f>
        <x:v>19.3</x:v>
      </x:c>
      <x:c r="N1628" s="10" t="n">
        <x:f>IF(D1628="","",ROUND((D1628-B1628)*24,6))</x:f>
        <x:v>20.71</x:v>
      </x:c>
      <x:c r="O1628" s="1" t="n">
        <x:f>IF(D1628="",1,0)</x:f>
        <x:v>0</x:v>
      </x:c>
      <x:c r="P1628" s="1" t="n">
        <x:f>IF(E1628="",0,IF(OR(C1628&lt;&gt;"",L1628&gt;=J1628),1,0))</x:f>
        <x:v>1</x:v>
      </x:c>
      <x:c r="Q1628" s="1" t="n">
        <x:f>IF(AND(E1628&lt;&gt;"",C1628&lt;&gt;"",M1628&lt;=J1628),1,0)</x:f>
        <x:v>0</x:v>
      </x:c>
      <x:c r="R1628" s="1" t="n">
        <x:f>P1628-Q1628</x:f>
        <x:v>1</x:v>
      </x:c>
      <x:c r="S1628" s="1" t="n">
        <x:f>IF(E1628="",0,IF(OR(D1628&lt;&gt;"",L1628&gt;=K1628),1,0))</x:f>
        <x:v>1</x:v>
      </x:c>
      <x:c r="T1628" s="1" t="n">
        <x:f>IF(AND(E1628&lt;&gt;"",D1628&lt;&gt;"",N1628&lt;=K1628),1,0)</x:f>
        <x:v>1</x:v>
      </x:c>
      <x:c r="U1628" s="1" t="n">
        <x:f>S1628-T1628</x:f>
        <x:v>0</x:v>
      </x:c>
      <x:c r="V1628" s="1" t="n">
        <x:f>IF(I1628="",0,1)</x:f>
        <x:v>1</x:v>
      </x:c>
      <x:c r="W1628" s="1" t="n">
        <x:f>IF(I1628&gt;=4,1,0)</x:f>
        <x:v>1</x:v>
      </x:c>
      <x:c r="X1628" s="1" t="n">
        <x:f>1-O1628</x:f>
        <x:v>1</x:v>
      </x:c>
      <x:c r="Y1628" s="1" t="n">
        <x:f>IF(AND(O1628=1,L1628&gt;168),1,0)</x:f>
        <x:v>0</x:v>
      </x:c>
    </x:row>
    <x:row r="1629">
      <x:c r="A1629" s="1" t="str">
        <x:v>T01624</x:v>
      </x:c>
      <x:c r="B1629" s="9" t="n">
        <x:v>45736.73472222222</x:v>
      </x:c>
      <x:c r="C1629" s="9" t="n">
        <x:v>45737.25680555555</x:v>
      </x:c>
      <x:c r="D1629" s="9"/>
      <x:c r="E1629" s="1" t="str">
        <x:v>Normal</x:v>
      </x:c>
      <x:c r="F1629" s="1" t="str">
        <x:v>Email</x:v>
      </x:c>
      <x:c r="G1629" s="1" t="str">
        <x:v>Delivery</x:v>
      </x:c>
      <x:c r="H1629" s="1" t="n">
        <x:v>0</x:v>
      </x:c>
      <x:c r="I1629" s="1"/>
      <x:c r="J1629" s="1" t="n">
        <x:f>IF(E1629="","",VLOOKUP(E1629,'Guide'!$A$7:$C$10,2,FALSE))</x:f>
        <x:v>12</x:v>
      </x:c>
      <x:c r="K1629" s="1" t="n">
        <x:f>IF(E1629="","",VLOOKUP(E1629,'Guide'!$A$7:$C$10,3,FALSE))</x:f>
        <x:v>72</x:v>
      </x:c>
      <x:c r="L1629" s="10" t="n">
        <x:f>('Guide'!$B$4-B1629)*24</x:f>
        <x:v>2454.3666666666395</x:v>
      </x:c>
      <x:c r="M1629" s="10" t="n">
        <x:f>IF(C1629="","",ROUND((C1629-B1629)*24,6))</x:f>
        <x:v>12.53</x:v>
      </x:c>
      <x:c r="N1629" s="10" t="str">
        <x:f>IF(D1629="","",ROUND((D1629-B1629)*24,6))</x:f>
      </x:c>
      <x:c r="O1629" s="1" t="n">
        <x:f>IF(D1629="",1,0)</x:f>
        <x:v>1</x:v>
      </x:c>
      <x:c r="P1629" s="1" t="n">
        <x:f>IF(E1629="",0,IF(OR(C1629&lt;&gt;"",L1629&gt;=J1629),1,0))</x:f>
        <x:v>1</x:v>
      </x:c>
      <x:c r="Q1629" s="1" t="n">
        <x:f>IF(AND(E1629&lt;&gt;"",C1629&lt;&gt;"",M1629&lt;=J1629),1,0)</x:f>
        <x:v>0</x:v>
      </x:c>
      <x:c r="R1629" s="1" t="n">
        <x:f>P1629-Q1629</x:f>
        <x:v>1</x:v>
      </x:c>
      <x:c r="S1629" s="1" t="n">
        <x:f>IF(E1629="",0,IF(OR(D1629&lt;&gt;"",L1629&gt;=K1629),1,0))</x:f>
        <x:v>1</x:v>
      </x:c>
      <x:c r="T1629" s="1" t="n">
        <x:f>IF(AND(E1629&lt;&gt;"",D1629&lt;&gt;"",N1629&lt;=K1629),1,0)</x:f>
        <x:v>0</x:v>
      </x:c>
      <x:c r="U1629" s="1" t="n">
        <x:f>S1629-T1629</x:f>
        <x:v>1</x:v>
      </x:c>
      <x:c r="V1629" s="1" t="n">
        <x:f>IF(I1629="",0,1)</x:f>
        <x:v>0</x:v>
      </x:c>
      <x:c r="W1629" s="1" t="n">
        <x:f>IF(I1629&gt;=4,1,0)</x:f>
        <x:v>0</x:v>
      </x:c>
      <x:c r="X1629" s="1" t="n">
        <x:f>1-O1629</x:f>
        <x:v>0</x:v>
      </x:c>
      <x:c r="Y1629" s="1" t="n">
        <x:f>IF(AND(O1629=1,L1629&gt;168),1,0)</x:f>
        <x:v>1</x:v>
      </x:c>
    </x:row>
    <x:row r="1630">
      <x:c r="A1630" s="1" t="str">
        <x:v>T01625</x:v>
      </x:c>
      <x:c r="B1630" s="9" t="n">
        <x:v>45763.64027777778</x:v>
      </x:c>
      <x:c r="C1630" s="9" t="n">
        <x:v>45764.52027777778</x:v>
      </x:c>
      <x:c r="D1630" s="9" t="n">
        <x:v>45766.023194444446</x:v>
      </x:c>
      <x:c r="E1630" s="1" t="str">
        <x:v>Normal</x:v>
      </x:c>
      <x:c r="F1630" s="1" t="str">
        <x:v>Email</x:v>
      </x:c>
      <x:c r="G1630" s="1" t="str">
        <x:v>Account access</x:v>
      </x:c>
      <x:c r="H1630" s="1" t="n">
        <x:v>0</x:v>
      </x:c>
      <x:c r="I1630" s="1"/>
      <x:c r="J1630" s="1" t="n">
        <x:f>IF(E1630="","",VLOOKUP(E1630,'Guide'!$A$7:$C$10,2,FALSE))</x:f>
        <x:v>12</x:v>
      </x:c>
      <x:c r="K1630" s="1" t="n">
        <x:f>IF(E1630="","",VLOOKUP(E1630,'Guide'!$A$7:$C$10,3,FALSE))</x:f>
        <x:v>72</x:v>
      </x:c>
      <x:c r="L1630" s="10" t="n">
        <x:f>('Guide'!$B$4-B1630)*24</x:f>
        <x:v>1808.6333333333605</x:v>
      </x:c>
      <x:c r="M1630" s="10" t="n">
        <x:f>IF(C1630="","",ROUND((C1630-B1630)*24,6))</x:f>
        <x:v>21.12</x:v>
      </x:c>
      <x:c r="N1630" s="10" t="n">
        <x:f>IF(D1630="","",ROUND((D1630-B1630)*24,6))</x:f>
        <x:v>57.19</x:v>
      </x:c>
      <x:c r="O1630" s="1" t="n">
        <x:f>IF(D1630="",1,0)</x:f>
        <x:v>0</x:v>
      </x:c>
      <x:c r="P1630" s="1" t="n">
        <x:f>IF(E1630="",0,IF(OR(C1630&lt;&gt;"",L1630&gt;=J1630),1,0))</x:f>
        <x:v>1</x:v>
      </x:c>
      <x:c r="Q1630" s="1" t="n">
        <x:f>IF(AND(E1630&lt;&gt;"",C1630&lt;&gt;"",M1630&lt;=J1630),1,0)</x:f>
        <x:v>0</x:v>
      </x:c>
      <x:c r="R1630" s="1" t="n">
        <x:f>P1630-Q1630</x:f>
        <x:v>1</x:v>
      </x:c>
      <x:c r="S1630" s="1" t="n">
        <x:f>IF(E1630="",0,IF(OR(D1630&lt;&gt;"",L1630&gt;=K1630),1,0))</x:f>
        <x:v>1</x:v>
      </x:c>
      <x:c r="T1630" s="1" t="n">
        <x:f>IF(AND(E1630&lt;&gt;"",D1630&lt;&gt;"",N1630&lt;=K1630),1,0)</x:f>
        <x:v>1</x:v>
      </x:c>
      <x:c r="U1630" s="1" t="n">
        <x:f>S1630-T1630</x:f>
        <x:v>0</x:v>
      </x:c>
      <x:c r="V1630" s="1" t="n">
        <x:f>IF(I1630="",0,1)</x:f>
        <x:v>0</x:v>
      </x:c>
      <x:c r="W1630" s="1" t="n">
        <x:f>IF(I1630&gt;=4,1,0)</x:f>
        <x:v>0</x:v>
      </x:c>
      <x:c r="X1630" s="1" t="n">
        <x:f>1-O1630</x:f>
        <x:v>1</x:v>
      </x:c>
      <x:c r="Y1630" s="1" t="n">
        <x:f>IF(AND(O1630=1,L1630&gt;168),1,0)</x:f>
        <x:v>0</x:v>
      </x:c>
    </x:row>
    <x:row r="1631">
      <x:c r="A1631" s="1" t="str">
        <x:v>T01626</x:v>
      </x:c>
      <x:c r="B1631" s="9" t="n">
        <x:v>45829.28194444445</x:v>
      </x:c>
      <x:c r="C1631" s="9" t="n">
        <x:v>45829.46611111111</x:v>
      </x:c>
      <x:c r="D1631" s="9" t="n">
        <x:v>45838.62486111111</x:v>
      </x:c>
      <x:c r="E1631" s="1" t="str">
        <x:v>Normal</x:v>
      </x:c>
      <x:c r="F1631" s="1" t="str">
        <x:v>Email</x:v>
      </x:c>
      <x:c r="G1631" s="1" t="str">
        <x:v>Account access</x:v>
      </x:c>
      <x:c r="H1631" s="1" t="n">
        <x:v>1</x:v>
      </x:c>
      <x:c r="I1631" s="1"/>
      <x:c r="J1631" s="1" t="n">
        <x:f>IF(E1631="","",VLOOKUP(E1631,'Guide'!$A$7:$C$10,2,FALSE))</x:f>
        <x:v>12</x:v>
      </x:c>
      <x:c r="K1631" s="1" t="n">
        <x:f>IF(E1631="","",VLOOKUP(E1631,'Guide'!$A$7:$C$10,3,FALSE))</x:f>
        <x:v>72</x:v>
      </x:c>
      <x:c r="L1631" s="10" t="n">
        <x:f>('Guide'!$B$4-B1631)*24</x:f>
        <x:v>233.233333333279</x:v>
      </x:c>
      <x:c r="M1631" s="10" t="n">
        <x:f>IF(C1631="","",ROUND((C1631-B1631)*24,6))</x:f>
        <x:v>4.42</x:v>
      </x:c>
      <x:c r="N1631" s="10" t="n">
        <x:f>IF(D1631="","",ROUND((D1631-B1631)*24,6))</x:f>
        <x:v>224.23</x:v>
      </x:c>
      <x:c r="O1631" s="1" t="n">
        <x:f>IF(D1631="",1,0)</x:f>
        <x:v>0</x:v>
      </x:c>
      <x:c r="P1631" s="1" t="n">
        <x:f>IF(E1631="",0,IF(OR(C1631&lt;&gt;"",L1631&gt;=J1631),1,0))</x:f>
        <x:v>1</x:v>
      </x:c>
      <x:c r="Q1631" s="1" t="n">
        <x:f>IF(AND(E1631&lt;&gt;"",C1631&lt;&gt;"",M1631&lt;=J1631),1,0)</x:f>
        <x:v>1</x:v>
      </x:c>
      <x:c r="R1631" s="1" t="n">
        <x:f>P1631-Q1631</x:f>
        <x:v>0</x:v>
      </x:c>
      <x:c r="S1631" s="1" t="n">
        <x:f>IF(E1631="",0,IF(OR(D1631&lt;&gt;"",L1631&gt;=K1631),1,0))</x:f>
        <x:v>1</x:v>
      </x:c>
      <x:c r="T1631" s="1" t="n">
        <x:f>IF(AND(E1631&lt;&gt;"",D1631&lt;&gt;"",N1631&lt;=K1631),1,0)</x:f>
        <x:v>0</x:v>
      </x:c>
      <x:c r="U1631" s="1" t="n">
        <x:f>S1631-T1631</x:f>
        <x:v>1</x:v>
      </x:c>
      <x:c r="V1631" s="1" t="n">
        <x:f>IF(I1631="",0,1)</x:f>
        <x:v>0</x:v>
      </x:c>
      <x:c r="W1631" s="1" t="n">
        <x:f>IF(I1631&gt;=4,1,0)</x:f>
        <x:v>0</x:v>
      </x:c>
      <x:c r="X1631" s="1" t="n">
        <x:f>1-O1631</x:f>
        <x:v>1</x:v>
      </x:c>
      <x:c r="Y1631" s="1" t="n">
        <x:f>IF(AND(O1631=1,L1631&gt;168),1,0)</x:f>
        <x:v>0</x:v>
      </x:c>
    </x:row>
    <x:row r="1632">
      <x:c r="A1632" s="1" t="str">
        <x:v>T01627</x:v>
      </x:c>
      <x:c r="B1632" s="9" t="n">
        <x:v>45707.649305555555</x:v>
      </x:c>
      <x:c r="C1632" s="9" t="n">
        <x:v>45708.11722222222</x:v>
      </x:c>
      <x:c r="D1632" s="9" t="n">
        <x:v>45717.665972222225</x:v>
      </x:c>
      <x:c r="E1632" s="1" t="str">
        <x:v>Normal</x:v>
      </x:c>
      <x:c r="F1632" s="1" t="str">
        <x:v>WhatsApp</x:v>
      </x:c>
      <x:c r="G1632" s="1" t="str">
        <x:v>Delivery</x:v>
      </x:c>
      <x:c r="H1632" s="1" t="n">
        <x:v>0</x:v>
      </x:c>
      <x:c r="I1632" s="1" t="n">
        <x:v>4</x:v>
      </x:c>
      <x:c r="J1632" s="1" t="n">
        <x:f>IF(E1632="","",VLOOKUP(E1632,'Guide'!$A$7:$C$10,2,FALSE))</x:f>
        <x:v>12</x:v>
      </x:c>
      <x:c r="K1632" s="1" t="n">
        <x:f>IF(E1632="","",VLOOKUP(E1632,'Guide'!$A$7:$C$10,3,FALSE))</x:f>
        <x:v>72</x:v>
      </x:c>
      <x:c r="L1632" s="10" t="n">
        <x:f>('Guide'!$B$4-B1632)*24</x:f>
        <x:v>3152.416666666686</x:v>
      </x:c>
      <x:c r="M1632" s="10" t="n">
        <x:f>IF(C1632="","",ROUND((C1632-B1632)*24,6))</x:f>
        <x:v>11.23</x:v>
      </x:c>
      <x:c r="N1632" s="10" t="n">
        <x:f>IF(D1632="","",ROUND((D1632-B1632)*24,6))</x:f>
        <x:v>240.4</x:v>
      </x:c>
      <x:c r="O1632" s="1" t="n">
        <x:f>IF(D1632="",1,0)</x:f>
        <x:v>0</x:v>
      </x:c>
      <x:c r="P1632" s="1" t="n">
        <x:f>IF(E1632="",0,IF(OR(C1632&lt;&gt;"",L1632&gt;=J1632),1,0))</x:f>
        <x:v>1</x:v>
      </x:c>
      <x:c r="Q1632" s="1" t="n">
        <x:f>IF(AND(E1632&lt;&gt;"",C1632&lt;&gt;"",M1632&lt;=J1632),1,0)</x:f>
        <x:v>1</x:v>
      </x:c>
      <x:c r="R1632" s="1" t="n">
        <x:f>P1632-Q1632</x:f>
        <x:v>0</x:v>
      </x:c>
      <x:c r="S1632" s="1" t="n">
        <x:f>IF(E1632="",0,IF(OR(D1632&lt;&gt;"",L1632&gt;=K1632),1,0))</x:f>
        <x:v>1</x:v>
      </x:c>
      <x:c r="T1632" s="1" t="n">
        <x:f>IF(AND(E1632&lt;&gt;"",D1632&lt;&gt;"",N1632&lt;=K1632),1,0)</x:f>
        <x:v>0</x:v>
      </x:c>
      <x:c r="U1632" s="1" t="n">
        <x:f>S1632-T1632</x:f>
        <x:v>1</x:v>
      </x:c>
      <x:c r="V1632" s="1" t="n">
        <x:f>IF(I1632="",0,1)</x:f>
        <x:v>1</x:v>
      </x:c>
      <x:c r="W1632" s="1" t="n">
        <x:f>IF(I1632&gt;=4,1,0)</x:f>
        <x:v>1</x:v>
      </x:c>
      <x:c r="X1632" s="1" t="n">
        <x:f>1-O1632</x:f>
        <x:v>1</x:v>
      </x:c>
      <x:c r="Y1632" s="1" t="n">
        <x:f>IF(AND(O1632=1,L1632&gt;168),1,0)</x:f>
        <x:v>0</x:v>
      </x:c>
    </x:row>
    <x:row r="1633">
      <x:c r="A1633" s="1" t="str">
        <x:v>T01628</x:v>
      </x:c>
      <x:c r="B1633" s="9" t="n">
        <x:v>45664.02777777778</x:v>
      </x:c>
      <x:c r="C1633" s="9" t="n">
        <x:v>45666.264444444445</x:v>
      </x:c>
      <x:c r="D1633" s="9" t="n">
        <x:v>45669.63319444445</x:v>
      </x:c>
      <x:c r="E1633" s="1" t="str">
        <x:v>Low</x:v>
      </x:c>
      <x:c r="F1633" s="1" t="str">
        <x:v>Email</x:v>
      </x:c>
      <x:c r="G1633" s="1" t="str">
        <x:v>Delivery</x:v>
      </x:c>
      <x:c r="H1633" s="1" t="n">
        <x:v>0</x:v>
      </x:c>
      <x:c r="I1633" s="1"/>
      <x:c r="J1633" s="1" t="n">
        <x:f>IF(E1633="","",VLOOKUP(E1633,'Guide'!$A$7:$C$10,2,FALSE))</x:f>
        <x:v>24</x:v>
      </x:c>
      <x:c r="K1633" s="1" t="n">
        <x:f>IF(E1633="","",VLOOKUP(E1633,'Guide'!$A$7:$C$10,3,FALSE))</x:f>
        <x:v>120</x:v>
      </x:c>
      <x:c r="L1633" s="10" t="n">
        <x:f>('Guide'!$B$4-B1633)*24</x:f>
        <x:v>4199.333333333256</x:v>
      </x:c>
      <x:c r="M1633" s="10" t="n">
        <x:f>IF(C1633="","",ROUND((C1633-B1633)*24,6))</x:f>
        <x:v>53.68</x:v>
      </x:c>
      <x:c r="N1633" s="10" t="n">
        <x:f>IF(D1633="","",ROUND((D1633-B1633)*24,6))</x:f>
        <x:v>134.53</x:v>
      </x:c>
      <x:c r="O1633" s="1" t="n">
        <x:f>IF(D1633="",1,0)</x:f>
        <x:v>0</x:v>
      </x:c>
      <x:c r="P1633" s="1" t="n">
        <x:f>IF(E1633="",0,IF(OR(C1633&lt;&gt;"",L1633&gt;=J1633),1,0))</x:f>
        <x:v>1</x:v>
      </x:c>
      <x:c r="Q1633" s="1" t="n">
        <x:f>IF(AND(E1633&lt;&gt;"",C1633&lt;&gt;"",M1633&lt;=J1633),1,0)</x:f>
        <x:v>0</x:v>
      </x:c>
      <x:c r="R1633" s="1" t="n">
        <x:f>P1633-Q1633</x:f>
        <x:v>1</x:v>
      </x:c>
      <x:c r="S1633" s="1" t="n">
        <x:f>IF(E1633="",0,IF(OR(D1633&lt;&gt;"",L1633&gt;=K1633),1,0))</x:f>
        <x:v>1</x:v>
      </x:c>
      <x:c r="T1633" s="1" t="n">
        <x:f>IF(AND(E1633&lt;&gt;"",D1633&lt;&gt;"",N1633&lt;=K1633),1,0)</x:f>
        <x:v>0</x:v>
      </x:c>
      <x:c r="U1633" s="1" t="n">
        <x:f>S1633-T1633</x:f>
        <x:v>1</x:v>
      </x:c>
      <x:c r="V1633" s="1" t="n">
        <x:f>IF(I1633="",0,1)</x:f>
        <x:v>0</x:v>
      </x:c>
      <x:c r="W1633" s="1" t="n">
        <x:f>IF(I1633&gt;=4,1,0)</x:f>
        <x:v>0</x:v>
      </x:c>
      <x:c r="X1633" s="1" t="n">
        <x:f>1-O1633</x:f>
        <x:v>1</x:v>
      </x:c>
      <x:c r="Y1633" s="1" t="n">
        <x:f>IF(AND(O1633=1,L1633&gt;168),1,0)</x:f>
        <x:v>0</x:v>
      </x:c>
    </x:row>
    <x:row r="1634">
      <x:c r="A1634" s="1" t="str">
        <x:v>T01629</x:v>
      </x:c>
      <x:c r="B1634" s="9" t="n">
        <x:v>45766.45972222222</x:v>
      </x:c>
      <x:c r="C1634" s="9" t="n">
        <x:v>45767.14555555556</x:v>
      </x:c>
      <x:c r="D1634" s="9" t="n">
        <x:v>45782.37222222222</x:v>
      </x:c>
      <x:c r="E1634" s="1" t="str">
        <x:v>Normal</x:v>
      </x:c>
      <x:c r="F1634" s="1" t="str">
        <x:v>WhatsApp</x:v>
      </x:c>
      <x:c r="G1634" s="1" t="str">
        <x:v>Product information</x:v>
      </x:c>
      <x:c r="H1634" s="1" t="n">
        <x:v>1</x:v>
      </x:c>
      <x:c r="I1634" s="1"/>
      <x:c r="J1634" s="1" t="n">
        <x:f>IF(E1634="","",VLOOKUP(E1634,'Guide'!$A$7:$C$10,2,FALSE))</x:f>
        <x:v>12</x:v>
      </x:c>
      <x:c r="K1634" s="1" t="n">
        <x:f>IF(E1634="","",VLOOKUP(E1634,'Guide'!$A$7:$C$10,3,FALSE))</x:f>
        <x:v>72</x:v>
      </x:c>
      <x:c r="L1634" s="10" t="n">
        <x:f>('Guide'!$B$4-B1634)*24</x:f>
        <x:v>1740.9666666666744</x:v>
      </x:c>
      <x:c r="M1634" s="10" t="n">
        <x:f>IF(C1634="","",ROUND((C1634-B1634)*24,6))</x:f>
        <x:v>16.46</x:v>
      </x:c>
      <x:c r="N1634" s="10" t="n">
        <x:f>IF(D1634="","",ROUND((D1634-B1634)*24,6))</x:f>
        <x:v>381.9</x:v>
      </x:c>
      <x:c r="O1634" s="1" t="n">
        <x:f>IF(D1634="",1,0)</x:f>
        <x:v>0</x:v>
      </x:c>
      <x:c r="P1634" s="1" t="n">
        <x:f>IF(E1634="",0,IF(OR(C1634&lt;&gt;"",L1634&gt;=J1634),1,0))</x:f>
        <x:v>1</x:v>
      </x:c>
      <x:c r="Q1634" s="1" t="n">
        <x:f>IF(AND(E1634&lt;&gt;"",C1634&lt;&gt;"",M1634&lt;=J1634),1,0)</x:f>
        <x:v>0</x:v>
      </x:c>
      <x:c r="R1634" s="1" t="n">
        <x:f>P1634-Q1634</x:f>
        <x:v>1</x:v>
      </x:c>
      <x:c r="S1634" s="1" t="n">
        <x:f>IF(E1634="",0,IF(OR(D1634&lt;&gt;"",L1634&gt;=K1634),1,0))</x:f>
        <x:v>1</x:v>
      </x:c>
      <x:c r="T1634" s="1" t="n">
        <x:f>IF(AND(E1634&lt;&gt;"",D1634&lt;&gt;"",N1634&lt;=K1634),1,0)</x:f>
        <x:v>0</x:v>
      </x:c>
      <x:c r="U1634" s="1" t="n">
        <x:f>S1634-T1634</x:f>
        <x:v>1</x:v>
      </x:c>
      <x:c r="V1634" s="1" t="n">
        <x:f>IF(I1634="",0,1)</x:f>
        <x:v>0</x:v>
      </x:c>
      <x:c r="W1634" s="1" t="n">
        <x:f>IF(I1634&gt;=4,1,0)</x:f>
        <x:v>0</x:v>
      </x:c>
      <x:c r="X1634" s="1" t="n">
        <x:f>1-O1634</x:f>
        <x:v>1</x:v>
      </x:c>
      <x:c r="Y1634" s="1" t="n">
        <x:f>IF(AND(O1634=1,L1634&gt;168),1,0)</x:f>
        <x:v>0</x:v>
      </x:c>
    </x:row>
    <x:row r="1635">
      <x:c r="A1635" s="1" t="str">
        <x:v>T01630</x:v>
      </x:c>
      <x:c r="B1635" s="9" t="n">
        <x:v>45665.10277777778</x:v>
      </x:c>
      <x:c r="C1635" s="9" t="n">
        <x:v>45665.44777777778</x:v>
      </x:c>
      <x:c r="D1635" s="9" t="n">
        <x:v>45667.34819444444</x:v>
      </x:c>
      <x:c r="E1635" s="1" t="str">
        <x:v>Normal</x:v>
      </x:c>
      <x:c r="F1635" s="1" t="str">
        <x:v>Email</x:v>
      </x:c>
      <x:c r="G1635" s="1" t="str">
        <x:v>Account access</x:v>
      </x:c>
      <x:c r="H1635" s="1" t="n">
        <x:v>0</x:v>
      </x:c>
      <x:c r="I1635" s="1"/>
      <x:c r="J1635" s="1" t="n">
        <x:f>IF(E1635="","",VLOOKUP(E1635,'Guide'!$A$7:$C$10,2,FALSE))</x:f>
        <x:v>12</x:v>
      </x:c>
      <x:c r="K1635" s="1" t="n">
        <x:f>IF(E1635="","",VLOOKUP(E1635,'Guide'!$A$7:$C$10,3,FALSE))</x:f>
        <x:v>72</x:v>
      </x:c>
      <x:c r="L1635" s="10" t="n">
        <x:f>('Guide'!$B$4-B1635)*24</x:f>
        <x:v>4173.533333333326</x:v>
      </x:c>
      <x:c r="M1635" s="10" t="n">
        <x:f>IF(C1635="","",ROUND((C1635-B1635)*24,6))</x:f>
        <x:v>8.28</x:v>
      </x:c>
      <x:c r="N1635" s="10" t="n">
        <x:f>IF(D1635="","",ROUND((D1635-B1635)*24,6))</x:f>
        <x:v>53.89</x:v>
      </x:c>
      <x:c r="O1635" s="1" t="n">
        <x:f>IF(D1635="",1,0)</x:f>
        <x:v>0</x:v>
      </x:c>
      <x:c r="P1635" s="1" t="n">
        <x:f>IF(E1635="",0,IF(OR(C1635&lt;&gt;"",L1635&gt;=J1635),1,0))</x:f>
        <x:v>1</x:v>
      </x:c>
      <x:c r="Q1635" s="1" t="n">
        <x:f>IF(AND(E1635&lt;&gt;"",C1635&lt;&gt;"",M1635&lt;=J1635),1,0)</x:f>
        <x:v>1</x:v>
      </x:c>
      <x:c r="R1635" s="1" t="n">
        <x:f>P1635-Q1635</x:f>
        <x:v>0</x:v>
      </x:c>
      <x:c r="S1635" s="1" t="n">
        <x:f>IF(E1635="",0,IF(OR(D1635&lt;&gt;"",L1635&gt;=K1635),1,0))</x:f>
        <x:v>1</x:v>
      </x:c>
      <x:c r="T1635" s="1" t="n">
        <x:f>IF(AND(E1635&lt;&gt;"",D1635&lt;&gt;"",N1635&lt;=K1635),1,0)</x:f>
        <x:v>1</x:v>
      </x:c>
      <x:c r="U1635" s="1" t="n">
        <x:f>S1635-T1635</x:f>
        <x:v>0</x:v>
      </x:c>
      <x:c r="V1635" s="1" t="n">
        <x:f>IF(I1635="",0,1)</x:f>
        <x:v>0</x:v>
      </x:c>
      <x:c r="W1635" s="1" t="n">
        <x:f>IF(I1635&gt;=4,1,0)</x:f>
        <x:v>0</x:v>
      </x:c>
      <x:c r="X1635" s="1" t="n">
        <x:f>1-O1635</x:f>
        <x:v>1</x:v>
      </x:c>
      <x:c r="Y1635" s="1" t="n">
        <x:f>IF(AND(O1635=1,L1635&gt;168),1,0)</x:f>
        <x:v>0</x:v>
      </x:c>
    </x:row>
    <x:row r="1636">
      <x:c r="A1636" s="1" t="str">
        <x:v>T01631</x:v>
      </x:c>
      <x:c r="B1636" s="9" t="n">
        <x:v>45719.35138888889</x:v>
      </x:c>
      <x:c r="C1636" s="9" t="n">
        <x:v>45719.37180555556</x:v>
      </x:c>
      <x:c r="D1636" s="9" t="n">
        <x:v>45719.56180555555</x:v>
      </x:c>
      <x:c r="E1636" s="1" t="str">
        <x:v>Urgent</x:v>
      </x:c>
      <x:c r="F1636" s="1" t="str">
        <x:v>WhatsApp</x:v>
      </x:c>
      <x:c r="G1636" s="1" t="str">
        <x:v>Billing</x:v>
      </x:c>
      <x:c r="H1636" s="1" t="n">
        <x:v>0</x:v>
      </x:c>
      <x:c r="I1636" s="1"/>
      <x:c r="J1636" s="1" t="n">
        <x:f>IF(E1636="","",VLOOKUP(E1636,'Guide'!$A$7:$C$10,2,FALSE))</x:f>
        <x:v>1</x:v>
      </x:c>
      <x:c r="K1636" s="1" t="n">
        <x:f>IF(E1636="","",VLOOKUP(E1636,'Guide'!$A$7:$C$10,3,FALSE))</x:f>
        <x:v>8</x:v>
      </x:c>
      <x:c r="L1636" s="10" t="n">
        <x:f>('Guide'!$B$4-B1636)*24</x:f>
        <x:v>2871.566666666593</x:v>
      </x:c>
      <x:c r="M1636" s="10" t="n">
        <x:f>IF(C1636="","",ROUND((C1636-B1636)*24,6))</x:f>
        <x:v>0.49</x:v>
      </x:c>
      <x:c r="N1636" s="10" t="n">
        <x:f>IF(D1636="","",ROUND((D1636-B1636)*24,6))</x:f>
        <x:v>5.05</x:v>
      </x:c>
      <x:c r="O1636" s="1" t="n">
        <x:f>IF(D1636="",1,0)</x:f>
        <x:v>0</x:v>
      </x:c>
      <x:c r="P1636" s="1" t="n">
        <x:f>IF(E1636="",0,IF(OR(C1636&lt;&gt;"",L1636&gt;=J1636),1,0))</x:f>
        <x:v>1</x:v>
      </x:c>
      <x:c r="Q1636" s="1" t="n">
        <x:f>IF(AND(E1636&lt;&gt;"",C1636&lt;&gt;"",M1636&lt;=J1636),1,0)</x:f>
        <x:v>1</x:v>
      </x:c>
      <x:c r="R1636" s="1" t="n">
        <x:f>P1636-Q1636</x:f>
        <x:v>0</x:v>
      </x:c>
      <x:c r="S1636" s="1" t="n">
        <x:f>IF(E1636="",0,IF(OR(D1636&lt;&gt;"",L1636&gt;=K1636),1,0))</x:f>
        <x:v>1</x:v>
      </x:c>
      <x:c r="T1636" s="1" t="n">
        <x:f>IF(AND(E1636&lt;&gt;"",D1636&lt;&gt;"",N1636&lt;=K1636),1,0)</x:f>
        <x:v>1</x:v>
      </x:c>
      <x:c r="U1636" s="1" t="n">
        <x:f>S1636-T1636</x:f>
        <x:v>0</x:v>
      </x:c>
      <x:c r="V1636" s="1" t="n">
        <x:f>IF(I1636="",0,1)</x:f>
        <x:v>0</x:v>
      </x:c>
      <x:c r="W1636" s="1" t="n">
        <x:f>IF(I1636&gt;=4,1,0)</x:f>
        <x:v>0</x:v>
      </x:c>
      <x:c r="X1636" s="1" t="n">
        <x:f>1-O1636</x:f>
        <x:v>1</x:v>
      </x:c>
      <x:c r="Y1636" s="1" t="n">
        <x:f>IF(AND(O1636=1,L1636&gt;168),1,0)</x:f>
        <x:v>0</x:v>
      </x:c>
    </x:row>
    <x:row r="1637">
      <x:c r="A1637" s="1" t="str">
        <x:v>T01632</x:v>
      </x:c>
      <x:c r="B1637" s="9" t="n">
        <x:v>45730.85625</x:v>
      </x:c>
      <x:c r="C1637" s="9" t="n">
        <x:v>45731.21333333333</x:v>
      </x:c>
      <x:c r="D1637" s="9" t="n">
        <x:v>45732.75</x:v>
      </x:c>
      <x:c r="E1637" s="1" t="str">
        <x:v>High</x:v>
      </x:c>
      <x:c r="F1637" s="1" t="str">
        <x:v>Email</x:v>
      </x:c>
      <x:c r="G1637" s="1" t="str">
        <x:v>Refund</x:v>
      </x:c>
      <x:c r="H1637" s="1" t="n">
        <x:v>0</x:v>
      </x:c>
      <x:c r="I1637" s="1"/>
      <x:c r="J1637" s="1" t="n">
        <x:f>IF(E1637="","",VLOOKUP(E1637,'Guide'!$A$7:$C$10,2,FALSE))</x:f>
        <x:v>4</x:v>
      </x:c>
      <x:c r="K1637" s="1" t="n">
        <x:f>IF(E1637="","",VLOOKUP(E1637,'Guide'!$A$7:$C$10,3,FALSE))</x:f>
        <x:v>24</x:v>
      </x:c>
      <x:c r="L1637" s="10" t="n">
        <x:f>('Guide'!$B$4-B1637)*24</x:f>
        <x:v>2595.45000000007</x:v>
      </x:c>
      <x:c r="M1637" s="10" t="n">
        <x:f>IF(C1637="","",ROUND((C1637-B1637)*24,6))</x:f>
        <x:v>8.57</x:v>
      </x:c>
      <x:c r="N1637" s="10" t="n">
        <x:f>IF(D1637="","",ROUND((D1637-B1637)*24,6))</x:f>
        <x:v>45.45</x:v>
      </x:c>
      <x:c r="O1637" s="1" t="n">
        <x:f>IF(D1637="",1,0)</x:f>
        <x:v>0</x:v>
      </x:c>
      <x:c r="P1637" s="1" t="n">
        <x:f>IF(E1637="",0,IF(OR(C1637&lt;&gt;"",L1637&gt;=J1637),1,0))</x:f>
        <x:v>1</x:v>
      </x:c>
      <x:c r="Q1637" s="1" t="n">
        <x:f>IF(AND(E1637&lt;&gt;"",C1637&lt;&gt;"",M1637&lt;=J1637),1,0)</x:f>
        <x:v>0</x:v>
      </x:c>
      <x:c r="R1637" s="1" t="n">
        <x:f>P1637-Q1637</x:f>
        <x:v>1</x:v>
      </x:c>
      <x:c r="S1637" s="1" t="n">
        <x:f>IF(E1637="",0,IF(OR(D1637&lt;&gt;"",L1637&gt;=K1637),1,0))</x:f>
        <x:v>1</x:v>
      </x:c>
      <x:c r="T1637" s="1" t="n">
        <x:f>IF(AND(E1637&lt;&gt;"",D1637&lt;&gt;"",N1637&lt;=K1637),1,0)</x:f>
        <x:v>0</x:v>
      </x:c>
      <x:c r="U1637" s="1" t="n">
        <x:f>S1637-T1637</x:f>
        <x:v>1</x:v>
      </x:c>
      <x:c r="V1637" s="1" t="n">
        <x:f>IF(I1637="",0,1)</x:f>
        <x:v>0</x:v>
      </x:c>
      <x:c r="W1637" s="1" t="n">
        <x:f>IF(I1637&gt;=4,1,0)</x:f>
        <x:v>0</x:v>
      </x:c>
      <x:c r="X1637" s="1" t="n">
        <x:f>1-O1637</x:f>
        <x:v>1</x:v>
      </x:c>
      <x:c r="Y1637" s="1" t="n">
        <x:f>IF(AND(O1637=1,L1637&gt;168),1,0)</x:f>
        <x:v>0</x:v>
      </x:c>
    </x:row>
    <x:row r="1638">
      <x:c r="A1638" s="1" t="str">
        <x:v>T01633</x:v>
      </x:c>
      <x:c r="B1638" s="9" t="n">
        <x:v>45724.84375</x:v>
      </x:c>
      <x:c r="C1638" s="9" t="n">
        <x:v>45724.8975</x:v>
      </x:c>
      <x:c r="D1638" s="9" t="n">
        <x:v>45725.08541666667</x:v>
      </x:c>
      <x:c r="E1638" s="1" t="str">
        <x:v>High</x:v>
      </x:c>
      <x:c r="F1638" s="1" t="str">
        <x:v>Web chat</x:v>
      </x:c>
      <x:c r="G1638" s="1" t="str">
        <x:v>Account access</x:v>
      </x:c>
      <x:c r="H1638" s="1" t="n">
        <x:v>0</x:v>
      </x:c>
      <x:c r="I1638" s="1"/>
      <x:c r="J1638" s="1" t="n">
        <x:f>IF(E1638="","",VLOOKUP(E1638,'Guide'!$A$7:$C$10,2,FALSE))</x:f>
        <x:v>4</x:v>
      </x:c>
      <x:c r="K1638" s="1" t="n">
        <x:f>IF(E1638="","",VLOOKUP(E1638,'Guide'!$A$7:$C$10,3,FALSE))</x:f>
        <x:v>24</x:v>
      </x:c>
      <x:c r="L1638" s="10" t="n">
        <x:f>('Guide'!$B$4-B1638)*24</x:f>
        <x:v>2739.75</x:v>
      </x:c>
      <x:c r="M1638" s="10" t="n">
        <x:f>IF(C1638="","",ROUND((C1638-B1638)*24,6))</x:f>
        <x:v>1.29</x:v>
      </x:c>
      <x:c r="N1638" s="10" t="n">
        <x:f>IF(D1638="","",ROUND((D1638-B1638)*24,6))</x:f>
        <x:v>5.8</x:v>
      </x:c>
      <x:c r="O1638" s="1" t="n">
        <x:f>IF(D1638="",1,0)</x:f>
        <x:v>0</x:v>
      </x:c>
      <x:c r="P1638" s="1" t="n">
        <x:f>IF(E1638="",0,IF(OR(C1638&lt;&gt;"",L1638&gt;=J1638),1,0))</x:f>
        <x:v>1</x:v>
      </x:c>
      <x:c r="Q1638" s="1" t="n">
        <x:f>IF(AND(E1638&lt;&gt;"",C1638&lt;&gt;"",M1638&lt;=J1638),1,0)</x:f>
        <x:v>1</x:v>
      </x:c>
      <x:c r="R1638" s="1" t="n">
        <x:f>P1638-Q1638</x:f>
        <x:v>0</x:v>
      </x:c>
      <x:c r="S1638" s="1" t="n">
        <x:f>IF(E1638="",0,IF(OR(D1638&lt;&gt;"",L1638&gt;=K1638),1,0))</x:f>
        <x:v>1</x:v>
      </x:c>
      <x:c r="T1638" s="1" t="n">
        <x:f>IF(AND(E1638&lt;&gt;"",D1638&lt;&gt;"",N1638&lt;=K1638),1,0)</x:f>
        <x:v>1</x:v>
      </x:c>
      <x:c r="U1638" s="1" t="n">
        <x:f>S1638-T1638</x:f>
        <x:v>0</x:v>
      </x:c>
      <x:c r="V1638" s="1" t="n">
        <x:f>IF(I1638="",0,1)</x:f>
        <x:v>0</x:v>
      </x:c>
      <x:c r="W1638" s="1" t="n">
        <x:f>IF(I1638&gt;=4,1,0)</x:f>
        <x:v>0</x:v>
      </x:c>
      <x:c r="X1638" s="1" t="n">
        <x:f>1-O1638</x:f>
        <x:v>1</x:v>
      </x:c>
      <x:c r="Y1638" s="1" t="n">
        <x:f>IF(AND(O1638=1,L1638&gt;168),1,0)</x:f>
        <x:v>0</x:v>
      </x:c>
    </x:row>
    <x:row r="1639">
      <x:c r="A1639" s="1" t="str">
        <x:v>T01634</x:v>
      </x:c>
      <x:c r="B1639" s="9" t="n">
        <x:v>45733.49444444444</x:v>
      </x:c>
      <x:c r="C1639" s="9" t="n">
        <x:v>45733.51736111111</x:v>
      </x:c>
      <x:c r="D1639" s="9" t="n">
        <x:v>45733.61402777778</x:v>
      </x:c>
      <x:c r="E1639" s="1" t="str">
        <x:v>Urgent</x:v>
      </x:c>
      <x:c r="F1639" s="1" t="str">
        <x:v>WhatsApp</x:v>
      </x:c>
      <x:c r="G1639" s="1" t="str">
        <x:v>Product information</x:v>
      </x:c>
      <x:c r="H1639" s="1" t="n">
        <x:v>1</x:v>
      </x:c>
      <x:c r="I1639" s="1" t="n">
        <x:v>4</x:v>
      </x:c>
      <x:c r="J1639" s="1" t="n">
        <x:f>IF(E1639="","",VLOOKUP(E1639,'Guide'!$A$7:$C$10,2,FALSE))</x:f>
        <x:v>1</x:v>
      </x:c>
      <x:c r="K1639" s="1" t="n">
        <x:f>IF(E1639="","",VLOOKUP(E1639,'Guide'!$A$7:$C$10,3,FALSE))</x:f>
        <x:v>8</x:v>
      </x:c>
      <x:c r="L1639" s="10" t="n">
        <x:f>('Guide'!$B$4-B1639)*24</x:f>
        <x:v>2532.1333333334187</x:v>
      </x:c>
      <x:c r="M1639" s="10" t="n">
        <x:f>IF(C1639="","",ROUND((C1639-B1639)*24,6))</x:f>
        <x:v>0.55</x:v>
      </x:c>
      <x:c r="N1639" s="10" t="n">
        <x:f>IF(D1639="","",ROUND((D1639-B1639)*24,6))</x:f>
        <x:v>2.87</x:v>
      </x:c>
      <x:c r="O1639" s="1" t="n">
        <x:f>IF(D1639="",1,0)</x:f>
        <x:v>0</x:v>
      </x:c>
      <x:c r="P1639" s="1" t="n">
        <x:f>IF(E1639="",0,IF(OR(C1639&lt;&gt;"",L1639&gt;=J1639),1,0))</x:f>
        <x:v>1</x:v>
      </x:c>
      <x:c r="Q1639" s="1" t="n">
        <x:f>IF(AND(E1639&lt;&gt;"",C1639&lt;&gt;"",M1639&lt;=J1639),1,0)</x:f>
        <x:v>1</x:v>
      </x:c>
      <x:c r="R1639" s="1" t="n">
        <x:f>P1639-Q1639</x:f>
        <x:v>0</x:v>
      </x:c>
      <x:c r="S1639" s="1" t="n">
        <x:f>IF(E1639="",0,IF(OR(D1639&lt;&gt;"",L1639&gt;=K1639),1,0))</x:f>
        <x:v>1</x:v>
      </x:c>
      <x:c r="T1639" s="1" t="n">
        <x:f>IF(AND(E1639&lt;&gt;"",D1639&lt;&gt;"",N1639&lt;=K1639),1,0)</x:f>
        <x:v>1</x:v>
      </x:c>
      <x:c r="U1639" s="1" t="n">
        <x:f>S1639-T1639</x:f>
        <x:v>0</x:v>
      </x:c>
      <x:c r="V1639" s="1" t="n">
        <x:f>IF(I1639="",0,1)</x:f>
        <x:v>1</x:v>
      </x:c>
      <x:c r="W1639" s="1" t="n">
        <x:f>IF(I1639&gt;=4,1,0)</x:f>
        <x:v>1</x:v>
      </x:c>
      <x:c r="X1639" s="1" t="n">
        <x:f>1-O1639</x:f>
        <x:v>1</x:v>
      </x:c>
      <x:c r="Y1639" s="1" t="n">
        <x:f>IF(AND(O1639=1,L1639&gt;168),1,0)</x:f>
        <x:v>0</x:v>
      </x:c>
    </x:row>
    <x:row r="1640">
      <x:c r="A1640" s="1" t="str">
        <x:v>T01635</x:v>
      </x:c>
      <x:c r="B1640" s="9" t="n">
        <x:v>45724.59722222222</x:v>
      </x:c>
      <x:c r="C1640" s="9" t="n">
        <x:v>45726.45930555555</x:v>
      </x:c>
      <x:c r="D1640" s="9" t="n">
        <x:v>45728.40013888889</x:v>
      </x:c>
      <x:c r="E1640" s="1" t="str">
        <x:v>Normal</x:v>
      </x:c>
      <x:c r="F1640" s="1" t="str">
        <x:v>WhatsApp</x:v>
      </x:c>
      <x:c r="G1640" s="1" t="str">
        <x:v>Delivery</x:v>
      </x:c>
      <x:c r="H1640" s="1" t="n">
        <x:v>0</x:v>
      </x:c>
      <x:c r="I1640" s="1"/>
      <x:c r="J1640" s="1" t="n">
        <x:f>IF(E1640="","",VLOOKUP(E1640,'Guide'!$A$7:$C$10,2,FALSE))</x:f>
        <x:v>12</x:v>
      </x:c>
      <x:c r="K1640" s="1" t="n">
        <x:f>IF(E1640="","",VLOOKUP(E1640,'Guide'!$A$7:$C$10,3,FALSE))</x:f>
        <x:v>72</x:v>
      </x:c>
      <x:c r="L1640" s="10" t="n">
        <x:f>('Guide'!$B$4-B1640)*24</x:f>
        <x:v>2745.6666666667443</x:v>
      </x:c>
      <x:c r="M1640" s="10" t="n">
        <x:f>IF(C1640="","",ROUND((C1640-B1640)*24,6))</x:f>
        <x:v>44.69</x:v>
      </x:c>
      <x:c r="N1640" s="10" t="n">
        <x:f>IF(D1640="","",ROUND((D1640-B1640)*24,6))</x:f>
        <x:v>91.27</x:v>
      </x:c>
      <x:c r="O1640" s="1" t="n">
        <x:f>IF(D1640="",1,0)</x:f>
        <x:v>0</x:v>
      </x:c>
      <x:c r="P1640" s="1" t="n">
        <x:f>IF(E1640="",0,IF(OR(C1640&lt;&gt;"",L1640&gt;=J1640),1,0))</x:f>
        <x:v>1</x:v>
      </x:c>
      <x:c r="Q1640" s="1" t="n">
        <x:f>IF(AND(E1640&lt;&gt;"",C1640&lt;&gt;"",M1640&lt;=J1640),1,0)</x:f>
        <x:v>0</x:v>
      </x:c>
      <x:c r="R1640" s="1" t="n">
        <x:f>P1640-Q1640</x:f>
        <x:v>1</x:v>
      </x:c>
      <x:c r="S1640" s="1" t="n">
        <x:f>IF(E1640="",0,IF(OR(D1640&lt;&gt;"",L1640&gt;=K1640),1,0))</x:f>
        <x:v>1</x:v>
      </x:c>
      <x:c r="T1640" s="1" t="n">
        <x:f>IF(AND(E1640&lt;&gt;"",D1640&lt;&gt;"",N1640&lt;=K1640),1,0)</x:f>
        <x:v>0</x:v>
      </x:c>
      <x:c r="U1640" s="1" t="n">
        <x:f>S1640-T1640</x:f>
        <x:v>1</x:v>
      </x:c>
      <x:c r="V1640" s="1" t="n">
        <x:f>IF(I1640="",0,1)</x:f>
        <x:v>0</x:v>
      </x:c>
      <x:c r="W1640" s="1" t="n">
        <x:f>IF(I1640&gt;=4,1,0)</x:f>
        <x:v>0</x:v>
      </x:c>
      <x:c r="X1640" s="1" t="n">
        <x:f>1-O1640</x:f>
        <x:v>1</x:v>
      </x:c>
      <x:c r="Y1640" s="1" t="n">
        <x:f>IF(AND(O1640=1,L1640&gt;168),1,0)</x:f>
        <x:v>0</x:v>
      </x:c>
    </x:row>
    <x:row r="1641">
      <x:c r="A1641" s="1" t="str">
        <x:v>T01636</x:v>
      </x:c>
      <x:c r="B1641" s="9" t="n">
        <x:v>45747.85277777778</x:v>
      </x:c>
      <x:c r="C1641" s="9" t="n">
        <x:v>45747.95111111111</x:v>
      </x:c>
      <x:c r="D1641" s="9" t="n">
        <x:v>45748.622777777775</x:v>
      </x:c>
      <x:c r="E1641" s="1" t="str">
        <x:v>Normal</x:v>
      </x:c>
      <x:c r="F1641" s="1" t="str">
        <x:v>WhatsApp</x:v>
      </x:c>
      <x:c r="G1641" s="1" t="str">
        <x:v>Product information</x:v>
      </x:c>
      <x:c r="H1641" s="1" t="n">
        <x:v>0</x:v>
      </x:c>
      <x:c r="I1641" s="1"/>
      <x:c r="J1641" s="1" t="n">
        <x:f>IF(E1641="","",VLOOKUP(E1641,'Guide'!$A$7:$C$10,2,FALSE))</x:f>
        <x:v>12</x:v>
      </x:c>
      <x:c r="K1641" s="1" t="n">
        <x:f>IF(E1641="","",VLOOKUP(E1641,'Guide'!$A$7:$C$10,3,FALSE))</x:f>
        <x:v>72</x:v>
      </x:c>
      <x:c r="L1641" s="10" t="n">
        <x:f>('Guide'!$B$4-B1641)*24</x:f>
        <x:v>2187.5333333333256</x:v>
      </x:c>
      <x:c r="M1641" s="10" t="n">
        <x:f>IF(C1641="","",ROUND((C1641-B1641)*24,6))</x:f>
        <x:v>2.36</x:v>
      </x:c>
      <x:c r="N1641" s="10" t="n">
        <x:f>IF(D1641="","",ROUND((D1641-B1641)*24,6))</x:f>
        <x:v>18.48</x:v>
      </x:c>
      <x:c r="O1641" s="1" t="n">
        <x:f>IF(D1641="",1,0)</x:f>
        <x:v>0</x:v>
      </x:c>
      <x:c r="P1641" s="1" t="n">
        <x:f>IF(E1641="",0,IF(OR(C1641&lt;&gt;"",L1641&gt;=J1641),1,0))</x:f>
        <x:v>1</x:v>
      </x:c>
      <x:c r="Q1641" s="1" t="n">
        <x:f>IF(AND(E1641&lt;&gt;"",C1641&lt;&gt;"",M1641&lt;=J1641),1,0)</x:f>
        <x:v>1</x:v>
      </x:c>
      <x:c r="R1641" s="1" t="n">
        <x:f>P1641-Q1641</x:f>
        <x:v>0</x:v>
      </x:c>
      <x:c r="S1641" s="1" t="n">
        <x:f>IF(E1641="",0,IF(OR(D1641&lt;&gt;"",L1641&gt;=K1641),1,0))</x:f>
        <x:v>1</x:v>
      </x:c>
      <x:c r="T1641" s="1" t="n">
        <x:f>IF(AND(E1641&lt;&gt;"",D1641&lt;&gt;"",N1641&lt;=K1641),1,0)</x:f>
        <x:v>1</x:v>
      </x:c>
      <x:c r="U1641" s="1" t="n">
        <x:f>S1641-T1641</x:f>
        <x:v>0</x:v>
      </x:c>
      <x:c r="V1641" s="1" t="n">
        <x:f>IF(I1641="",0,1)</x:f>
        <x:v>0</x:v>
      </x:c>
      <x:c r="W1641" s="1" t="n">
        <x:f>IF(I1641&gt;=4,1,0)</x:f>
        <x:v>0</x:v>
      </x:c>
      <x:c r="X1641" s="1" t="n">
        <x:f>1-O1641</x:f>
        <x:v>1</x:v>
      </x:c>
      <x:c r="Y1641" s="1" t="n">
        <x:f>IF(AND(O1641=1,L1641&gt;168),1,0)</x:f>
        <x:v>0</x:v>
      </x:c>
    </x:row>
    <x:row r="1642">
      <x:c r="A1642" s="1" t="str">
        <x:v>T01637</x:v>
      </x:c>
      <x:c r="B1642" s="9" t="n">
        <x:v>45821.958333333336</x:v>
      </x:c>
      <x:c r="C1642" s="9" t="n">
        <x:v>45822.17458333333</x:v>
      </x:c>
      <x:c r="D1642" s="9" t="n">
        <x:v>45823.27416666667</x:v>
      </x:c>
      <x:c r="E1642" s="1" t="str">
        <x:v>Normal</x:v>
      </x:c>
      <x:c r="F1642" s="1" t="str">
        <x:v>Email</x:v>
      </x:c>
      <x:c r="G1642" s="1" t="str">
        <x:v>Refund</x:v>
      </x:c>
      <x:c r="H1642" s="1" t="n">
        <x:v>1</x:v>
      </x:c>
      <x:c r="I1642" s="1" t="n">
        <x:v>3</x:v>
      </x:c>
      <x:c r="J1642" s="1" t="n">
        <x:f>IF(E1642="","",VLOOKUP(E1642,'Guide'!$A$7:$C$10,2,FALSE))</x:f>
        <x:v>12</x:v>
      </x:c>
      <x:c r="K1642" s="1" t="n">
        <x:f>IF(E1642="","",VLOOKUP(E1642,'Guide'!$A$7:$C$10,3,FALSE))</x:f>
        <x:v>72</x:v>
      </x:c>
      <x:c r="L1642" s="10" t="n">
        <x:f>('Guide'!$B$4-B1642)*24</x:f>
        <x:v>408.9999999999418</x:v>
      </x:c>
      <x:c r="M1642" s="10" t="n">
        <x:f>IF(C1642="","",ROUND((C1642-B1642)*24,6))</x:f>
        <x:v>5.19</x:v>
      </x:c>
      <x:c r="N1642" s="10" t="n">
        <x:f>IF(D1642="","",ROUND((D1642-B1642)*24,6))</x:f>
        <x:v>31.58</x:v>
      </x:c>
      <x:c r="O1642" s="1" t="n">
        <x:f>IF(D1642="",1,0)</x:f>
        <x:v>0</x:v>
      </x:c>
      <x:c r="P1642" s="1" t="n">
        <x:f>IF(E1642="",0,IF(OR(C1642&lt;&gt;"",L1642&gt;=J1642),1,0))</x:f>
        <x:v>1</x:v>
      </x:c>
      <x:c r="Q1642" s="1" t="n">
        <x:f>IF(AND(E1642&lt;&gt;"",C1642&lt;&gt;"",M1642&lt;=J1642),1,0)</x:f>
        <x:v>1</x:v>
      </x:c>
      <x:c r="R1642" s="1" t="n">
        <x:f>P1642-Q1642</x:f>
        <x:v>0</x:v>
      </x:c>
      <x:c r="S1642" s="1" t="n">
        <x:f>IF(E1642="",0,IF(OR(D1642&lt;&gt;"",L1642&gt;=K1642),1,0))</x:f>
        <x:v>1</x:v>
      </x:c>
      <x:c r="T1642" s="1" t="n">
        <x:f>IF(AND(E1642&lt;&gt;"",D1642&lt;&gt;"",N1642&lt;=K1642),1,0)</x:f>
        <x:v>1</x:v>
      </x:c>
      <x:c r="U1642" s="1" t="n">
        <x:f>S1642-T1642</x:f>
        <x:v>0</x:v>
      </x:c>
      <x:c r="V1642" s="1" t="n">
        <x:f>IF(I1642="",0,1)</x:f>
        <x:v>1</x:v>
      </x:c>
      <x:c r="W1642" s="1" t="n">
        <x:f>IF(I1642&gt;=4,1,0)</x:f>
        <x:v>0</x:v>
      </x:c>
      <x:c r="X1642" s="1" t="n">
        <x:f>1-O1642</x:f>
        <x:v>1</x:v>
      </x:c>
      <x:c r="Y1642" s="1" t="n">
        <x:f>IF(AND(O1642=1,L1642&gt;168),1,0)</x:f>
        <x:v>0</x:v>
      </x:c>
    </x:row>
    <x:row r="1643">
      <x:c r="A1643" s="1" t="str">
        <x:v>T01638</x:v>
      </x:c>
      <x:c r="B1643" s="9" t="n">
        <x:v>45822.538194444445</x:v>
      </x:c>
      <x:c r="C1643" s="9" t="n">
        <x:v>45823.10319444445</x:v>
      </x:c>
      <x:c r="D1643" s="9" t="n">
        <x:v>45825.88611111111</x:v>
      </x:c>
      <x:c r="E1643" s="1" t="str">
        <x:v>Normal</x:v>
      </x:c>
      <x:c r="F1643" s="1" t="str">
        <x:v>Email</x:v>
      </x:c>
      <x:c r="G1643" s="1" t="str">
        <x:v>Account access</x:v>
      </x:c>
      <x:c r="H1643" s="1" t="n">
        <x:v>0</x:v>
      </x:c>
      <x:c r="I1643" s="1"/>
      <x:c r="J1643" s="1" t="n">
        <x:f>IF(E1643="","",VLOOKUP(E1643,'Guide'!$A$7:$C$10,2,FALSE))</x:f>
        <x:v>12</x:v>
      </x:c>
      <x:c r="K1643" s="1" t="n">
        <x:f>IF(E1643="","",VLOOKUP(E1643,'Guide'!$A$7:$C$10,3,FALSE))</x:f>
        <x:v>72</x:v>
      </x:c>
      <x:c r="L1643" s="10" t="n">
        <x:f>('Guide'!$B$4-B1643)*24</x:f>
        <x:v>395.08333333331393</x:v>
      </x:c>
      <x:c r="M1643" s="10" t="n">
        <x:f>IF(C1643="","",ROUND((C1643-B1643)*24,6))</x:f>
        <x:v>13.56</x:v>
      </x:c>
      <x:c r="N1643" s="10" t="n">
        <x:f>IF(D1643="","",ROUND((D1643-B1643)*24,6))</x:f>
        <x:v>80.35</x:v>
      </x:c>
      <x:c r="O1643" s="1" t="n">
        <x:f>IF(D1643="",1,0)</x:f>
        <x:v>0</x:v>
      </x:c>
      <x:c r="P1643" s="1" t="n">
        <x:f>IF(E1643="",0,IF(OR(C1643&lt;&gt;"",L1643&gt;=J1643),1,0))</x:f>
        <x:v>1</x:v>
      </x:c>
      <x:c r="Q1643" s="1" t="n">
        <x:f>IF(AND(E1643&lt;&gt;"",C1643&lt;&gt;"",M1643&lt;=J1643),1,0)</x:f>
        <x:v>0</x:v>
      </x:c>
      <x:c r="R1643" s="1" t="n">
        <x:f>P1643-Q1643</x:f>
        <x:v>1</x:v>
      </x:c>
      <x:c r="S1643" s="1" t="n">
        <x:f>IF(E1643="",0,IF(OR(D1643&lt;&gt;"",L1643&gt;=K1643),1,0))</x:f>
        <x:v>1</x:v>
      </x:c>
      <x:c r="T1643" s="1" t="n">
        <x:f>IF(AND(E1643&lt;&gt;"",D1643&lt;&gt;"",N1643&lt;=K1643),1,0)</x:f>
        <x:v>0</x:v>
      </x:c>
      <x:c r="U1643" s="1" t="n">
        <x:f>S1643-T1643</x:f>
        <x:v>1</x:v>
      </x:c>
      <x:c r="V1643" s="1" t="n">
        <x:f>IF(I1643="",0,1)</x:f>
        <x:v>0</x:v>
      </x:c>
      <x:c r="W1643" s="1" t="n">
        <x:f>IF(I1643&gt;=4,1,0)</x:f>
        <x:v>0</x:v>
      </x:c>
      <x:c r="X1643" s="1" t="n">
        <x:f>1-O1643</x:f>
        <x:v>1</x:v>
      </x:c>
      <x:c r="Y1643" s="1" t="n">
        <x:f>IF(AND(O1643=1,L1643&gt;168),1,0)</x:f>
        <x:v>0</x:v>
      </x:c>
    </x:row>
    <x:row r="1644">
      <x:c r="A1644" s="1" t="str">
        <x:v>T01639</x:v>
      </x:c>
      <x:c r="B1644" s="9" t="n">
        <x:v>45798.90138888889</x:v>
      </x:c>
      <x:c r="C1644" s="9" t="n">
        <x:v>45799.21097222222</x:v>
      </x:c>
      <x:c r="D1644" s="9" t="n">
        <x:v>45807.10388888889</x:v>
      </x:c>
      <x:c r="E1644" s="1" t="str">
        <x:v>Normal</x:v>
      </x:c>
      <x:c r="F1644" s="1" t="str">
        <x:v>WhatsApp</x:v>
      </x:c>
      <x:c r="G1644" s="1" t="str">
        <x:v>Product information</x:v>
      </x:c>
      <x:c r="H1644" s="1" t="n">
        <x:v>0</x:v>
      </x:c>
      <x:c r="I1644" s="1"/>
      <x:c r="J1644" s="1" t="n">
        <x:f>IF(E1644="","",VLOOKUP(E1644,'Guide'!$A$7:$C$10,2,FALSE))</x:f>
        <x:v>12</x:v>
      </x:c>
      <x:c r="K1644" s="1" t="n">
        <x:f>IF(E1644="","",VLOOKUP(E1644,'Guide'!$A$7:$C$10,3,FALSE))</x:f>
        <x:v>72</x:v>
      </x:c>
      <x:c r="L1644" s="10" t="n">
        <x:f>('Guide'!$B$4-B1644)*24</x:f>
        <x:v>962.3666666666977</x:v>
      </x:c>
      <x:c r="M1644" s="10" t="n">
        <x:f>IF(C1644="","",ROUND((C1644-B1644)*24,6))</x:f>
        <x:v>7.43</x:v>
      </x:c>
      <x:c r="N1644" s="10" t="n">
        <x:f>IF(D1644="","",ROUND((D1644-B1644)*24,6))</x:f>
        <x:v>196.86</x:v>
      </x:c>
      <x:c r="O1644" s="1" t="n">
        <x:f>IF(D1644="",1,0)</x:f>
        <x:v>0</x:v>
      </x:c>
      <x:c r="P1644" s="1" t="n">
        <x:f>IF(E1644="",0,IF(OR(C1644&lt;&gt;"",L1644&gt;=J1644),1,0))</x:f>
        <x:v>1</x:v>
      </x:c>
      <x:c r="Q1644" s="1" t="n">
        <x:f>IF(AND(E1644&lt;&gt;"",C1644&lt;&gt;"",M1644&lt;=J1644),1,0)</x:f>
        <x:v>1</x:v>
      </x:c>
      <x:c r="R1644" s="1" t="n">
        <x:f>P1644-Q1644</x:f>
        <x:v>0</x:v>
      </x:c>
      <x:c r="S1644" s="1" t="n">
        <x:f>IF(E1644="",0,IF(OR(D1644&lt;&gt;"",L1644&gt;=K1644),1,0))</x:f>
        <x:v>1</x:v>
      </x:c>
      <x:c r="T1644" s="1" t="n">
        <x:f>IF(AND(E1644&lt;&gt;"",D1644&lt;&gt;"",N1644&lt;=K1644),1,0)</x:f>
        <x:v>0</x:v>
      </x:c>
      <x:c r="U1644" s="1" t="n">
        <x:f>S1644-T1644</x:f>
        <x:v>1</x:v>
      </x:c>
      <x:c r="V1644" s="1" t="n">
        <x:f>IF(I1644="",0,1)</x:f>
        <x:v>0</x:v>
      </x:c>
      <x:c r="W1644" s="1" t="n">
        <x:f>IF(I1644&gt;=4,1,0)</x:f>
        <x:v>0</x:v>
      </x:c>
      <x:c r="X1644" s="1" t="n">
        <x:f>1-O1644</x:f>
        <x:v>1</x:v>
      </x:c>
      <x:c r="Y1644" s="1" t="n">
        <x:f>IF(AND(O1644=1,L1644&gt;168),1,0)</x:f>
        <x:v>0</x:v>
      </x:c>
    </x:row>
    <x:row r="1645">
      <x:c r="A1645" s="1" t="str">
        <x:v>T01640</x:v>
      </x:c>
      <x:c r="B1645" s="9" t="n">
        <x:v>45690.74444444444</x:v>
      </x:c>
      <x:c r="C1645" s="9" t="n">
        <x:v>45691.23069444444</x:v>
      </x:c>
      <x:c r="D1645" s="9"/>
      <x:c r="E1645" s="1" t="str">
        <x:v>Normal</x:v>
      </x:c>
      <x:c r="F1645" s="1" t="str">
        <x:v>Web chat</x:v>
      </x:c>
      <x:c r="G1645" s="1" t="str">
        <x:v>Billing</x:v>
      </x:c>
      <x:c r="H1645" s="1" t="n">
        <x:v>0</x:v>
      </x:c>
      <x:c r="I1645" s="1"/>
      <x:c r="J1645" s="1" t="n">
        <x:f>IF(E1645="","",VLOOKUP(E1645,'Guide'!$A$7:$C$10,2,FALSE))</x:f>
        <x:v>12</x:v>
      </x:c>
      <x:c r="K1645" s="1" t="n">
        <x:f>IF(E1645="","",VLOOKUP(E1645,'Guide'!$A$7:$C$10,3,FALSE))</x:f>
        <x:v>72</x:v>
      </x:c>
      <x:c r="L1645" s="10" t="n">
        <x:f>('Guide'!$B$4-B1645)*24</x:f>
        <x:v>3558.1333333334187</x:v>
      </x:c>
      <x:c r="M1645" s="10" t="n">
        <x:f>IF(C1645="","",ROUND((C1645-B1645)*24,6))</x:f>
        <x:v>11.67</x:v>
      </x:c>
      <x:c r="N1645" s="10" t="str">
        <x:f>IF(D1645="","",ROUND((D1645-B1645)*24,6))</x:f>
      </x:c>
      <x:c r="O1645" s="1" t="n">
        <x:f>IF(D1645="",1,0)</x:f>
        <x:v>1</x:v>
      </x:c>
      <x:c r="P1645" s="1" t="n">
        <x:f>IF(E1645="",0,IF(OR(C1645&lt;&gt;"",L1645&gt;=J1645),1,0))</x:f>
        <x:v>1</x:v>
      </x:c>
      <x:c r="Q1645" s="1" t="n">
        <x:f>IF(AND(E1645&lt;&gt;"",C1645&lt;&gt;"",M1645&lt;=J1645),1,0)</x:f>
        <x:v>1</x:v>
      </x:c>
      <x:c r="R1645" s="1" t="n">
        <x:f>P1645-Q1645</x:f>
        <x:v>0</x:v>
      </x:c>
      <x:c r="S1645" s="1" t="n">
        <x:f>IF(E1645="",0,IF(OR(D1645&lt;&gt;"",L1645&gt;=K1645),1,0))</x:f>
        <x:v>1</x:v>
      </x:c>
      <x:c r="T1645" s="1" t="n">
        <x:f>IF(AND(E1645&lt;&gt;"",D1645&lt;&gt;"",N1645&lt;=K1645),1,0)</x:f>
        <x:v>0</x:v>
      </x:c>
      <x:c r="U1645" s="1" t="n">
        <x:f>S1645-T1645</x:f>
        <x:v>1</x:v>
      </x:c>
      <x:c r="V1645" s="1" t="n">
        <x:f>IF(I1645="",0,1)</x:f>
        <x:v>0</x:v>
      </x:c>
      <x:c r="W1645" s="1" t="n">
        <x:f>IF(I1645&gt;=4,1,0)</x:f>
        <x:v>0</x:v>
      </x:c>
      <x:c r="X1645" s="1" t="n">
        <x:f>1-O1645</x:f>
        <x:v>0</x:v>
      </x:c>
      <x:c r="Y1645" s="1" t="n">
        <x:f>IF(AND(O1645=1,L1645&gt;168),1,0)</x:f>
        <x:v>1</x:v>
      </x:c>
    </x:row>
    <x:row r="1646">
      <x:c r="A1646" s="1" t="str">
        <x:v>T01641</x:v>
      </x:c>
      <x:c r="B1646" s="9" t="n">
        <x:v>45824.54652777778</x:v>
      </x:c>
      <x:c r="C1646" s="9" t="n">
        <x:v>45826.193194444444</x:v>
      </x:c>
      <x:c r="D1646" s="9" t="n">
        <x:v>45829.02736111111</x:v>
      </x:c>
      <x:c r="E1646" s="1" t="str">
        <x:v>Normal</x:v>
      </x:c>
      <x:c r="F1646" s="1" t="str">
        <x:v>WhatsApp</x:v>
      </x:c>
      <x:c r="G1646" s="1" t="str">
        <x:v>Refund</x:v>
      </x:c>
      <x:c r="H1646" s="1" t="n">
        <x:v>0</x:v>
      </x:c>
      <x:c r="I1646" s="1" t="n">
        <x:v>1</x:v>
      </x:c>
      <x:c r="J1646" s="1" t="n">
        <x:f>IF(E1646="","",VLOOKUP(E1646,'Guide'!$A$7:$C$10,2,FALSE))</x:f>
        <x:v>12</x:v>
      </x:c>
      <x:c r="K1646" s="1" t="n">
        <x:f>IF(E1646="","",VLOOKUP(E1646,'Guide'!$A$7:$C$10,3,FALSE))</x:f>
        <x:v>72</x:v>
      </x:c>
      <x:c r="L1646" s="10" t="n">
        <x:f>('Guide'!$B$4-B1646)*24</x:f>
        <x:v>346.8833333333605</x:v>
      </x:c>
      <x:c r="M1646" s="10" t="n">
        <x:f>IF(C1646="","",ROUND((C1646-B1646)*24,6))</x:f>
        <x:v>39.52</x:v>
      </x:c>
      <x:c r="N1646" s="10" t="n">
        <x:f>IF(D1646="","",ROUND((D1646-B1646)*24,6))</x:f>
        <x:v>107.54</x:v>
      </x:c>
      <x:c r="O1646" s="1" t="n">
        <x:f>IF(D1646="",1,0)</x:f>
        <x:v>0</x:v>
      </x:c>
      <x:c r="P1646" s="1" t="n">
        <x:f>IF(E1646="",0,IF(OR(C1646&lt;&gt;"",L1646&gt;=J1646),1,0))</x:f>
        <x:v>1</x:v>
      </x:c>
      <x:c r="Q1646" s="1" t="n">
        <x:f>IF(AND(E1646&lt;&gt;"",C1646&lt;&gt;"",M1646&lt;=J1646),1,0)</x:f>
        <x:v>0</x:v>
      </x:c>
      <x:c r="R1646" s="1" t="n">
        <x:f>P1646-Q1646</x:f>
        <x:v>1</x:v>
      </x:c>
      <x:c r="S1646" s="1" t="n">
        <x:f>IF(E1646="",0,IF(OR(D1646&lt;&gt;"",L1646&gt;=K1646),1,0))</x:f>
        <x:v>1</x:v>
      </x:c>
      <x:c r="T1646" s="1" t="n">
        <x:f>IF(AND(E1646&lt;&gt;"",D1646&lt;&gt;"",N1646&lt;=K1646),1,0)</x:f>
        <x:v>0</x:v>
      </x:c>
      <x:c r="U1646" s="1" t="n">
        <x:f>S1646-T1646</x:f>
        <x:v>1</x:v>
      </x:c>
      <x:c r="V1646" s="1" t="n">
        <x:f>IF(I1646="",0,1)</x:f>
        <x:v>1</x:v>
      </x:c>
      <x:c r="W1646" s="1" t="n">
        <x:f>IF(I1646&gt;=4,1,0)</x:f>
        <x:v>0</x:v>
      </x:c>
      <x:c r="X1646" s="1" t="n">
        <x:f>1-O1646</x:f>
        <x:v>1</x:v>
      </x:c>
      <x:c r="Y1646" s="1" t="n">
        <x:f>IF(AND(O1646=1,L1646&gt;168),1,0)</x:f>
        <x:v>0</x:v>
      </x:c>
    </x:row>
    <x:row r="1647">
      <x:c r="A1647" s="1" t="str">
        <x:v>T01642</x:v>
      </x:c>
      <x:c r="B1647" s="9" t="n">
        <x:v>45820.083333333336</x:v>
      </x:c>
      <x:c r="C1647" s="9" t="n">
        <x:v>45820.9225</x:v>
      </x:c>
      <x:c r="D1647" s="9" t="n">
        <x:v>45823.95458333333</x:v>
      </x:c>
      <x:c r="E1647" s="1" t="str">
        <x:v>Low</x:v>
      </x:c>
      <x:c r="F1647" s="1" t="str">
        <x:v>WhatsApp</x:v>
      </x:c>
      <x:c r="G1647" s="1" t="str">
        <x:v>Account access</x:v>
      </x:c>
      <x:c r="H1647" s="1" t="n">
        <x:v>0</x:v>
      </x:c>
      <x:c r="I1647" s="1" t="n">
        <x:v>5</x:v>
      </x:c>
      <x:c r="J1647" s="1" t="n">
        <x:f>IF(E1647="","",VLOOKUP(E1647,'Guide'!$A$7:$C$10,2,FALSE))</x:f>
        <x:v>24</x:v>
      </x:c>
      <x:c r="K1647" s="1" t="n">
        <x:f>IF(E1647="","",VLOOKUP(E1647,'Guide'!$A$7:$C$10,3,FALSE))</x:f>
        <x:v>120</x:v>
      </x:c>
      <x:c r="L1647" s="10" t="n">
        <x:f>('Guide'!$B$4-B1647)*24</x:f>
        <x:v>453.9999999999418</x:v>
      </x:c>
      <x:c r="M1647" s="10" t="n">
        <x:f>IF(C1647="","",ROUND((C1647-B1647)*24,6))</x:f>
        <x:v>20.14</x:v>
      </x:c>
      <x:c r="N1647" s="10" t="n">
        <x:f>IF(D1647="","",ROUND((D1647-B1647)*24,6))</x:f>
        <x:v>92.91</x:v>
      </x:c>
      <x:c r="O1647" s="1" t="n">
        <x:f>IF(D1647="",1,0)</x:f>
        <x:v>0</x:v>
      </x:c>
      <x:c r="P1647" s="1" t="n">
        <x:f>IF(E1647="",0,IF(OR(C1647&lt;&gt;"",L1647&gt;=J1647),1,0))</x:f>
        <x:v>1</x:v>
      </x:c>
      <x:c r="Q1647" s="1" t="n">
        <x:f>IF(AND(E1647&lt;&gt;"",C1647&lt;&gt;"",M1647&lt;=J1647),1,0)</x:f>
        <x:v>1</x:v>
      </x:c>
      <x:c r="R1647" s="1" t="n">
        <x:f>P1647-Q1647</x:f>
        <x:v>0</x:v>
      </x:c>
      <x:c r="S1647" s="1" t="n">
        <x:f>IF(E1647="",0,IF(OR(D1647&lt;&gt;"",L1647&gt;=K1647),1,0))</x:f>
        <x:v>1</x:v>
      </x:c>
      <x:c r="T1647" s="1" t="n">
        <x:f>IF(AND(E1647&lt;&gt;"",D1647&lt;&gt;"",N1647&lt;=K1647),1,0)</x:f>
        <x:v>1</x:v>
      </x:c>
      <x:c r="U1647" s="1" t="n">
        <x:f>S1647-T1647</x:f>
        <x:v>0</x:v>
      </x:c>
      <x:c r="V1647" s="1" t="n">
        <x:f>IF(I1647="",0,1)</x:f>
        <x:v>1</x:v>
      </x:c>
      <x:c r="W1647" s="1" t="n">
        <x:f>IF(I1647&gt;=4,1,0)</x:f>
        <x:v>1</x:v>
      </x:c>
      <x:c r="X1647" s="1" t="n">
        <x:f>1-O1647</x:f>
        <x:v>1</x:v>
      </x:c>
      <x:c r="Y1647" s="1" t="n">
        <x:f>IF(AND(O1647=1,L1647&gt;168),1,0)</x:f>
        <x:v>0</x:v>
      </x:c>
    </x:row>
    <x:row r="1648">
      <x:c r="A1648" s="1" t="str">
        <x:v>T01643</x:v>
      </x:c>
      <x:c r="B1648" s="9" t="n">
        <x:v>45677.85763888889</x:v>
      </x:c>
      <x:c r="C1648" s="9" t="n">
        <x:v>45678.72930555556</x:v>
      </x:c>
      <x:c r="D1648" s="9" t="n">
        <x:v>45679.88513888889</x:v>
      </x:c>
      <x:c r="E1648" s="1" t="str">
        <x:v>Low</x:v>
      </x:c>
      <x:c r="F1648" s="1" t="str">
        <x:v>WhatsApp</x:v>
      </x:c>
      <x:c r="G1648" s="1" t="str">
        <x:v>Refund</x:v>
      </x:c>
      <x:c r="H1648" s="1" t="n">
        <x:v>0</x:v>
      </x:c>
      <x:c r="I1648" s="1"/>
      <x:c r="J1648" s="1" t="n">
        <x:f>IF(E1648="","",VLOOKUP(E1648,'Guide'!$A$7:$C$10,2,FALSE))</x:f>
        <x:v>24</x:v>
      </x:c>
      <x:c r="K1648" s="1" t="n">
        <x:f>IF(E1648="","",VLOOKUP(E1648,'Guide'!$A$7:$C$10,3,FALSE))</x:f>
        <x:v>120</x:v>
      </x:c>
      <x:c r="L1648" s="10" t="n">
        <x:f>('Guide'!$B$4-B1648)*24</x:f>
        <x:v>3867.416666666628</x:v>
      </x:c>
      <x:c r="M1648" s="10" t="n">
        <x:f>IF(C1648="","",ROUND((C1648-B1648)*24,6))</x:f>
        <x:v>20.92</x:v>
      </x:c>
      <x:c r="N1648" s="10" t="n">
        <x:f>IF(D1648="","",ROUND((D1648-B1648)*24,6))</x:f>
        <x:v>48.66</x:v>
      </x:c>
      <x:c r="O1648" s="1" t="n">
        <x:f>IF(D1648="",1,0)</x:f>
        <x:v>0</x:v>
      </x:c>
      <x:c r="P1648" s="1" t="n">
        <x:f>IF(E1648="",0,IF(OR(C1648&lt;&gt;"",L1648&gt;=J1648),1,0))</x:f>
        <x:v>1</x:v>
      </x:c>
      <x:c r="Q1648" s="1" t="n">
        <x:f>IF(AND(E1648&lt;&gt;"",C1648&lt;&gt;"",M1648&lt;=J1648),1,0)</x:f>
        <x:v>1</x:v>
      </x:c>
      <x:c r="R1648" s="1" t="n">
        <x:f>P1648-Q1648</x:f>
        <x:v>0</x:v>
      </x:c>
      <x:c r="S1648" s="1" t="n">
        <x:f>IF(E1648="",0,IF(OR(D1648&lt;&gt;"",L1648&gt;=K1648),1,0))</x:f>
        <x:v>1</x:v>
      </x:c>
      <x:c r="T1648" s="1" t="n">
        <x:f>IF(AND(E1648&lt;&gt;"",D1648&lt;&gt;"",N1648&lt;=K1648),1,0)</x:f>
        <x:v>1</x:v>
      </x:c>
      <x:c r="U1648" s="1" t="n">
        <x:f>S1648-T1648</x:f>
        <x:v>0</x:v>
      </x:c>
      <x:c r="V1648" s="1" t="n">
        <x:f>IF(I1648="",0,1)</x:f>
        <x:v>0</x:v>
      </x:c>
      <x:c r="W1648" s="1" t="n">
        <x:f>IF(I1648&gt;=4,1,0)</x:f>
        <x:v>0</x:v>
      </x:c>
      <x:c r="X1648" s="1" t="n">
        <x:f>1-O1648</x:f>
        <x:v>1</x:v>
      </x:c>
      <x:c r="Y1648" s="1" t="n">
        <x:f>IF(AND(O1648=1,L1648&gt;168),1,0)</x:f>
        <x:v>0</x:v>
      </x:c>
    </x:row>
    <x:row r="1649">
      <x:c r="A1649" s="1" t="str">
        <x:v>T01644</x:v>
      </x:c>
      <x:c r="B1649" s="9" t="n">
        <x:v>45789.40555555555</x:v>
      </x:c>
      <x:c r="C1649" s="9" t="n">
        <x:v>45789.48097222222</x:v>
      </x:c>
      <x:c r="D1649" s="9" t="n">
        <x:v>45789.54513888889</x:v>
      </x:c>
      <x:c r="E1649" s="1" t="str">
        <x:v>High</x:v>
      </x:c>
      <x:c r="F1649" s="1" t="str">
        <x:v>WhatsApp</x:v>
      </x:c>
      <x:c r="G1649" s="1" t="str">
        <x:v>Product information</x:v>
      </x:c>
      <x:c r="H1649" s="1" t="n">
        <x:v>0</x:v>
      </x:c>
      <x:c r="I1649" s="1"/>
      <x:c r="J1649" s="1" t="n">
        <x:f>IF(E1649="","",VLOOKUP(E1649,'Guide'!$A$7:$C$10,2,FALSE))</x:f>
        <x:v>4</x:v>
      </x:c>
      <x:c r="K1649" s="1" t="n">
        <x:f>IF(E1649="","",VLOOKUP(E1649,'Guide'!$A$7:$C$10,3,FALSE))</x:f>
        <x:v>24</x:v>
      </x:c>
      <x:c r="L1649" s="10" t="n">
        <x:f>('Guide'!$B$4-B1649)*24</x:f>
        <x:v>1190.266666666721</x:v>
      </x:c>
      <x:c r="M1649" s="10" t="n">
        <x:f>IF(C1649="","",ROUND((C1649-B1649)*24,6))</x:f>
        <x:v>1.81</x:v>
      </x:c>
      <x:c r="N1649" s="10" t="n">
        <x:f>IF(D1649="","",ROUND((D1649-B1649)*24,6))</x:f>
        <x:v>3.35</x:v>
      </x:c>
      <x:c r="O1649" s="1" t="n">
        <x:f>IF(D1649="",1,0)</x:f>
        <x:v>0</x:v>
      </x:c>
      <x:c r="P1649" s="1" t="n">
        <x:f>IF(E1649="",0,IF(OR(C1649&lt;&gt;"",L1649&gt;=J1649),1,0))</x:f>
        <x:v>1</x:v>
      </x:c>
      <x:c r="Q1649" s="1" t="n">
        <x:f>IF(AND(E1649&lt;&gt;"",C1649&lt;&gt;"",M1649&lt;=J1649),1,0)</x:f>
        <x:v>1</x:v>
      </x:c>
      <x:c r="R1649" s="1" t="n">
        <x:f>P1649-Q1649</x:f>
        <x:v>0</x:v>
      </x:c>
      <x:c r="S1649" s="1" t="n">
        <x:f>IF(E1649="",0,IF(OR(D1649&lt;&gt;"",L1649&gt;=K1649),1,0))</x:f>
        <x:v>1</x:v>
      </x:c>
      <x:c r="T1649" s="1" t="n">
        <x:f>IF(AND(E1649&lt;&gt;"",D1649&lt;&gt;"",N1649&lt;=K1649),1,0)</x:f>
        <x:v>1</x:v>
      </x:c>
      <x:c r="U1649" s="1" t="n">
        <x:f>S1649-T1649</x:f>
        <x:v>0</x:v>
      </x:c>
      <x:c r="V1649" s="1" t="n">
        <x:f>IF(I1649="",0,1)</x:f>
        <x:v>0</x:v>
      </x:c>
      <x:c r="W1649" s="1" t="n">
        <x:f>IF(I1649&gt;=4,1,0)</x:f>
        <x:v>0</x:v>
      </x:c>
      <x:c r="X1649" s="1" t="n">
        <x:f>1-O1649</x:f>
        <x:v>1</x:v>
      </x:c>
      <x:c r="Y1649" s="1" t="n">
        <x:f>IF(AND(O1649=1,L1649&gt;168),1,0)</x:f>
        <x:v>0</x:v>
      </x:c>
    </x:row>
    <x:row r="1650">
      <x:c r="A1650" s="1" t="str">
        <x:v>T01645</x:v>
      </x:c>
      <x:c r="B1650" s="9" t="n">
        <x:v>45760.916666666664</x:v>
      </x:c>
      <x:c r="C1650" s="9" t="n">
        <x:v>45760.97583333333</x:v>
      </x:c>
      <x:c r="D1650" s="9" t="n">
        <x:v>45762.34916666667</x:v>
      </x:c>
      <x:c r="E1650" s="1" t="str">
        <x:v>Normal</x:v>
      </x:c>
      <x:c r="F1650" s="1" t="str">
        <x:v>Web chat</x:v>
      </x:c>
      <x:c r="G1650" s="1" t="str">
        <x:v>Account access</x:v>
      </x:c>
      <x:c r="H1650" s="1" t="n">
        <x:v>0</x:v>
      </x:c>
      <x:c r="I1650" s="1"/>
      <x:c r="J1650" s="1" t="n">
        <x:f>IF(E1650="","",VLOOKUP(E1650,'Guide'!$A$7:$C$10,2,FALSE))</x:f>
        <x:v>12</x:v>
      </x:c>
      <x:c r="K1650" s="1" t="n">
        <x:f>IF(E1650="","",VLOOKUP(E1650,'Guide'!$A$7:$C$10,3,FALSE))</x:f>
        <x:v>72</x:v>
      </x:c>
      <x:c r="L1650" s="10" t="n">
        <x:f>('Guide'!$B$4-B1650)*24</x:f>
        <x:v>1874.0000000000582</x:v>
      </x:c>
      <x:c r="M1650" s="10" t="n">
        <x:f>IF(C1650="","",ROUND((C1650-B1650)*24,6))</x:f>
        <x:v>1.42</x:v>
      </x:c>
      <x:c r="N1650" s="10" t="n">
        <x:f>IF(D1650="","",ROUND((D1650-B1650)*24,6))</x:f>
        <x:v>34.38</x:v>
      </x:c>
      <x:c r="O1650" s="1" t="n">
        <x:f>IF(D1650="",1,0)</x:f>
        <x:v>0</x:v>
      </x:c>
      <x:c r="P1650" s="1" t="n">
        <x:f>IF(E1650="",0,IF(OR(C1650&lt;&gt;"",L1650&gt;=J1650),1,0))</x:f>
        <x:v>1</x:v>
      </x:c>
      <x:c r="Q1650" s="1" t="n">
        <x:f>IF(AND(E1650&lt;&gt;"",C1650&lt;&gt;"",M1650&lt;=J1650),1,0)</x:f>
        <x:v>1</x:v>
      </x:c>
      <x:c r="R1650" s="1" t="n">
        <x:f>P1650-Q1650</x:f>
        <x:v>0</x:v>
      </x:c>
      <x:c r="S1650" s="1" t="n">
        <x:f>IF(E1650="",0,IF(OR(D1650&lt;&gt;"",L1650&gt;=K1650),1,0))</x:f>
        <x:v>1</x:v>
      </x:c>
      <x:c r="T1650" s="1" t="n">
        <x:f>IF(AND(E1650&lt;&gt;"",D1650&lt;&gt;"",N1650&lt;=K1650),1,0)</x:f>
        <x:v>1</x:v>
      </x:c>
      <x:c r="U1650" s="1" t="n">
        <x:f>S1650-T1650</x:f>
        <x:v>0</x:v>
      </x:c>
      <x:c r="V1650" s="1" t="n">
        <x:f>IF(I1650="",0,1)</x:f>
        <x:v>0</x:v>
      </x:c>
      <x:c r="W1650" s="1" t="n">
        <x:f>IF(I1650&gt;=4,1,0)</x:f>
        <x:v>0</x:v>
      </x:c>
      <x:c r="X1650" s="1" t="n">
        <x:f>1-O1650</x:f>
        <x:v>1</x:v>
      </x:c>
      <x:c r="Y1650" s="1" t="n">
        <x:f>IF(AND(O1650=1,L1650&gt;168),1,0)</x:f>
        <x:v>0</x:v>
      </x:c>
    </x:row>
    <x:row r="1651">
      <x:c r="A1651" s="1" t="str">
        <x:v>T01646</x:v>
      </x:c>
      <x:c r="B1651" s="9" t="n">
        <x:v>45735.67222222222</x:v>
      </x:c>
      <x:c r="C1651" s="9" t="n">
        <x:v>45736.38763888889</x:v>
      </x:c>
      <x:c r="D1651" s="9" t="n">
        <x:v>45736.41097222222</x:v>
      </x:c>
      <x:c r="E1651" s="1" t="str">
        <x:v>Normal</x:v>
      </x:c>
      <x:c r="F1651" s="1" t="str">
        <x:v>Web chat</x:v>
      </x:c>
      <x:c r="G1651" s="1" t="str">
        <x:v>Billing</x:v>
      </x:c>
      <x:c r="H1651" s="1" t="n">
        <x:v>0</x:v>
      </x:c>
      <x:c r="I1651" s="1"/>
      <x:c r="J1651" s="1" t="n">
        <x:f>IF(E1651="","",VLOOKUP(E1651,'Guide'!$A$7:$C$10,2,FALSE))</x:f>
        <x:v>12</x:v>
      </x:c>
      <x:c r="K1651" s="1" t="n">
        <x:f>IF(E1651="","",VLOOKUP(E1651,'Guide'!$A$7:$C$10,3,FALSE))</x:f>
        <x:v>72</x:v>
      </x:c>
      <x:c r="L1651" s="10" t="n">
        <x:f>('Guide'!$B$4-B1651)*24</x:f>
        <x:v>2479.8666666666395</x:v>
      </x:c>
      <x:c r="M1651" s="10" t="n">
        <x:f>IF(C1651="","",ROUND((C1651-B1651)*24,6))</x:f>
        <x:v>17.17</x:v>
      </x:c>
      <x:c r="N1651" s="10" t="n">
        <x:f>IF(D1651="","",ROUND((D1651-B1651)*24,6))</x:f>
        <x:v>17.73</x:v>
      </x:c>
      <x:c r="O1651" s="1" t="n">
        <x:f>IF(D1651="",1,0)</x:f>
        <x:v>0</x:v>
      </x:c>
      <x:c r="P1651" s="1" t="n">
        <x:f>IF(E1651="",0,IF(OR(C1651&lt;&gt;"",L1651&gt;=J1651),1,0))</x:f>
        <x:v>1</x:v>
      </x:c>
      <x:c r="Q1651" s="1" t="n">
        <x:f>IF(AND(E1651&lt;&gt;"",C1651&lt;&gt;"",M1651&lt;=J1651),1,0)</x:f>
        <x:v>0</x:v>
      </x:c>
      <x:c r="R1651" s="1" t="n">
        <x:f>P1651-Q1651</x:f>
        <x:v>1</x:v>
      </x:c>
      <x:c r="S1651" s="1" t="n">
        <x:f>IF(E1651="",0,IF(OR(D1651&lt;&gt;"",L1651&gt;=K1651),1,0))</x:f>
        <x:v>1</x:v>
      </x:c>
      <x:c r="T1651" s="1" t="n">
        <x:f>IF(AND(E1651&lt;&gt;"",D1651&lt;&gt;"",N1651&lt;=K1651),1,0)</x:f>
        <x:v>1</x:v>
      </x:c>
      <x:c r="U1651" s="1" t="n">
        <x:f>S1651-T1651</x:f>
        <x:v>0</x:v>
      </x:c>
      <x:c r="V1651" s="1" t="n">
        <x:f>IF(I1651="",0,1)</x:f>
        <x:v>0</x:v>
      </x:c>
      <x:c r="W1651" s="1" t="n">
        <x:f>IF(I1651&gt;=4,1,0)</x:f>
        <x:v>0</x:v>
      </x:c>
      <x:c r="X1651" s="1" t="n">
        <x:f>1-O1651</x:f>
        <x:v>1</x:v>
      </x:c>
      <x:c r="Y1651" s="1" t="n">
        <x:f>IF(AND(O1651=1,L1651&gt;168),1,0)</x:f>
        <x:v>0</x:v>
      </x:c>
    </x:row>
    <x:row r="1652">
      <x:c r="A1652" s="1" t="str">
        <x:v>T01647</x:v>
      </x:c>
      <x:c r="B1652" s="9" t="n">
        <x:v>45768.013194444444</x:v>
      </x:c>
      <x:c r="C1652" s="9" t="n">
        <x:v>45768.04652777778</x:v>
      </x:c>
      <x:c r="D1652" s="9" t="n">
        <x:v>45768.16861111111</x:v>
      </x:c>
      <x:c r="E1652" s="1" t="str">
        <x:v>Urgent</x:v>
      </x:c>
      <x:c r="F1652" s="1" t="str">
        <x:v>Web chat</x:v>
      </x:c>
      <x:c r="G1652" s="1" t="str">
        <x:v>Refund</x:v>
      </x:c>
      <x:c r="H1652" s="1" t="n">
        <x:v>0</x:v>
      </x:c>
      <x:c r="I1652" s="1"/>
      <x:c r="J1652" s="1" t="n">
        <x:f>IF(E1652="","",VLOOKUP(E1652,'Guide'!$A$7:$C$10,2,FALSE))</x:f>
        <x:v>1</x:v>
      </x:c>
      <x:c r="K1652" s="1" t="n">
        <x:f>IF(E1652="","",VLOOKUP(E1652,'Guide'!$A$7:$C$10,3,FALSE))</x:f>
        <x:v>8</x:v>
      </x:c>
      <x:c r="L1652" s="10" t="n">
        <x:f>('Guide'!$B$4-B1652)*24</x:f>
        <x:v>1703.6833333333489</x:v>
      </x:c>
      <x:c r="M1652" s="10" t="n">
        <x:f>IF(C1652="","",ROUND((C1652-B1652)*24,6))</x:f>
        <x:v>0.8</x:v>
      </x:c>
      <x:c r="N1652" s="10" t="n">
        <x:f>IF(D1652="","",ROUND((D1652-B1652)*24,6))</x:f>
        <x:v>3.73</x:v>
      </x:c>
      <x:c r="O1652" s="1" t="n">
        <x:f>IF(D1652="",1,0)</x:f>
        <x:v>0</x:v>
      </x:c>
      <x:c r="P1652" s="1" t="n">
        <x:f>IF(E1652="",0,IF(OR(C1652&lt;&gt;"",L1652&gt;=J1652),1,0))</x:f>
        <x:v>1</x:v>
      </x:c>
      <x:c r="Q1652" s="1" t="n">
        <x:f>IF(AND(E1652&lt;&gt;"",C1652&lt;&gt;"",M1652&lt;=J1652),1,0)</x:f>
        <x:v>1</x:v>
      </x:c>
      <x:c r="R1652" s="1" t="n">
        <x:f>P1652-Q1652</x:f>
        <x:v>0</x:v>
      </x:c>
      <x:c r="S1652" s="1" t="n">
        <x:f>IF(E1652="",0,IF(OR(D1652&lt;&gt;"",L1652&gt;=K1652),1,0))</x:f>
        <x:v>1</x:v>
      </x:c>
      <x:c r="T1652" s="1" t="n">
        <x:f>IF(AND(E1652&lt;&gt;"",D1652&lt;&gt;"",N1652&lt;=K1652),1,0)</x:f>
        <x:v>1</x:v>
      </x:c>
      <x:c r="U1652" s="1" t="n">
        <x:f>S1652-T1652</x:f>
        <x:v>0</x:v>
      </x:c>
      <x:c r="V1652" s="1" t="n">
        <x:f>IF(I1652="",0,1)</x:f>
        <x:v>0</x:v>
      </x:c>
      <x:c r="W1652" s="1" t="n">
        <x:f>IF(I1652&gt;=4,1,0)</x:f>
        <x:v>0</x:v>
      </x:c>
      <x:c r="X1652" s="1" t="n">
        <x:f>1-O1652</x:f>
        <x:v>1</x:v>
      </x:c>
      <x:c r="Y1652" s="1" t="n">
        <x:f>IF(AND(O1652=1,L1652&gt;168),1,0)</x:f>
        <x:v>0</x:v>
      </x:c>
    </x:row>
    <x:row r="1653">
      <x:c r="A1653" s="1" t="str">
        <x:v>T01648</x:v>
      </x:c>
      <x:c r="B1653" s="9" t="n">
        <x:v>45704.50486111111</x:v>
      </x:c>
      <x:c r="C1653" s="9" t="n">
        <x:v>45704.57236111111</x:v>
      </x:c>
      <x:c r="D1653" s="9" t="n">
        <x:v>45707.32486111111</x:v>
      </x:c>
      <x:c r="E1653" s="1" t="str">
        <x:v>Normal</x:v>
      </x:c>
      <x:c r="F1653" s="1" t="str">
        <x:v>WhatsApp</x:v>
      </x:c>
      <x:c r="G1653" s="1" t="str">
        <x:v>Account access</x:v>
      </x:c>
      <x:c r="H1653" s="1" t="n">
        <x:v>0</x:v>
      </x:c>
      <x:c r="I1653" s="1" t="n">
        <x:v>4</x:v>
      </x:c>
      <x:c r="J1653" s="1" t="n">
        <x:f>IF(E1653="","",VLOOKUP(E1653,'Guide'!$A$7:$C$10,2,FALSE))</x:f>
        <x:v>12</x:v>
      </x:c>
      <x:c r="K1653" s="1" t="n">
        <x:f>IF(E1653="","",VLOOKUP(E1653,'Guide'!$A$7:$C$10,3,FALSE))</x:f>
        <x:v>72</x:v>
      </x:c>
      <x:c r="L1653" s="10" t="n">
        <x:f>('Guide'!$B$4-B1653)*24</x:f>
        <x:v>3227.8833333333023</x:v>
      </x:c>
      <x:c r="M1653" s="10" t="n">
        <x:f>IF(C1653="","",ROUND((C1653-B1653)*24,6))</x:f>
        <x:v>1.62</x:v>
      </x:c>
      <x:c r="N1653" s="10" t="n">
        <x:f>IF(D1653="","",ROUND((D1653-B1653)*24,6))</x:f>
        <x:v>67.68</x:v>
      </x:c>
      <x:c r="O1653" s="1" t="n">
        <x:f>IF(D1653="",1,0)</x:f>
        <x:v>0</x:v>
      </x:c>
      <x:c r="P1653" s="1" t="n">
        <x:f>IF(E1653="",0,IF(OR(C1653&lt;&gt;"",L1653&gt;=J1653),1,0))</x:f>
        <x:v>1</x:v>
      </x:c>
      <x:c r="Q1653" s="1" t="n">
        <x:f>IF(AND(E1653&lt;&gt;"",C1653&lt;&gt;"",M1653&lt;=J1653),1,0)</x:f>
        <x:v>1</x:v>
      </x:c>
      <x:c r="R1653" s="1" t="n">
        <x:f>P1653-Q1653</x:f>
        <x:v>0</x:v>
      </x:c>
      <x:c r="S1653" s="1" t="n">
        <x:f>IF(E1653="",0,IF(OR(D1653&lt;&gt;"",L1653&gt;=K1653),1,0))</x:f>
        <x:v>1</x:v>
      </x:c>
      <x:c r="T1653" s="1" t="n">
        <x:f>IF(AND(E1653&lt;&gt;"",D1653&lt;&gt;"",N1653&lt;=K1653),1,0)</x:f>
        <x:v>1</x:v>
      </x:c>
      <x:c r="U1653" s="1" t="n">
        <x:f>S1653-T1653</x:f>
        <x:v>0</x:v>
      </x:c>
      <x:c r="V1653" s="1" t="n">
        <x:f>IF(I1653="",0,1)</x:f>
        <x:v>1</x:v>
      </x:c>
      <x:c r="W1653" s="1" t="n">
        <x:f>IF(I1653&gt;=4,1,0)</x:f>
        <x:v>1</x:v>
      </x:c>
      <x:c r="X1653" s="1" t="n">
        <x:f>1-O1653</x:f>
        <x:v>1</x:v>
      </x:c>
      <x:c r="Y1653" s="1" t="n">
        <x:f>IF(AND(O1653=1,L1653&gt;168),1,0)</x:f>
        <x:v>0</x:v>
      </x:c>
    </x:row>
    <x:row r="1654">
      <x:c r="A1654" s="1" t="str">
        <x:v>T01649</x:v>
      </x:c>
      <x:c r="B1654" s="9" t="n">
        <x:v>45666.709027777775</x:v>
      </x:c>
      <x:c r="C1654" s="9" t="n">
        <x:v>45667.86944444444</x:v>
      </x:c>
      <x:c r="D1654" s="9" t="n">
        <x:v>45667.873611111114</x:v>
      </x:c>
      <x:c r="E1654" s="1" t="str">
        <x:v>Normal</x:v>
      </x:c>
      <x:c r="F1654" s="1" t="str">
        <x:v>Email</x:v>
      </x:c>
      <x:c r="G1654" s="1" t="str">
        <x:v>Product information</x:v>
      </x:c>
      <x:c r="H1654" s="1" t="n">
        <x:v>0</x:v>
      </x:c>
      <x:c r="I1654" s="1" t="n">
        <x:v>4</x:v>
      </x:c>
      <x:c r="J1654" s="1" t="n">
        <x:f>IF(E1654="","",VLOOKUP(E1654,'Guide'!$A$7:$C$10,2,FALSE))</x:f>
        <x:v>12</x:v>
      </x:c>
      <x:c r="K1654" s="1" t="n">
        <x:f>IF(E1654="","",VLOOKUP(E1654,'Guide'!$A$7:$C$10,3,FALSE))</x:f>
        <x:v>72</x:v>
      </x:c>
      <x:c r="L1654" s="10" t="n">
        <x:f>('Guide'!$B$4-B1654)*24</x:f>
        <x:v>4134.983333333395</x:v>
      </x:c>
      <x:c r="M1654" s="10" t="n">
        <x:f>IF(C1654="","",ROUND((C1654-B1654)*24,6))</x:f>
        <x:v>27.85</x:v>
      </x:c>
      <x:c r="N1654" s="10" t="n">
        <x:f>IF(D1654="","",ROUND((D1654-B1654)*24,6))</x:f>
        <x:v>27.95</x:v>
      </x:c>
      <x:c r="O1654" s="1" t="n">
        <x:f>IF(D1654="",1,0)</x:f>
        <x:v>0</x:v>
      </x:c>
      <x:c r="P1654" s="1" t="n">
        <x:f>IF(E1654="",0,IF(OR(C1654&lt;&gt;"",L1654&gt;=J1654),1,0))</x:f>
        <x:v>1</x:v>
      </x:c>
      <x:c r="Q1654" s="1" t="n">
        <x:f>IF(AND(E1654&lt;&gt;"",C1654&lt;&gt;"",M1654&lt;=J1654),1,0)</x:f>
        <x:v>0</x:v>
      </x:c>
      <x:c r="R1654" s="1" t="n">
        <x:f>P1654-Q1654</x:f>
        <x:v>1</x:v>
      </x:c>
      <x:c r="S1654" s="1" t="n">
        <x:f>IF(E1654="",0,IF(OR(D1654&lt;&gt;"",L1654&gt;=K1654),1,0))</x:f>
        <x:v>1</x:v>
      </x:c>
      <x:c r="T1654" s="1" t="n">
        <x:f>IF(AND(E1654&lt;&gt;"",D1654&lt;&gt;"",N1654&lt;=K1654),1,0)</x:f>
        <x:v>1</x:v>
      </x:c>
      <x:c r="U1654" s="1" t="n">
        <x:f>S1654-T1654</x:f>
        <x:v>0</x:v>
      </x:c>
      <x:c r="V1654" s="1" t="n">
        <x:f>IF(I1654="",0,1)</x:f>
        <x:v>1</x:v>
      </x:c>
      <x:c r="W1654" s="1" t="n">
        <x:f>IF(I1654&gt;=4,1,0)</x:f>
        <x:v>1</x:v>
      </x:c>
      <x:c r="X1654" s="1" t="n">
        <x:f>1-O1654</x:f>
        <x:v>1</x:v>
      </x:c>
      <x:c r="Y1654" s="1" t="n">
        <x:f>IF(AND(O1654=1,L1654&gt;168),1,0)</x:f>
        <x:v>0</x:v>
      </x:c>
    </x:row>
    <x:row r="1655">
      <x:c r="A1655" s="1" t="str">
        <x:v>T01650</x:v>
      </x:c>
      <x:c r="B1655" s="9" t="n">
        <x:v>45781.98541666667</x:v>
      </x:c>
      <x:c r="C1655" s="9" t="n">
        <x:v>45782.11666666667</x:v>
      </x:c>
      <x:c r="D1655" s="9" t="n">
        <x:v>45782.3275</x:v>
      </x:c>
      <x:c r="E1655" s="1" t="str">
        <x:v>High</x:v>
      </x:c>
      <x:c r="F1655" s="1" t="str">
        <x:v>Email</x:v>
      </x:c>
      <x:c r="G1655" s="1" t="str">
        <x:v>Refund</x:v>
      </x:c>
      <x:c r="H1655" s="1" t="n">
        <x:v>0</x:v>
      </x:c>
      <x:c r="I1655" s="1" t="n">
        <x:v>4</x:v>
      </x:c>
      <x:c r="J1655" s="1" t="n">
        <x:f>IF(E1655="","",VLOOKUP(E1655,'Guide'!$A$7:$C$10,2,FALSE))</x:f>
        <x:v>4</x:v>
      </x:c>
      <x:c r="K1655" s="1" t="n">
        <x:f>IF(E1655="","",VLOOKUP(E1655,'Guide'!$A$7:$C$10,3,FALSE))</x:f>
        <x:v>24</x:v>
      </x:c>
      <x:c r="L1655" s="10" t="n">
        <x:f>('Guide'!$B$4-B1655)*24</x:f>
        <x:v>1368.3499999999185</x:v>
      </x:c>
      <x:c r="M1655" s="10" t="n">
        <x:f>IF(C1655="","",ROUND((C1655-B1655)*24,6))</x:f>
        <x:v>3.15</x:v>
      </x:c>
      <x:c r="N1655" s="10" t="n">
        <x:f>IF(D1655="","",ROUND((D1655-B1655)*24,6))</x:f>
        <x:v>8.21</x:v>
      </x:c>
      <x:c r="O1655" s="1" t="n">
        <x:f>IF(D1655="",1,0)</x:f>
        <x:v>0</x:v>
      </x:c>
      <x:c r="P1655" s="1" t="n">
        <x:f>IF(E1655="",0,IF(OR(C1655&lt;&gt;"",L1655&gt;=J1655),1,0))</x:f>
        <x:v>1</x:v>
      </x:c>
      <x:c r="Q1655" s="1" t="n">
        <x:f>IF(AND(E1655&lt;&gt;"",C1655&lt;&gt;"",M1655&lt;=J1655),1,0)</x:f>
        <x:v>1</x:v>
      </x:c>
      <x:c r="R1655" s="1" t="n">
        <x:f>P1655-Q1655</x:f>
        <x:v>0</x:v>
      </x:c>
      <x:c r="S1655" s="1" t="n">
        <x:f>IF(E1655="",0,IF(OR(D1655&lt;&gt;"",L1655&gt;=K1655),1,0))</x:f>
        <x:v>1</x:v>
      </x:c>
      <x:c r="T1655" s="1" t="n">
        <x:f>IF(AND(E1655&lt;&gt;"",D1655&lt;&gt;"",N1655&lt;=K1655),1,0)</x:f>
        <x:v>1</x:v>
      </x:c>
      <x:c r="U1655" s="1" t="n">
        <x:f>S1655-T1655</x:f>
        <x:v>0</x:v>
      </x:c>
      <x:c r="V1655" s="1" t="n">
        <x:f>IF(I1655="",0,1)</x:f>
        <x:v>1</x:v>
      </x:c>
      <x:c r="W1655" s="1" t="n">
        <x:f>IF(I1655&gt;=4,1,0)</x:f>
        <x:v>1</x:v>
      </x:c>
      <x:c r="X1655" s="1" t="n">
        <x:f>1-O1655</x:f>
        <x:v>1</x:v>
      </x:c>
      <x:c r="Y1655" s="1" t="n">
        <x:f>IF(AND(O1655=1,L1655&gt;168),1,0)</x:f>
        <x:v>0</x:v>
      </x:c>
    </x:row>
    <x:row r="1656">
      <x:c r="A1656" s="1" t="str">
        <x:v>T01651</x:v>
      </x:c>
      <x:c r="B1656" s="9" t="n">
        <x:v>45703.04722222222</x:v>
      </x:c>
      <x:c r="C1656" s="9" t="n">
        <x:v>45703.17138888889</x:v>
      </x:c>
      <x:c r="D1656" s="9" t="n">
        <x:v>45703.220138888886</x:v>
      </x:c>
      <x:c r="E1656" s="1" t="str">
        <x:v>High</x:v>
      </x:c>
      <x:c r="F1656" s="1" t="str">
        <x:v>Email</x:v>
      </x:c>
      <x:c r="G1656" s="1" t="str">
        <x:v>Account access</x:v>
      </x:c>
      <x:c r="H1656" s="1" t="n">
        <x:v>0</x:v>
      </x:c>
      <x:c r="I1656" s="1" t="n">
        <x:v>3</x:v>
      </x:c>
      <x:c r="J1656" s="1" t="n">
        <x:f>IF(E1656="","",VLOOKUP(E1656,'Guide'!$A$7:$C$10,2,FALSE))</x:f>
        <x:v>4</x:v>
      </x:c>
      <x:c r="K1656" s="1" t="n">
        <x:f>IF(E1656="","",VLOOKUP(E1656,'Guide'!$A$7:$C$10,3,FALSE))</x:f>
        <x:v>24</x:v>
      </x:c>
      <x:c r="L1656" s="10" t="n">
        <x:f>('Guide'!$B$4-B1656)*24</x:f>
        <x:v>3262.8666666666395</x:v>
      </x:c>
      <x:c r="M1656" s="10" t="n">
        <x:f>IF(C1656="","",ROUND((C1656-B1656)*24,6))</x:f>
        <x:v>2.98</x:v>
      </x:c>
      <x:c r="N1656" s="10" t="n">
        <x:f>IF(D1656="","",ROUND((D1656-B1656)*24,6))</x:f>
        <x:v>4.15</x:v>
      </x:c>
      <x:c r="O1656" s="1" t="n">
        <x:f>IF(D1656="",1,0)</x:f>
        <x:v>0</x:v>
      </x:c>
      <x:c r="P1656" s="1" t="n">
        <x:f>IF(E1656="",0,IF(OR(C1656&lt;&gt;"",L1656&gt;=J1656),1,0))</x:f>
        <x:v>1</x:v>
      </x:c>
      <x:c r="Q1656" s="1" t="n">
        <x:f>IF(AND(E1656&lt;&gt;"",C1656&lt;&gt;"",M1656&lt;=J1656),1,0)</x:f>
        <x:v>1</x:v>
      </x:c>
      <x:c r="R1656" s="1" t="n">
        <x:f>P1656-Q1656</x:f>
        <x:v>0</x:v>
      </x:c>
      <x:c r="S1656" s="1" t="n">
        <x:f>IF(E1656="",0,IF(OR(D1656&lt;&gt;"",L1656&gt;=K1656),1,0))</x:f>
        <x:v>1</x:v>
      </x:c>
      <x:c r="T1656" s="1" t="n">
        <x:f>IF(AND(E1656&lt;&gt;"",D1656&lt;&gt;"",N1656&lt;=K1656),1,0)</x:f>
        <x:v>1</x:v>
      </x:c>
      <x:c r="U1656" s="1" t="n">
        <x:f>S1656-T1656</x:f>
        <x:v>0</x:v>
      </x:c>
      <x:c r="V1656" s="1" t="n">
        <x:f>IF(I1656="",0,1)</x:f>
        <x:v>1</x:v>
      </x:c>
      <x:c r="W1656" s="1" t="n">
        <x:f>IF(I1656&gt;=4,1,0)</x:f>
        <x:v>0</x:v>
      </x:c>
      <x:c r="X1656" s="1" t="n">
        <x:f>1-O1656</x:f>
        <x:v>1</x:v>
      </x:c>
      <x:c r="Y1656" s="1" t="n">
        <x:f>IF(AND(O1656=1,L1656&gt;168),1,0)</x:f>
        <x:v>0</x:v>
      </x:c>
    </x:row>
    <x:row r="1657">
      <x:c r="A1657" s="1" t="str">
        <x:v>T01652</x:v>
      </x:c>
      <x:c r="B1657" s="9" t="n">
        <x:v>45803.14861111111</x:v>
      </x:c>
      <x:c r="C1657" s="9" t="n">
        <x:v>45803.22902777778</x:v>
      </x:c>
      <x:c r="D1657" s="9" t="n">
        <x:v>45803.93861111111</x:v>
      </x:c>
      <x:c r="E1657" s="1" t="str">
        <x:v>Urgent</x:v>
      </x:c>
      <x:c r="F1657" s="1" t="str">
        <x:v>Email</x:v>
      </x:c>
      <x:c r="G1657" s="1" t="str">
        <x:v>Refund</x:v>
      </x:c>
      <x:c r="H1657" s="1" t="n">
        <x:v>0</x:v>
      </x:c>
      <x:c r="I1657" s="1"/>
      <x:c r="J1657" s="1" t="n">
        <x:f>IF(E1657="","",VLOOKUP(E1657,'Guide'!$A$7:$C$10,2,FALSE))</x:f>
        <x:v>1</x:v>
      </x:c>
      <x:c r="K1657" s="1" t="n">
        <x:f>IF(E1657="","",VLOOKUP(E1657,'Guide'!$A$7:$C$10,3,FALSE))</x:f>
        <x:v>8</x:v>
      </x:c>
      <x:c r="L1657" s="10" t="n">
        <x:f>('Guide'!$B$4-B1657)*24</x:f>
        <x:v>860.4333333334071</x:v>
      </x:c>
      <x:c r="M1657" s="10" t="n">
        <x:f>IF(C1657="","",ROUND((C1657-B1657)*24,6))</x:f>
        <x:v>1.93</x:v>
      </x:c>
      <x:c r="N1657" s="10" t="n">
        <x:f>IF(D1657="","",ROUND((D1657-B1657)*24,6))</x:f>
        <x:v>18.96</x:v>
      </x:c>
      <x:c r="O1657" s="1" t="n">
        <x:f>IF(D1657="",1,0)</x:f>
        <x:v>0</x:v>
      </x:c>
      <x:c r="P1657" s="1" t="n">
        <x:f>IF(E1657="",0,IF(OR(C1657&lt;&gt;"",L1657&gt;=J1657),1,0))</x:f>
        <x:v>1</x:v>
      </x:c>
      <x:c r="Q1657" s="1" t="n">
        <x:f>IF(AND(E1657&lt;&gt;"",C1657&lt;&gt;"",M1657&lt;=J1657),1,0)</x:f>
        <x:v>0</x:v>
      </x:c>
      <x:c r="R1657" s="1" t="n">
        <x:f>P1657-Q1657</x:f>
        <x:v>1</x:v>
      </x:c>
      <x:c r="S1657" s="1" t="n">
        <x:f>IF(E1657="",0,IF(OR(D1657&lt;&gt;"",L1657&gt;=K1657),1,0))</x:f>
        <x:v>1</x:v>
      </x:c>
      <x:c r="T1657" s="1" t="n">
        <x:f>IF(AND(E1657&lt;&gt;"",D1657&lt;&gt;"",N1657&lt;=K1657),1,0)</x:f>
        <x:v>0</x:v>
      </x:c>
      <x:c r="U1657" s="1" t="n">
        <x:f>S1657-T1657</x:f>
        <x:v>1</x:v>
      </x:c>
      <x:c r="V1657" s="1" t="n">
        <x:f>IF(I1657="",0,1)</x:f>
        <x:v>0</x:v>
      </x:c>
      <x:c r="W1657" s="1" t="n">
        <x:f>IF(I1657&gt;=4,1,0)</x:f>
        <x:v>0</x:v>
      </x:c>
      <x:c r="X1657" s="1" t="n">
        <x:f>1-O1657</x:f>
        <x:v>1</x:v>
      </x:c>
      <x:c r="Y1657" s="1" t="n">
        <x:f>IF(AND(O1657=1,L1657&gt;168),1,0)</x:f>
        <x:v>0</x:v>
      </x:c>
    </x:row>
    <x:row r="1658">
      <x:c r="A1658" s="1" t="str">
        <x:v>T01653</x:v>
      </x:c>
      <x:c r="B1658" s="9" t="n">
        <x:v>45820.17083333333</x:v>
      </x:c>
      <x:c r="C1658" s="9" t="n">
        <x:v>45820.21666666667</x:v>
      </x:c>
      <x:c r="D1658" s="9"/>
      <x:c r="E1658" s="1" t="str">
        <x:v>High</x:v>
      </x:c>
      <x:c r="F1658" s="1" t="str">
        <x:v>WhatsApp</x:v>
      </x:c>
      <x:c r="G1658" s="1" t="str">
        <x:v>Billing</x:v>
      </x:c>
      <x:c r="H1658" s="1" t="n">
        <x:v>0</x:v>
      </x:c>
      <x:c r="I1658" s="1"/>
      <x:c r="J1658" s="1" t="n">
        <x:f>IF(E1658="","",VLOOKUP(E1658,'Guide'!$A$7:$C$10,2,FALSE))</x:f>
        <x:v>4</x:v>
      </x:c>
      <x:c r="K1658" s="1" t="n">
        <x:f>IF(E1658="","",VLOOKUP(E1658,'Guide'!$A$7:$C$10,3,FALSE))</x:f>
        <x:v>24</x:v>
      </x:c>
      <x:c r="L1658" s="10" t="n">
        <x:f>('Guide'!$B$4-B1658)*24</x:f>
        <x:v>451.9000000000815</x:v>
      </x:c>
      <x:c r="M1658" s="10" t="n">
        <x:f>IF(C1658="","",ROUND((C1658-B1658)*24,6))</x:f>
        <x:v>1.1</x:v>
      </x:c>
      <x:c r="N1658" s="10" t="str">
        <x:f>IF(D1658="","",ROUND((D1658-B1658)*24,6))</x:f>
      </x:c>
      <x:c r="O1658" s="1" t="n">
        <x:f>IF(D1658="",1,0)</x:f>
        <x:v>1</x:v>
      </x:c>
      <x:c r="P1658" s="1" t="n">
        <x:f>IF(E1658="",0,IF(OR(C1658&lt;&gt;"",L1658&gt;=J1658),1,0))</x:f>
        <x:v>1</x:v>
      </x:c>
      <x:c r="Q1658" s="1" t="n">
        <x:f>IF(AND(E1658&lt;&gt;"",C1658&lt;&gt;"",M1658&lt;=J1658),1,0)</x:f>
        <x:v>1</x:v>
      </x:c>
      <x:c r="R1658" s="1" t="n">
        <x:f>P1658-Q1658</x:f>
        <x:v>0</x:v>
      </x:c>
      <x:c r="S1658" s="1" t="n">
        <x:f>IF(E1658="",0,IF(OR(D1658&lt;&gt;"",L1658&gt;=K1658),1,0))</x:f>
        <x:v>1</x:v>
      </x:c>
      <x:c r="T1658" s="1" t="n">
        <x:f>IF(AND(E1658&lt;&gt;"",D1658&lt;&gt;"",N1658&lt;=K1658),1,0)</x:f>
        <x:v>0</x:v>
      </x:c>
      <x:c r="U1658" s="1" t="n">
        <x:f>S1658-T1658</x:f>
        <x:v>1</x:v>
      </x:c>
      <x:c r="V1658" s="1" t="n">
        <x:f>IF(I1658="",0,1)</x:f>
        <x:v>0</x:v>
      </x:c>
      <x:c r="W1658" s="1" t="n">
        <x:f>IF(I1658&gt;=4,1,0)</x:f>
        <x:v>0</x:v>
      </x:c>
      <x:c r="X1658" s="1" t="n">
        <x:f>1-O1658</x:f>
        <x:v>0</x:v>
      </x:c>
      <x:c r="Y1658" s="1" t="n">
        <x:f>IF(AND(O1658=1,L1658&gt;168),1,0)</x:f>
        <x:v>1</x:v>
      </x:c>
    </x:row>
    <x:row r="1659">
      <x:c r="A1659" s="1" t="str">
        <x:v>T01654</x:v>
      </x:c>
      <x:c r="B1659" s="9" t="n">
        <x:v>45804.779861111114</x:v>
      </x:c>
      <x:c r="C1659" s="9" t="n">
        <x:v>45805.03444444444</x:v>
      </x:c>
      <x:c r="D1659" s="9" t="n">
        <x:v>45805.76902777778</x:v>
      </x:c>
      <x:c r="E1659" s="1" t="str">
        <x:v>Normal</x:v>
      </x:c>
      <x:c r="F1659" s="1" t="str">
        <x:v>Web chat</x:v>
      </x:c>
      <x:c r="G1659" s="1" t="str">
        <x:v>Product information</x:v>
      </x:c>
      <x:c r="H1659" s="1" t="n">
        <x:v>0</x:v>
      </x:c>
      <x:c r="I1659" s="1"/>
      <x:c r="J1659" s="1" t="n">
        <x:f>IF(E1659="","",VLOOKUP(E1659,'Guide'!$A$7:$C$10,2,FALSE))</x:f>
        <x:v>12</x:v>
      </x:c>
      <x:c r="K1659" s="1" t="n">
        <x:f>IF(E1659="","",VLOOKUP(E1659,'Guide'!$A$7:$C$10,3,FALSE))</x:f>
        <x:v>72</x:v>
      </x:c>
      <x:c r="L1659" s="10" t="n">
        <x:f>('Guide'!$B$4-B1659)*24</x:f>
        <x:v>821.2833333332674</x:v>
      </x:c>
      <x:c r="M1659" s="10" t="n">
        <x:f>IF(C1659="","",ROUND((C1659-B1659)*24,6))</x:f>
        <x:v>6.11</x:v>
      </x:c>
      <x:c r="N1659" s="10" t="n">
        <x:f>IF(D1659="","",ROUND((D1659-B1659)*24,6))</x:f>
        <x:v>23.74</x:v>
      </x:c>
      <x:c r="O1659" s="1" t="n">
        <x:f>IF(D1659="",1,0)</x:f>
        <x:v>0</x:v>
      </x:c>
      <x:c r="P1659" s="1" t="n">
        <x:f>IF(E1659="",0,IF(OR(C1659&lt;&gt;"",L1659&gt;=J1659),1,0))</x:f>
        <x:v>1</x:v>
      </x:c>
      <x:c r="Q1659" s="1" t="n">
        <x:f>IF(AND(E1659&lt;&gt;"",C1659&lt;&gt;"",M1659&lt;=J1659),1,0)</x:f>
        <x:v>1</x:v>
      </x:c>
      <x:c r="R1659" s="1" t="n">
        <x:f>P1659-Q1659</x:f>
        <x:v>0</x:v>
      </x:c>
      <x:c r="S1659" s="1" t="n">
        <x:f>IF(E1659="",0,IF(OR(D1659&lt;&gt;"",L1659&gt;=K1659),1,0))</x:f>
        <x:v>1</x:v>
      </x:c>
      <x:c r="T1659" s="1" t="n">
        <x:f>IF(AND(E1659&lt;&gt;"",D1659&lt;&gt;"",N1659&lt;=K1659),1,0)</x:f>
        <x:v>1</x:v>
      </x:c>
      <x:c r="U1659" s="1" t="n">
        <x:f>S1659-T1659</x:f>
        <x:v>0</x:v>
      </x:c>
      <x:c r="V1659" s="1" t="n">
        <x:f>IF(I1659="",0,1)</x:f>
        <x:v>0</x:v>
      </x:c>
      <x:c r="W1659" s="1" t="n">
        <x:f>IF(I1659&gt;=4,1,0)</x:f>
        <x:v>0</x:v>
      </x:c>
      <x:c r="X1659" s="1" t="n">
        <x:f>1-O1659</x:f>
        <x:v>1</x:v>
      </x:c>
      <x:c r="Y1659" s="1" t="n">
        <x:f>IF(AND(O1659=1,L1659&gt;168),1,0)</x:f>
        <x:v>0</x:v>
      </x:c>
    </x:row>
    <x:row r="1660">
      <x:c r="A1660" s="1" t="str">
        <x:v>T01655</x:v>
      </x:c>
      <x:c r="B1660" s="9" t="n">
        <x:v>45669.447222222225</x:v>
      </x:c>
      <x:c r="C1660" s="9" t="n">
        <x:v>45670.86263888889</x:v>
      </x:c>
      <x:c r="D1660" s="9" t="n">
        <x:v>45673.228055555555</x:v>
      </x:c>
      <x:c r="E1660" s="1" t="str">
        <x:v>Low</x:v>
      </x:c>
      <x:c r="F1660" s="1" t="str">
        <x:v>WhatsApp</x:v>
      </x:c>
      <x:c r="G1660" s="1" t="str">
        <x:v>Billing</x:v>
      </x:c>
      <x:c r="H1660" s="1" t="n">
        <x:v>0</x:v>
      </x:c>
      <x:c r="I1660" s="1" t="n">
        <x:v>5</x:v>
      </x:c>
      <x:c r="J1660" s="1" t="n">
        <x:f>IF(E1660="","",VLOOKUP(E1660,'Guide'!$A$7:$C$10,2,FALSE))</x:f>
        <x:v>24</x:v>
      </x:c>
      <x:c r="K1660" s="1" t="n">
        <x:f>IF(E1660="","",VLOOKUP(E1660,'Guide'!$A$7:$C$10,3,FALSE))</x:f>
        <x:v>120</x:v>
      </x:c>
      <x:c r="L1660" s="10" t="n">
        <x:f>('Guide'!$B$4-B1660)*24</x:f>
        <x:v>4069.2666666666046</x:v>
      </x:c>
      <x:c r="M1660" s="10" t="n">
        <x:f>IF(C1660="","",ROUND((C1660-B1660)*24,6))</x:f>
        <x:v>33.97</x:v>
      </x:c>
      <x:c r="N1660" s="10" t="n">
        <x:f>IF(D1660="","",ROUND((D1660-B1660)*24,6))</x:f>
        <x:v>90.74</x:v>
      </x:c>
      <x:c r="O1660" s="1" t="n">
        <x:f>IF(D1660="",1,0)</x:f>
        <x:v>0</x:v>
      </x:c>
      <x:c r="P1660" s="1" t="n">
        <x:f>IF(E1660="",0,IF(OR(C1660&lt;&gt;"",L1660&gt;=J1660),1,0))</x:f>
        <x:v>1</x:v>
      </x:c>
      <x:c r="Q1660" s="1" t="n">
        <x:f>IF(AND(E1660&lt;&gt;"",C1660&lt;&gt;"",M1660&lt;=J1660),1,0)</x:f>
        <x:v>0</x:v>
      </x:c>
      <x:c r="R1660" s="1" t="n">
        <x:f>P1660-Q1660</x:f>
        <x:v>1</x:v>
      </x:c>
      <x:c r="S1660" s="1" t="n">
        <x:f>IF(E1660="",0,IF(OR(D1660&lt;&gt;"",L1660&gt;=K1660),1,0))</x:f>
        <x:v>1</x:v>
      </x:c>
      <x:c r="T1660" s="1" t="n">
        <x:f>IF(AND(E1660&lt;&gt;"",D1660&lt;&gt;"",N1660&lt;=K1660),1,0)</x:f>
        <x:v>1</x:v>
      </x:c>
      <x:c r="U1660" s="1" t="n">
        <x:f>S1660-T1660</x:f>
        <x:v>0</x:v>
      </x:c>
      <x:c r="V1660" s="1" t="n">
        <x:f>IF(I1660="",0,1)</x:f>
        <x:v>1</x:v>
      </x:c>
      <x:c r="W1660" s="1" t="n">
        <x:f>IF(I1660&gt;=4,1,0)</x:f>
        <x:v>1</x:v>
      </x:c>
      <x:c r="X1660" s="1" t="n">
        <x:f>1-O1660</x:f>
        <x:v>1</x:v>
      </x:c>
      <x:c r="Y1660" s="1" t="n">
        <x:f>IF(AND(O1660=1,L1660&gt;168),1,0)</x:f>
        <x:v>0</x:v>
      </x:c>
    </x:row>
    <x:row r="1661">
      <x:c r="A1661" s="1" t="str">
        <x:v>T01656</x:v>
      </x:c>
      <x:c r="B1661" s="9" t="n">
        <x:v>45671.46388888889</x:v>
      </x:c>
      <x:c r="C1661" s="9" t="n">
        <x:v>45671.64388888889</x:v>
      </x:c>
      <x:c r="D1661" s="9" t="n">
        <x:v>45671.79263888889</x:v>
      </x:c>
      <x:c r="E1661" s="1" t="str">
        <x:v>Normal</x:v>
      </x:c>
      <x:c r="F1661" s="1" t="str">
        <x:v>Web chat</x:v>
      </x:c>
      <x:c r="G1661" s="1" t="str">
        <x:v>Billing</x:v>
      </x:c>
      <x:c r="H1661" s="1" t="n">
        <x:v>0</x:v>
      </x:c>
      <x:c r="I1661" s="1" t="n">
        <x:v>5</x:v>
      </x:c>
      <x:c r="J1661" s="1" t="n">
        <x:f>IF(E1661="","",VLOOKUP(E1661,'Guide'!$A$7:$C$10,2,FALSE))</x:f>
        <x:v>12</x:v>
      </x:c>
      <x:c r="K1661" s="1" t="n">
        <x:f>IF(E1661="","",VLOOKUP(E1661,'Guide'!$A$7:$C$10,3,FALSE))</x:f>
        <x:v>72</x:v>
      </x:c>
      <x:c r="L1661" s="10" t="n">
        <x:f>('Guide'!$B$4-B1661)*24</x:f>
        <x:v>4020.8666666666977</x:v>
      </x:c>
      <x:c r="M1661" s="10" t="n">
        <x:f>IF(C1661="","",ROUND((C1661-B1661)*24,6))</x:f>
        <x:v>4.32</x:v>
      </x:c>
      <x:c r="N1661" s="10" t="n">
        <x:f>IF(D1661="","",ROUND((D1661-B1661)*24,6))</x:f>
        <x:v>7.89</x:v>
      </x:c>
      <x:c r="O1661" s="1" t="n">
        <x:f>IF(D1661="",1,0)</x:f>
        <x:v>0</x:v>
      </x:c>
      <x:c r="P1661" s="1" t="n">
        <x:f>IF(E1661="",0,IF(OR(C1661&lt;&gt;"",L1661&gt;=J1661),1,0))</x:f>
        <x:v>1</x:v>
      </x:c>
      <x:c r="Q1661" s="1" t="n">
        <x:f>IF(AND(E1661&lt;&gt;"",C1661&lt;&gt;"",M1661&lt;=J1661),1,0)</x:f>
        <x:v>1</x:v>
      </x:c>
      <x:c r="R1661" s="1" t="n">
        <x:f>P1661-Q1661</x:f>
        <x:v>0</x:v>
      </x:c>
      <x:c r="S1661" s="1" t="n">
        <x:f>IF(E1661="",0,IF(OR(D1661&lt;&gt;"",L1661&gt;=K1661),1,0))</x:f>
        <x:v>1</x:v>
      </x:c>
      <x:c r="T1661" s="1" t="n">
        <x:f>IF(AND(E1661&lt;&gt;"",D1661&lt;&gt;"",N1661&lt;=K1661),1,0)</x:f>
        <x:v>1</x:v>
      </x:c>
      <x:c r="U1661" s="1" t="n">
        <x:f>S1661-T1661</x:f>
        <x:v>0</x:v>
      </x:c>
      <x:c r="V1661" s="1" t="n">
        <x:f>IF(I1661="",0,1)</x:f>
        <x:v>1</x:v>
      </x:c>
      <x:c r="W1661" s="1" t="n">
        <x:f>IF(I1661&gt;=4,1,0)</x:f>
        <x:v>1</x:v>
      </x:c>
      <x:c r="X1661" s="1" t="n">
        <x:f>1-O1661</x:f>
        <x:v>1</x:v>
      </x:c>
      <x:c r="Y1661" s="1" t="n">
        <x:f>IF(AND(O1661=1,L1661&gt;168),1,0)</x:f>
        <x:v>0</x:v>
      </x:c>
    </x:row>
    <x:row r="1662">
      <x:c r="A1662" s="1" t="str">
        <x:v>T01657</x:v>
      </x:c>
      <x:c r="B1662" s="9" t="n">
        <x:v>45738.243055555555</x:v>
      </x:c>
      <x:c r="C1662" s="9" t="n">
        <x:v>45738.31180555555</x:v>
      </x:c>
      <x:c r="D1662" s="9" t="n">
        <x:v>45738.38930555555</x:v>
      </x:c>
      <x:c r="E1662" s="1" t="str">
        <x:v>Urgent</x:v>
      </x:c>
      <x:c r="F1662" s="1" t="str">
        <x:v>Email</x:v>
      </x:c>
      <x:c r="G1662" s="1" t="str">
        <x:v>Product information</x:v>
      </x:c>
      <x:c r="H1662" s="1" t="n">
        <x:v>0</x:v>
      </x:c>
      <x:c r="I1662" s="1"/>
      <x:c r="J1662" s="1" t="n">
        <x:f>IF(E1662="","",VLOOKUP(E1662,'Guide'!$A$7:$C$10,2,FALSE))</x:f>
        <x:v>1</x:v>
      </x:c>
      <x:c r="K1662" s="1" t="n">
        <x:f>IF(E1662="","",VLOOKUP(E1662,'Guide'!$A$7:$C$10,3,FALSE))</x:f>
        <x:v>8</x:v>
      </x:c>
      <x:c r="L1662" s="10" t="n">
        <x:f>('Guide'!$B$4-B1662)*24</x:f>
        <x:v>2418.166666666686</x:v>
      </x:c>
      <x:c r="M1662" s="10" t="n">
        <x:f>IF(C1662="","",ROUND((C1662-B1662)*24,6))</x:f>
        <x:v>1.65</x:v>
      </x:c>
      <x:c r="N1662" s="10" t="n">
        <x:f>IF(D1662="","",ROUND((D1662-B1662)*24,6))</x:f>
        <x:v>3.51</x:v>
      </x:c>
      <x:c r="O1662" s="1" t="n">
        <x:f>IF(D1662="",1,0)</x:f>
        <x:v>0</x:v>
      </x:c>
      <x:c r="P1662" s="1" t="n">
        <x:f>IF(E1662="",0,IF(OR(C1662&lt;&gt;"",L1662&gt;=J1662),1,0))</x:f>
        <x:v>1</x:v>
      </x:c>
      <x:c r="Q1662" s="1" t="n">
        <x:f>IF(AND(E1662&lt;&gt;"",C1662&lt;&gt;"",M1662&lt;=J1662),1,0)</x:f>
        <x:v>0</x:v>
      </x:c>
      <x:c r="R1662" s="1" t="n">
        <x:f>P1662-Q1662</x:f>
        <x:v>1</x:v>
      </x:c>
      <x:c r="S1662" s="1" t="n">
        <x:f>IF(E1662="",0,IF(OR(D1662&lt;&gt;"",L1662&gt;=K1662),1,0))</x:f>
        <x:v>1</x:v>
      </x:c>
      <x:c r="T1662" s="1" t="n">
        <x:f>IF(AND(E1662&lt;&gt;"",D1662&lt;&gt;"",N1662&lt;=K1662),1,0)</x:f>
        <x:v>1</x:v>
      </x:c>
      <x:c r="U1662" s="1" t="n">
        <x:f>S1662-T1662</x:f>
        <x:v>0</x:v>
      </x:c>
      <x:c r="V1662" s="1" t="n">
        <x:f>IF(I1662="",0,1)</x:f>
        <x:v>0</x:v>
      </x:c>
      <x:c r="W1662" s="1" t="n">
        <x:f>IF(I1662&gt;=4,1,0)</x:f>
        <x:v>0</x:v>
      </x:c>
      <x:c r="X1662" s="1" t="n">
        <x:f>1-O1662</x:f>
        <x:v>1</x:v>
      </x:c>
      <x:c r="Y1662" s="1" t="n">
        <x:f>IF(AND(O1662=1,L1662&gt;168),1,0)</x:f>
        <x:v>0</x:v>
      </x:c>
    </x:row>
    <x:row r="1663">
      <x:c r="A1663" s="1" t="str">
        <x:v>T01658</x:v>
      </x:c>
      <x:c r="B1663" s="9" t="n">
        <x:v>45678.70694444444</x:v>
      </x:c>
      <x:c r="C1663" s="9" t="n">
        <x:v>45679.05569444445</x:v>
      </x:c>
      <x:c r="D1663" s="9" t="n">
        <x:v>45687.21319444444</x:v>
      </x:c>
      <x:c r="E1663" s="1" t="str">
        <x:v>Normal</x:v>
      </x:c>
      <x:c r="F1663" s="1" t="str">
        <x:v>Email</x:v>
      </x:c>
      <x:c r="G1663" s="1" t="str">
        <x:v>Refund</x:v>
      </x:c>
      <x:c r="H1663" s="1" t="n">
        <x:v>1</x:v>
      </x:c>
      <x:c r="I1663" s="1"/>
      <x:c r="J1663" s="1" t="n">
        <x:f>IF(E1663="","",VLOOKUP(E1663,'Guide'!$A$7:$C$10,2,FALSE))</x:f>
        <x:v>12</x:v>
      </x:c>
      <x:c r="K1663" s="1" t="n">
        <x:f>IF(E1663="","",VLOOKUP(E1663,'Guide'!$A$7:$C$10,3,FALSE))</x:f>
        <x:v>72</x:v>
      </x:c>
      <x:c r="L1663" s="10" t="n">
        <x:f>('Guide'!$B$4-B1663)*24</x:f>
        <x:v>3847.033333333384</x:v>
      </x:c>
      <x:c r="M1663" s="10" t="n">
        <x:f>IF(C1663="","",ROUND((C1663-B1663)*24,6))</x:f>
        <x:v>8.37</x:v>
      </x:c>
      <x:c r="N1663" s="10" t="n">
        <x:f>IF(D1663="","",ROUND((D1663-B1663)*24,6))</x:f>
        <x:v>204.15</x:v>
      </x:c>
      <x:c r="O1663" s="1" t="n">
        <x:f>IF(D1663="",1,0)</x:f>
        <x:v>0</x:v>
      </x:c>
      <x:c r="P1663" s="1" t="n">
        <x:f>IF(E1663="",0,IF(OR(C1663&lt;&gt;"",L1663&gt;=J1663),1,0))</x:f>
        <x:v>1</x:v>
      </x:c>
      <x:c r="Q1663" s="1" t="n">
        <x:f>IF(AND(E1663&lt;&gt;"",C1663&lt;&gt;"",M1663&lt;=J1663),1,0)</x:f>
        <x:v>1</x:v>
      </x:c>
      <x:c r="R1663" s="1" t="n">
        <x:f>P1663-Q1663</x:f>
        <x:v>0</x:v>
      </x:c>
      <x:c r="S1663" s="1" t="n">
        <x:f>IF(E1663="",0,IF(OR(D1663&lt;&gt;"",L1663&gt;=K1663),1,0))</x:f>
        <x:v>1</x:v>
      </x:c>
      <x:c r="T1663" s="1" t="n">
        <x:f>IF(AND(E1663&lt;&gt;"",D1663&lt;&gt;"",N1663&lt;=K1663),1,0)</x:f>
        <x:v>0</x:v>
      </x:c>
      <x:c r="U1663" s="1" t="n">
        <x:f>S1663-T1663</x:f>
        <x:v>1</x:v>
      </x:c>
      <x:c r="V1663" s="1" t="n">
        <x:f>IF(I1663="",0,1)</x:f>
        <x:v>0</x:v>
      </x:c>
      <x:c r="W1663" s="1" t="n">
        <x:f>IF(I1663&gt;=4,1,0)</x:f>
        <x:v>0</x:v>
      </x:c>
      <x:c r="X1663" s="1" t="n">
        <x:f>1-O1663</x:f>
        <x:v>1</x:v>
      </x:c>
      <x:c r="Y1663" s="1" t="n">
        <x:f>IF(AND(O1663=1,L1663&gt;168),1,0)</x:f>
        <x:v>0</x:v>
      </x:c>
    </x:row>
    <x:row r="1664">
      <x:c r="A1664" s="1" t="str">
        <x:v>T01659</x:v>
      </x:c>
      <x:c r="B1664" s="9" t="n">
        <x:v>45804.603472222225</x:v>
      </x:c>
      <x:c r="C1664" s="9" t="n">
        <x:v>45806.09888888889</x:v>
      </x:c>
      <x:c r="D1664" s="9" t="n">
        <x:v>45806.103055555555</x:v>
      </x:c>
      <x:c r="E1664" s="1" t="str">
        <x:v>Normal</x:v>
      </x:c>
      <x:c r="F1664" s="1" t="str">
        <x:v>Email</x:v>
      </x:c>
      <x:c r="G1664" s="1" t="str">
        <x:v>Account access</x:v>
      </x:c>
      <x:c r="H1664" s="1" t="n">
        <x:v>0</x:v>
      </x:c>
      <x:c r="I1664" s="1"/>
      <x:c r="J1664" s="1" t="n">
        <x:f>IF(E1664="","",VLOOKUP(E1664,'Guide'!$A$7:$C$10,2,FALSE))</x:f>
        <x:v>12</x:v>
      </x:c>
      <x:c r="K1664" s="1" t="n">
        <x:f>IF(E1664="","",VLOOKUP(E1664,'Guide'!$A$7:$C$10,3,FALSE))</x:f>
        <x:v>72</x:v>
      </x:c>
      <x:c r="L1664" s="10" t="n">
        <x:f>('Guide'!$B$4-B1664)*24</x:f>
        <x:v>825.5166666666046</x:v>
      </x:c>
      <x:c r="M1664" s="10" t="n">
        <x:f>IF(C1664="","",ROUND((C1664-B1664)*24,6))</x:f>
        <x:v>35.89</x:v>
      </x:c>
      <x:c r="N1664" s="10" t="n">
        <x:f>IF(D1664="","",ROUND((D1664-B1664)*24,6))</x:f>
        <x:v>35.99</x:v>
      </x:c>
      <x:c r="O1664" s="1" t="n">
        <x:f>IF(D1664="",1,0)</x:f>
        <x:v>0</x:v>
      </x:c>
      <x:c r="P1664" s="1" t="n">
        <x:f>IF(E1664="",0,IF(OR(C1664&lt;&gt;"",L1664&gt;=J1664),1,0))</x:f>
        <x:v>1</x:v>
      </x:c>
      <x:c r="Q1664" s="1" t="n">
        <x:f>IF(AND(E1664&lt;&gt;"",C1664&lt;&gt;"",M1664&lt;=J1664),1,0)</x:f>
        <x:v>0</x:v>
      </x:c>
      <x:c r="R1664" s="1" t="n">
        <x:f>P1664-Q1664</x:f>
        <x:v>1</x:v>
      </x:c>
      <x:c r="S1664" s="1" t="n">
        <x:f>IF(E1664="",0,IF(OR(D1664&lt;&gt;"",L1664&gt;=K1664),1,0))</x:f>
        <x:v>1</x:v>
      </x:c>
      <x:c r="T1664" s="1" t="n">
        <x:f>IF(AND(E1664&lt;&gt;"",D1664&lt;&gt;"",N1664&lt;=K1664),1,0)</x:f>
        <x:v>1</x:v>
      </x:c>
      <x:c r="U1664" s="1" t="n">
        <x:f>S1664-T1664</x:f>
        <x:v>0</x:v>
      </x:c>
      <x:c r="V1664" s="1" t="n">
        <x:f>IF(I1664="",0,1)</x:f>
        <x:v>0</x:v>
      </x:c>
      <x:c r="W1664" s="1" t="n">
        <x:f>IF(I1664&gt;=4,1,0)</x:f>
        <x:v>0</x:v>
      </x:c>
      <x:c r="X1664" s="1" t="n">
        <x:f>1-O1664</x:f>
        <x:v>1</x:v>
      </x:c>
      <x:c r="Y1664" s="1" t="n">
        <x:f>IF(AND(O1664=1,L1664&gt;168),1,0)</x:f>
        <x:v>0</x:v>
      </x:c>
    </x:row>
    <x:row r="1665">
      <x:c r="A1665" s="1" t="str">
        <x:v>T01660</x:v>
      </x:c>
      <x:c r="B1665" s="9" t="n">
        <x:v>45796.02916666667</x:v>
      </x:c>
      <x:c r="C1665" s="9" t="n">
        <x:v>45796.17125</x:v>
      </x:c>
      <x:c r="D1665" s="9" t="n">
        <x:v>45797.56958333333</x:v>
      </x:c>
      <x:c r="E1665" s="1" t="str">
        <x:v>Normal</x:v>
      </x:c>
      <x:c r="F1665" s="1" t="str">
        <x:v>WhatsApp</x:v>
      </x:c>
      <x:c r="G1665" s="1" t="str">
        <x:v>Product information</x:v>
      </x:c>
      <x:c r="H1665" s="1" t="n">
        <x:v>0</x:v>
      </x:c>
      <x:c r="I1665" s="1"/>
      <x:c r="J1665" s="1" t="n">
        <x:f>IF(E1665="","",VLOOKUP(E1665,'Guide'!$A$7:$C$10,2,FALSE))</x:f>
        <x:v>12</x:v>
      </x:c>
      <x:c r="K1665" s="1" t="n">
        <x:f>IF(E1665="","",VLOOKUP(E1665,'Guide'!$A$7:$C$10,3,FALSE))</x:f>
        <x:v>72</x:v>
      </x:c>
      <x:c r="L1665" s="10" t="n">
        <x:f>('Guide'!$B$4-B1665)*24</x:f>
        <x:v>1031.2999999999884</x:v>
      </x:c>
      <x:c r="M1665" s="10" t="n">
        <x:f>IF(C1665="","",ROUND((C1665-B1665)*24,6))</x:f>
        <x:v>3.41</x:v>
      </x:c>
      <x:c r="N1665" s="10" t="n">
        <x:f>IF(D1665="","",ROUND((D1665-B1665)*24,6))</x:f>
        <x:v>36.97</x:v>
      </x:c>
      <x:c r="O1665" s="1" t="n">
        <x:f>IF(D1665="",1,0)</x:f>
        <x:v>0</x:v>
      </x:c>
      <x:c r="P1665" s="1" t="n">
        <x:f>IF(E1665="",0,IF(OR(C1665&lt;&gt;"",L1665&gt;=J1665),1,0))</x:f>
        <x:v>1</x:v>
      </x:c>
      <x:c r="Q1665" s="1" t="n">
        <x:f>IF(AND(E1665&lt;&gt;"",C1665&lt;&gt;"",M1665&lt;=J1665),1,0)</x:f>
        <x:v>1</x:v>
      </x:c>
      <x:c r="R1665" s="1" t="n">
        <x:f>P1665-Q1665</x:f>
        <x:v>0</x:v>
      </x:c>
      <x:c r="S1665" s="1" t="n">
        <x:f>IF(E1665="",0,IF(OR(D1665&lt;&gt;"",L1665&gt;=K1665),1,0))</x:f>
        <x:v>1</x:v>
      </x:c>
      <x:c r="T1665" s="1" t="n">
        <x:f>IF(AND(E1665&lt;&gt;"",D1665&lt;&gt;"",N1665&lt;=K1665),1,0)</x:f>
        <x:v>1</x:v>
      </x:c>
      <x:c r="U1665" s="1" t="n">
        <x:f>S1665-T1665</x:f>
        <x:v>0</x:v>
      </x:c>
      <x:c r="V1665" s="1" t="n">
        <x:f>IF(I1665="",0,1)</x:f>
        <x:v>0</x:v>
      </x:c>
      <x:c r="W1665" s="1" t="n">
        <x:f>IF(I1665&gt;=4,1,0)</x:f>
        <x:v>0</x:v>
      </x:c>
      <x:c r="X1665" s="1" t="n">
        <x:f>1-O1665</x:f>
        <x:v>1</x:v>
      </x:c>
      <x:c r="Y1665" s="1" t="n">
        <x:f>IF(AND(O1665=1,L1665&gt;168),1,0)</x:f>
        <x:v>0</x:v>
      </x:c>
    </x:row>
    <x:row r="1666">
      <x:c r="A1666" s="1" t="str">
        <x:v>T01661</x:v>
      </x:c>
      <x:c r="B1666" s="9" t="n">
        <x:v>45769.85763888889</x:v>
      </x:c>
      <x:c r="C1666" s="9" t="n">
        <x:v>45770.11597222222</x:v>
      </x:c>
      <x:c r="D1666" s="9" t="n">
        <x:v>45773.03097222222</x:v>
      </x:c>
      <x:c r="E1666" s="1" t="str">
        <x:v>Normal</x:v>
      </x:c>
      <x:c r="F1666" s="1" t="str">
        <x:v>Email</x:v>
      </x:c>
      <x:c r="G1666" s="1" t="str">
        <x:v>Account access</x:v>
      </x:c>
      <x:c r="H1666" s="1" t="n">
        <x:v>0</x:v>
      </x:c>
      <x:c r="I1666" s="1"/>
      <x:c r="J1666" s="1" t="n">
        <x:f>IF(E1666="","",VLOOKUP(E1666,'Guide'!$A$7:$C$10,2,FALSE))</x:f>
        <x:v>12</x:v>
      </x:c>
      <x:c r="K1666" s="1" t="n">
        <x:f>IF(E1666="","",VLOOKUP(E1666,'Guide'!$A$7:$C$10,3,FALSE))</x:f>
        <x:v>72</x:v>
      </x:c>
      <x:c r="L1666" s="10" t="n">
        <x:f>('Guide'!$B$4-B1666)*24</x:f>
        <x:v>1659.4166666666279</x:v>
      </x:c>
      <x:c r="M1666" s="10" t="n">
        <x:f>IF(C1666="","",ROUND((C1666-B1666)*24,6))</x:f>
        <x:v>6.2</x:v>
      </x:c>
      <x:c r="N1666" s="10" t="n">
        <x:f>IF(D1666="","",ROUND((D1666-B1666)*24,6))</x:f>
        <x:v>76.16</x:v>
      </x:c>
      <x:c r="O1666" s="1" t="n">
        <x:f>IF(D1666="",1,0)</x:f>
        <x:v>0</x:v>
      </x:c>
      <x:c r="P1666" s="1" t="n">
        <x:f>IF(E1666="",0,IF(OR(C1666&lt;&gt;"",L1666&gt;=J1666),1,0))</x:f>
        <x:v>1</x:v>
      </x:c>
      <x:c r="Q1666" s="1" t="n">
        <x:f>IF(AND(E1666&lt;&gt;"",C1666&lt;&gt;"",M1666&lt;=J1666),1,0)</x:f>
        <x:v>1</x:v>
      </x:c>
      <x:c r="R1666" s="1" t="n">
        <x:f>P1666-Q1666</x:f>
        <x:v>0</x:v>
      </x:c>
      <x:c r="S1666" s="1" t="n">
        <x:f>IF(E1666="",0,IF(OR(D1666&lt;&gt;"",L1666&gt;=K1666),1,0))</x:f>
        <x:v>1</x:v>
      </x:c>
      <x:c r="T1666" s="1" t="n">
        <x:f>IF(AND(E1666&lt;&gt;"",D1666&lt;&gt;"",N1666&lt;=K1666),1,0)</x:f>
        <x:v>0</x:v>
      </x:c>
      <x:c r="U1666" s="1" t="n">
        <x:f>S1666-T1666</x:f>
        <x:v>1</x:v>
      </x:c>
      <x:c r="V1666" s="1" t="n">
        <x:f>IF(I1666="",0,1)</x:f>
        <x:v>0</x:v>
      </x:c>
      <x:c r="W1666" s="1" t="n">
        <x:f>IF(I1666&gt;=4,1,0)</x:f>
        <x:v>0</x:v>
      </x:c>
      <x:c r="X1666" s="1" t="n">
        <x:f>1-O1666</x:f>
        <x:v>1</x:v>
      </x:c>
      <x:c r="Y1666" s="1" t="n">
        <x:f>IF(AND(O1666=1,L1666&gt;168),1,0)</x:f>
        <x:v>0</x:v>
      </x:c>
    </x:row>
    <x:row r="1667">
      <x:c r="A1667" s="1" t="str">
        <x:v>T01662</x:v>
      </x:c>
      <x:c r="B1667" s="9" t="n">
        <x:v>45727.75208333333</x:v>
      </x:c>
      <x:c r="C1667" s="9" t="n">
        <x:v>45727.94583333333</x:v>
      </x:c>
      <x:c r="D1667" s="9" t="n">
        <x:v>45728.473333333335</x:v>
      </x:c>
      <x:c r="E1667" s="1" t="str">
        <x:v>High</x:v>
      </x:c>
      <x:c r="F1667" s="1" t="str">
        <x:v>WhatsApp</x:v>
      </x:c>
      <x:c r="G1667" s="1" t="str">
        <x:v>Account access</x:v>
      </x:c>
      <x:c r="H1667" s="1" t="n">
        <x:v>0</x:v>
      </x:c>
      <x:c r="I1667" s="1"/>
      <x:c r="J1667" s="1" t="n">
        <x:f>IF(E1667="","",VLOOKUP(E1667,'Guide'!$A$7:$C$10,2,FALSE))</x:f>
        <x:v>4</x:v>
      </x:c>
      <x:c r="K1667" s="1" t="n">
        <x:f>IF(E1667="","",VLOOKUP(E1667,'Guide'!$A$7:$C$10,3,FALSE))</x:f>
        <x:v>24</x:v>
      </x:c>
      <x:c r="L1667" s="10" t="n">
        <x:f>('Guide'!$B$4-B1667)*24</x:f>
        <x:v>2669.9500000000116</x:v>
      </x:c>
      <x:c r="M1667" s="10" t="n">
        <x:f>IF(C1667="","",ROUND((C1667-B1667)*24,6))</x:f>
        <x:v>4.65</x:v>
      </x:c>
      <x:c r="N1667" s="10" t="n">
        <x:f>IF(D1667="","",ROUND((D1667-B1667)*24,6))</x:f>
        <x:v>17.31</x:v>
      </x:c>
      <x:c r="O1667" s="1" t="n">
        <x:f>IF(D1667="",1,0)</x:f>
        <x:v>0</x:v>
      </x:c>
      <x:c r="P1667" s="1" t="n">
        <x:f>IF(E1667="",0,IF(OR(C1667&lt;&gt;"",L1667&gt;=J1667),1,0))</x:f>
        <x:v>1</x:v>
      </x:c>
      <x:c r="Q1667" s="1" t="n">
        <x:f>IF(AND(E1667&lt;&gt;"",C1667&lt;&gt;"",M1667&lt;=J1667),1,0)</x:f>
        <x:v>0</x:v>
      </x:c>
      <x:c r="R1667" s="1" t="n">
        <x:f>P1667-Q1667</x:f>
        <x:v>1</x:v>
      </x:c>
      <x:c r="S1667" s="1" t="n">
        <x:f>IF(E1667="",0,IF(OR(D1667&lt;&gt;"",L1667&gt;=K1667),1,0))</x:f>
        <x:v>1</x:v>
      </x:c>
      <x:c r="T1667" s="1" t="n">
        <x:f>IF(AND(E1667&lt;&gt;"",D1667&lt;&gt;"",N1667&lt;=K1667),1,0)</x:f>
        <x:v>1</x:v>
      </x:c>
      <x:c r="U1667" s="1" t="n">
        <x:f>S1667-T1667</x:f>
        <x:v>0</x:v>
      </x:c>
      <x:c r="V1667" s="1" t="n">
        <x:f>IF(I1667="",0,1)</x:f>
        <x:v>0</x:v>
      </x:c>
      <x:c r="W1667" s="1" t="n">
        <x:f>IF(I1667&gt;=4,1,0)</x:f>
        <x:v>0</x:v>
      </x:c>
      <x:c r="X1667" s="1" t="n">
        <x:f>1-O1667</x:f>
        <x:v>1</x:v>
      </x:c>
      <x:c r="Y1667" s="1" t="n">
        <x:f>IF(AND(O1667=1,L1667&gt;168),1,0)</x:f>
        <x:v>0</x:v>
      </x:c>
    </x:row>
    <x:row r="1668">
      <x:c r="A1668" s="1" t="str">
        <x:v>T01663</x:v>
      </x:c>
      <x:c r="B1668" s="9" t="n">
        <x:v>45689.902083333334</x:v>
      </x:c>
      <x:c r="C1668" s="9" t="n">
        <x:v>45690.23166666667</x:v>
      </x:c>
      <x:c r="D1668" s="9" t="n">
        <x:v>45692.825833333336</x:v>
      </x:c>
      <x:c r="E1668" s="1" t="str">
        <x:v>Normal</x:v>
      </x:c>
      <x:c r="F1668" s="1" t="str">
        <x:v>WhatsApp</x:v>
      </x:c>
      <x:c r="G1668" s="1" t="str">
        <x:v>Refund</x:v>
      </x:c>
      <x:c r="H1668" s="1" t="n">
        <x:v>0</x:v>
      </x:c>
      <x:c r="I1668" s="1"/>
      <x:c r="J1668" s="1" t="n">
        <x:f>IF(E1668="","",VLOOKUP(E1668,'Guide'!$A$7:$C$10,2,FALSE))</x:f>
        <x:v>12</x:v>
      </x:c>
      <x:c r="K1668" s="1" t="n">
        <x:f>IF(E1668="","",VLOOKUP(E1668,'Guide'!$A$7:$C$10,3,FALSE))</x:f>
        <x:v>72</x:v>
      </x:c>
      <x:c r="L1668" s="10" t="n">
        <x:f>('Guide'!$B$4-B1668)*24</x:f>
        <x:v>3578.3499999999767</x:v>
      </x:c>
      <x:c r="M1668" s="10" t="n">
        <x:f>IF(C1668="","",ROUND((C1668-B1668)*24,6))</x:f>
        <x:v>7.91</x:v>
      </x:c>
      <x:c r="N1668" s="10" t="n">
        <x:f>IF(D1668="","",ROUND((D1668-B1668)*24,6))</x:f>
        <x:v>70.17</x:v>
      </x:c>
      <x:c r="O1668" s="1" t="n">
        <x:f>IF(D1668="",1,0)</x:f>
        <x:v>0</x:v>
      </x:c>
      <x:c r="P1668" s="1" t="n">
        <x:f>IF(E1668="",0,IF(OR(C1668&lt;&gt;"",L1668&gt;=J1668),1,0))</x:f>
        <x:v>1</x:v>
      </x:c>
      <x:c r="Q1668" s="1" t="n">
        <x:f>IF(AND(E1668&lt;&gt;"",C1668&lt;&gt;"",M1668&lt;=J1668),1,0)</x:f>
        <x:v>1</x:v>
      </x:c>
      <x:c r="R1668" s="1" t="n">
        <x:f>P1668-Q1668</x:f>
        <x:v>0</x:v>
      </x:c>
      <x:c r="S1668" s="1" t="n">
        <x:f>IF(E1668="",0,IF(OR(D1668&lt;&gt;"",L1668&gt;=K1668),1,0))</x:f>
        <x:v>1</x:v>
      </x:c>
      <x:c r="T1668" s="1" t="n">
        <x:f>IF(AND(E1668&lt;&gt;"",D1668&lt;&gt;"",N1668&lt;=K1668),1,0)</x:f>
        <x:v>1</x:v>
      </x:c>
      <x:c r="U1668" s="1" t="n">
        <x:f>S1668-T1668</x:f>
        <x:v>0</x:v>
      </x:c>
      <x:c r="V1668" s="1" t="n">
        <x:f>IF(I1668="",0,1)</x:f>
        <x:v>0</x:v>
      </x:c>
      <x:c r="W1668" s="1" t="n">
        <x:f>IF(I1668&gt;=4,1,0)</x:f>
        <x:v>0</x:v>
      </x:c>
      <x:c r="X1668" s="1" t="n">
        <x:f>1-O1668</x:f>
        <x:v>1</x:v>
      </x:c>
      <x:c r="Y1668" s="1" t="n">
        <x:f>IF(AND(O1668=1,L1668&gt;168),1,0)</x:f>
        <x:v>0</x:v>
      </x:c>
    </x:row>
    <x:row r="1669">
      <x:c r="A1669" s="1" t="str">
        <x:v>T01664</x:v>
      </x:c>
      <x:c r="B1669" s="9" t="n">
        <x:v>45666.680555555555</x:v>
      </x:c>
      <x:c r="C1669" s="9" t="n">
        <x:v>45667.05888888889</x:v>
      </x:c>
      <x:c r="D1669" s="9"/>
      <x:c r="E1669" s="1" t="str">
        <x:v>Normal</x:v>
      </x:c>
      <x:c r="F1669" s="1" t="str">
        <x:v>Email</x:v>
      </x:c>
      <x:c r="G1669" s="1" t="str">
        <x:v>Delivery</x:v>
      </x:c>
      <x:c r="H1669" s="1" t="n">
        <x:v>0</x:v>
      </x:c>
      <x:c r="I1669" s="1"/>
      <x:c r="J1669" s="1" t="n">
        <x:f>IF(E1669="","",VLOOKUP(E1669,'Guide'!$A$7:$C$10,2,FALSE))</x:f>
        <x:v>12</x:v>
      </x:c>
      <x:c r="K1669" s="1" t="n">
        <x:f>IF(E1669="","",VLOOKUP(E1669,'Guide'!$A$7:$C$10,3,FALSE))</x:f>
        <x:v>72</x:v>
      </x:c>
      <x:c r="L1669" s="10" t="n">
        <x:f>('Guide'!$B$4-B1669)*24</x:f>
        <x:v>4135.666666666686</x:v>
      </x:c>
      <x:c r="M1669" s="10" t="n">
        <x:f>IF(C1669="","",ROUND((C1669-B1669)*24,6))</x:f>
        <x:v>9.08</x:v>
      </x:c>
      <x:c r="N1669" s="10" t="str">
        <x:f>IF(D1669="","",ROUND((D1669-B1669)*24,6))</x:f>
      </x:c>
      <x:c r="O1669" s="1" t="n">
        <x:f>IF(D1669="",1,0)</x:f>
        <x:v>1</x:v>
      </x:c>
      <x:c r="P1669" s="1" t="n">
        <x:f>IF(E1669="",0,IF(OR(C1669&lt;&gt;"",L1669&gt;=J1669),1,0))</x:f>
        <x:v>1</x:v>
      </x:c>
      <x:c r="Q1669" s="1" t="n">
        <x:f>IF(AND(E1669&lt;&gt;"",C1669&lt;&gt;"",M1669&lt;=J1669),1,0)</x:f>
        <x:v>1</x:v>
      </x:c>
      <x:c r="R1669" s="1" t="n">
        <x:f>P1669-Q1669</x:f>
        <x:v>0</x:v>
      </x:c>
      <x:c r="S1669" s="1" t="n">
        <x:f>IF(E1669="",0,IF(OR(D1669&lt;&gt;"",L1669&gt;=K1669),1,0))</x:f>
        <x:v>1</x:v>
      </x:c>
      <x:c r="T1669" s="1" t="n">
        <x:f>IF(AND(E1669&lt;&gt;"",D1669&lt;&gt;"",N1669&lt;=K1669),1,0)</x:f>
        <x:v>0</x:v>
      </x:c>
      <x:c r="U1669" s="1" t="n">
        <x:f>S1669-T1669</x:f>
        <x:v>1</x:v>
      </x:c>
      <x:c r="V1669" s="1" t="n">
        <x:f>IF(I1669="",0,1)</x:f>
        <x:v>0</x:v>
      </x:c>
      <x:c r="W1669" s="1" t="n">
        <x:f>IF(I1669&gt;=4,1,0)</x:f>
        <x:v>0</x:v>
      </x:c>
      <x:c r="X1669" s="1" t="n">
        <x:f>1-O1669</x:f>
        <x:v>0</x:v>
      </x:c>
      <x:c r="Y1669" s="1" t="n">
        <x:f>IF(AND(O1669=1,L1669&gt;168),1,0)</x:f>
        <x:v>1</x:v>
      </x:c>
    </x:row>
    <x:row r="1670">
      <x:c r="A1670" s="1" t="str">
        <x:v>T01665</x:v>
      </x:c>
      <x:c r="B1670" s="9" t="n">
        <x:v>45724.688888888886</x:v>
      </x:c>
      <x:c r="C1670" s="9" t="n">
        <x:v>45724.82388888889</x:v>
      </x:c>
      <x:c r="D1670" s="9" t="n">
        <x:v>45732.313055555554</x:v>
      </x:c>
      <x:c r="E1670" s="1" t="str">
        <x:v>Normal</x:v>
      </x:c>
      <x:c r="F1670" s="1" t="str">
        <x:v>Email</x:v>
      </x:c>
      <x:c r="G1670" s="1" t="str">
        <x:v>Delivery</x:v>
      </x:c>
      <x:c r="H1670" s="1" t="n">
        <x:v>0</x:v>
      </x:c>
      <x:c r="I1670" s="1"/>
      <x:c r="J1670" s="1" t="n">
        <x:f>IF(E1670="","",VLOOKUP(E1670,'Guide'!$A$7:$C$10,2,FALSE))</x:f>
        <x:v>12</x:v>
      </x:c>
      <x:c r="K1670" s="1" t="n">
        <x:f>IF(E1670="","",VLOOKUP(E1670,'Guide'!$A$7:$C$10,3,FALSE))</x:f>
        <x:v>72</x:v>
      </x:c>
      <x:c r="L1670" s="10" t="n">
        <x:f>('Guide'!$B$4-B1670)*24</x:f>
        <x:v>2743.4666666667326</x:v>
      </x:c>
      <x:c r="M1670" s="10" t="n">
        <x:f>IF(C1670="","",ROUND((C1670-B1670)*24,6))</x:f>
        <x:v>3.24</x:v>
      </x:c>
      <x:c r="N1670" s="10" t="n">
        <x:f>IF(D1670="","",ROUND((D1670-B1670)*24,6))</x:f>
        <x:v>182.98</x:v>
      </x:c>
      <x:c r="O1670" s="1" t="n">
        <x:f>IF(D1670="",1,0)</x:f>
        <x:v>0</x:v>
      </x:c>
      <x:c r="P1670" s="1" t="n">
        <x:f>IF(E1670="",0,IF(OR(C1670&lt;&gt;"",L1670&gt;=J1670),1,0))</x:f>
        <x:v>1</x:v>
      </x:c>
      <x:c r="Q1670" s="1" t="n">
        <x:f>IF(AND(E1670&lt;&gt;"",C1670&lt;&gt;"",M1670&lt;=J1670),1,0)</x:f>
        <x:v>1</x:v>
      </x:c>
      <x:c r="R1670" s="1" t="n">
        <x:f>P1670-Q1670</x:f>
        <x:v>0</x:v>
      </x:c>
      <x:c r="S1670" s="1" t="n">
        <x:f>IF(E1670="",0,IF(OR(D1670&lt;&gt;"",L1670&gt;=K1670),1,0))</x:f>
        <x:v>1</x:v>
      </x:c>
      <x:c r="T1670" s="1" t="n">
        <x:f>IF(AND(E1670&lt;&gt;"",D1670&lt;&gt;"",N1670&lt;=K1670),1,0)</x:f>
        <x:v>0</x:v>
      </x:c>
      <x:c r="U1670" s="1" t="n">
        <x:f>S1670-T1670</x:f>
        <x:v>1</x:v>
      </x:c>
      <x:c r="V1670" s="1" t="n">
        <x:f>IF(I1670="",0,1)</x:f>
        <x:v>0</x:v>
      </x:c>
      <x:c r="W1670" s="1" t="n">
        <x:f>IF(I1670&gt;=4,1,0)</x:f>
        <x:v>0</x:v>
      </x:c>
      <x:c r="X1670" s="1" t="n">
        <x:f>1-O1670</x:f>
        <x:v>1</x:v>
      </x:c>
      <x:c r="Y1670" s="1" t="n">
        <x:f>IF(AND(O1670=1,L1670&gt;168),1,0)</x:f>
        <x:v>0</x:v>
      </x:c>
    </x:row>
    <x:row r="1671">
      <x:c r="A1671" s="1" t="str">
        <x:v>T01666</x:v>
      </x:c>
      <x:c r="B1671" s="9" t="n">
        <x:v>45752.26111111111</x:v>
      </x:c>
      <x:c r="C1671" s="9" t="n">
        <x:v>45752.37027777778</x:v>
      </x:c>
      <x:c r="D1671" s="9"/>
      <x:c r="E1671" s="1" t="str">
        <x:v>Low</x:v>
      </x:c>
      <x:c r="F1671" s="1" t="str">
        <x:v>WhatsApp</x:v>
      </x:c>
      <x:c r="G1671" s="1" t="str">
        <x:v>Delivery</x:v>
      </x:c>
      <x:c r="H1671" s="1" t="n">
        <x:v>0</x:v>
      </x:c>
      <x:c r="I1671" s="1"/>
      <x:c r="J1671" s="1" t="n">
        <x:f>IF(E1671="","",VLOOKUP(E1671,'Guide'!$A$7:$C$10,2,FALSE))</x:f>
        <x:v>24</x:v>
      </x:c>
      <x:c r="K1671" s="1" t="n">
        <x:f>IF(E1671="","",VLOOKUP(E1671,'Guide'!$A$7:$C$10,3,FALSE))</x:f>
        <x:v>120</x:v>
      </x:c>
      <x:c r="L1671" s="10" t="n">
        <x:f>('Guide'!$B$4-B1671)*24</x:f>
        <x:v>2081.733333333337</x:v>
      </x:c>
      <x:c r="M1671" s="10" t="n">
        <x:f>IF(C1671="","",ROUND((C1671-B1671)*24,6))</x:f>
        <x:v>2.62</x:v>
      </x:c>
      <x:c r="N1671" s="10" t="str">
        <x:f>IF(D1671="","",ROUND((D1671-B1671)*24,6))</x:f>
      </x:c>
      <x:c r="O1671" s="1" t="n">
        <x:f>IF(D1671="",1,0)</x:f>
        <x:v>1</x:v>
      </x:c>
      <x:c r="P1671" s="1" t="n">
        <x:f>IF(E1671="",0,IF(OR(C1671&lt;&gt;"",L1671&gt;=J1671),1,0))</x:f>
        <x:v>1</x:v>
      </x:c>
      <x:c r="Q1671" s="1" t="n">
        <x:f>IF(AND(E1671&lt;&gt;"",C1671&lt;&gt;"",M1671&lt;=J1671),1,0)</x:f>
        <x:v>1</x:v>
      </x:c>
      <x:c r="R1671" s="1" t="n">
        <x:f>P1671-Q1671</x:f>
        <x:v>0</x:v>
      </x:c>
      <x:c r="S1671" s="1" t="n">
        <x:f>IF(E1671="",0,IF(OR(D1671&lt;&gt;"",L1671&gt;=K1671),1,0))</x:f>
        <x:v>1</x:v>
      </x:c>
      <x:c r="T1671" s="1" t="n">
        <x:f>IF(AND(E1671&lt;&gt;"",D1671&lt;&gt;"",N1671&lt;=K1671),1,0)</x:f>
        <x:v>0</x:v>
      </x:c>
      <x:c r="U1671" s="1" t="n">
        <x:f>S1671-T1671</x:f>
        <x:v>1</x:v>
      </x:c>
      <x:c r="V1671" s="1" t="n">
        <x:f>IF(I1671="",0,1)</x:f>
        <x:v>0</x:v>
      </x:c>
      <x:c r="W1671" s="1" t="n">
        <x:f>IF(I1671&gt;=4,1,0)</x:f>
        <x:v>0</x:v>
      </x:c>
      <x:c r="X1671" s="1" t="n">
        <x:f>1-O1671</x:f>
        <x:v>0</x:v>
      </x:c>
      <x:c r="Y1671" s="1" t="n">
        <x:f>IF(AND(O1671=1,L1671&gt;168),1,0)</x:f>
        <x:v>1</x:v>
      </x:c>
    </x:row>
    <x:row r="1672">
      <x:c r="A1672" s="1" t="str">
        <x:v>T01667</x:v>
      </x:c>
      <x:c r="B1672" s="9" t="n">
        <x:v>45836.83194444444</x:v>
      </x:c>
      <x:c r="C1672" s="9" t="n">
        <x:v>45837.37069444444</x:v>
      </x:c>
      <x:c r="D1672" s="9"/>
      <x:c r="E1672" s="1" t="str">
        <x:v>Low</x:v>
      </x:c>
      <x:c r="F1672" s="1" t="str">
        <x:v>Web chat</x:v>
      </x:c>
      <x:c r="G1672" s="1" t="str">
        <x:v>Billing</x:v>
      </x:c>
      <x:c r="H1672" s="1" t="n">
        <x:v>0</x:v>
      </x:c>
      <x:c r="I1672" s="1"/>
      <x:c r="J1672" s="1" t="n">
        <x:f>IF(E1672="","",VLOOKUP(E1672,'Guide'!$A$7:$C$10,2,FALSE))</x:f>
        <x:v>24</x:v>
      </x:c>
      <x:c r="K1672" s="1" t="n">
        <x:f>IF(E1672="","",VLOOKUP(E1672,'Guide'!$A$7:$C$10,3,FALSE))</x:f>
        <x:v>120</x:v>
      </x:c>
      <x:c r="L1672" s="10" t="n">
        <x:f>('Guide'!$B$4-B1672)*24</x:f>
        <x:v>52.03333333338378</x:v>
      </x:c>
      <x:c r="M1672" s="10" t="n">
        <x:f>IF(C1672="","",ROUND((C1672-B1672)*24,6))</x:f>
        <x:v>12.93</x:v>
      </x:c>
      <x:c r="N1672" s="10" t="str">
        <x:f>IF(D1672="","",ROUND((D1672-B1672)*24,6))</x:f>
      </x:c>
      <x:c r="O1672" s="1" t="n">
        <x:f>IF(D1672="",1,0)</x:f>
        <x:v>1</x:v>
      </x:c>
      <x:c r="P1672" s="1" t="n">
        <x:f>IF(E1672="",0,IF(OR(C1672&lt;&gt;"",L1672&gt;=J1672),1,0))</x:f>
        <x:v>1</x:v>
      </x:c>
      <x:c r="Q1672" s="1" t="n">
        <x:f>IF(AND(E1672&lt;&gt;"",C1672&lt;&gt;"",M1672&lt;=J1672),1,0)</x:f>
        <x:v>1</x:v>
      </x:c>
      <x:c r="R1672" s="1" t="n">
        <x:f>P1672-Q1672</x:f>
        <x:v>0</x:v>
      </x:c>
      <x:c r="S1672" s="1" t="n">
        <x:f>IF(E1672="",0,IF(OR(D1672&lt;&gt;"",L1672&gt;=K1672),1,0))</x:f>
        <x:v>0</x:v>
      </x:c>
      <x:c r="T1672" s="1" t="n">
        <x:f>IF(AND(E1672&lt;&gt;"",D1672&lt;&gt;"",N1672&lt;=K1672),1,0)</x:f>
        <x:v>0</x:v>
      </x:c>
      <x:c r="U1672" s="1" t="n">
        <x:f>S1672-T1672</x:f>
        <x:v>0</x:v>
      </x:c>
      <x:c r="V1672" s="1" t="n">
        <x:f>IF(I1672="",0,1)</x:f>
        <x:v>0</x:v>
      </x:c>
      <x:c r="W1672" s="1" t="n">
        <x:f>IF(I1672&gt;=4,1,0)</x:f>
        <x:v>0</x:v>
      </x:c>
      <x:c r="X1672" s="1" t="n">
        <x:f>1-O1672</x:f>
        <x:v>0</x:v>
      </x:c>
      <x:c r="Y1672" s="1" t="n">
        <x:f>IF(AND(O1672=1,L1672&gt;168),1,0)</x:f>
        <x:v>0</x:v>
      </x:c>
    </x:row>
    <x:row r="1673">
      <x:c r="A1673" s="1" t="str">
        <x:v>T01668</x:v>
      </x:c>
      <x:c r="B1673" s="9" t="n">
        <x:v>45678.54652777778</x:v>
      </x:c>
      <x:c r="C1673" s="9" t="n">
        <x:v>45678.86277777778</x:v>
      </x:c>
      <x:c r="D1673" s="9"/>
      <x:c r="E1673" s="1" t="str">
        <x:v>Normal</x:v>
      </x:c>
      <x:c r="F1673" s="1" t="str">
        <x:v>WhatsApp</x:v>
      </x:c>
      <x:c r="G1673" s="1" t="str">
        <x:v>Account access</x:v>
      </x:c>
      <x:c r="H1673" s="1" t="n">
        <x:v>0</x:v>
      </x:c>
      <x:c r="I1673" s="1"/>
      <x:c r="J1673" s="1" t="n">
        <x:f>IF(E1673="","",VLOOKUP(E1673,'Guide'!$A$7:$C$10,2,FALSE))</x:f>
        <x:v>12</x:v>
      </x:c>
      <x:c r="K1673" s="1" t="n">
        <x:f>IF(E1673="","",VLOOKUP(E1673,'Guide'!$A$7:$C$10,3,FALSE))</x:f>
        <x:v>72</x:v>
      </x:c>
      <x:c r="L1673" s="10" t="n">
        <x:f>('Guide'!$B$4-B1673)*24</x:f>
        <x:v>3850.8833333333605</x:v>
      </x:c>
      <x:c r="M1673" s="10" t="n">
        <x:f>IF(C1673="","",ROUND((C1673-B1673)*24,6))</x:f>
        <x:v>7.59</x:v>
      </x:c>
      <x:c r="N1673" s="10" t="str">
        <x:f>IF(D1673="","",ROUND((D1673-B1673)*24,6))</x:f>
      </x:c>
      <x:c r="O1673" s="1" t="n">
        <x:f>IF(D1673="",1,0)</x:f>
        <x:v>1</x:v>
      </x:c>
      <x:c r="P1673" s="1" t="n">
        <x:f>IF(E1673="",0,IF(OR(C1673&lt;&gt;"",L1673&gt;=J1673),1,0))</x:f>
        <x:v>1</x:v>
      </x:c>
      <x:c r="Q1673" s="1" t="n">
        <x:f>IF(AND(E1673&lt;&gt;"",C1673&lt;&gt;"",M1673&lt;=J1673),1,0)</x:f>
        <x:v>1</x:v>
      </x:c>
      <x:c r="R1673" s="1" t="n">
        <x:f>P1673-Q1673</x:f>
        <x:v>0</x:v>
      </x:c>
      <x:c r="S1673" s="1" t="n">
        <x:f>IF(E1673="",0,IF(OR(D1673&lt;&gt;"",L1673&gt;=K1673),1,0))</x:f>
        <x:v>1</x:v>
      </x:c>
      <x:c r="T1673" s="1" t="n">
        <x:f>IF(AND(E1673&lt;&gt;"",D1673&lt;&gt;"",N1673&lt;=K1673),1,0)</x:f>
        <x:v>0</x:v>
      </x:c>
      <x:c r="U1673" s="1" t="n">
        <x:f>S1673-T1673</x:f>
        <x:v>1</x:v>
      </x:c>
      <x:c r="V1673" s="1" t="n">
        <x:f>IF(I1673="",0,1)</x:f>
        <x:v>0</x:v>
      </x:c>
      <x:c r="W1673" s="1" t="n">
        <x:f>IF(I1673&gt;=4,1,0)</x:f>
        <x:v>0</x:v>
      </x:c>
      <x:c r="X1673" s="1" t="n">
        <x:f>1-O1673</x:f>
        <x:v>0</x:v>
      </x:c>
      <x:c r="Y1673" s="1" t="n">
        <x:f>IF(AND(O1673=1,L1673&gt;168),1,0)</x:f>
        <x:v>1</x:v>
      </x:c>
    </x:row>
    <x:row r="1674">
      <x:c r="A1674" s="1" t="str">
        <x:v>T01669</x:v>
      </x:c>
      <x:c r="B1674" s="9" t="n">
        <x:v>45811.603472222225</x:v>
      </x:c>
      <x:c r="C1674" s="9" t="n">
        <x:v>45811.61430555556</x:v>
      </x:c>
      <x:c r="D1674" s="9" t="n">
        <x:v>45812.63180555555</x:v>
      </x:c>
      <x:c r="E1674" s="1" t="str">
        <x:v>Urgent</x:v>
      </x:c>
      <x:c r="F1674" s="1" t="str">
        <x:v>Web chat</x:v>
      </x:c>
      <x:c r="G1674" s="1" t="str">
        <x:v>Refund</x:v>
      </x:c>
      <x:c r="H1674" s="1" t="n">
        <x:v>0</x:v>
      </x:c>
      <x:c r="I1674" s="1" t="n">
        <x:v>2</x:v>
      </x:c>
      <x:c r="J1674" s="1" t="n">
        <x:f>IF(E1674="","",VLOOKUP(E1674,'Guide'!$A$7:$C$10,2,FALSE))</x:f>
        <x:v>1</x:v>
      </x:c>
      <x:c r="K1674" s="1" t="n">
        <x:f>IF(E1674="","",VLOOKUP(E1674,'Guide'!$A$7:$C$10,3,FALSE))</x:f>
        <x:v>8</x:v>
      </x:c>
      <x:c r="L1674" s="10" t="n">
        <x:f>('Guide'!$B$4-B1674)*24</x:f>
        <x:v>657.5166666666046</x:v>
      </x:c>
      <x:c r="M1674" s="10" t="n">
        <x:f>IF(C1674="","",ROUND((C1674-B1674)*24,6))</x:f>
        <x:v>0.26</x:v>
      </x:c>
      <x:c r="N1674" s="10" t="n">
        <x:f>IF(D1674="","",ROUND((D1674-B1674)*24,6))</x:f>
        <x:v>24.68</x:v>
      </x:c>
      <x:c r="O1674" s="1" t="n">
        <x:f>IF(D1674="",1,0)</x:f>
        <x:v>0</x:v>
      </x:c>
      <x:c r="P1674" s="1" t="n">
        <x:f>IF(E1674="",0,IF(OR(C1674&lt;&gt;"",L1674&gt;=J1674),1,0))</x:f>
        <x:v>1</x:v>
      </x:c>
      <x:c r="Q1674" s="1" t="n">
        <x:f>IF(AND(E1674&lt;&gt;"",C1674&lt;&gt;"",M1674&lt;=J1674),1,0)</x:f>
        <x:v>1</x:v>
      </x:c>
      <x:c r="R1674" s="1" t="n">
        <x:f>P1674-Q1674</x:f>
        <x:v>0</x:v>
      </x:c>
      <x:c r="S1674" s="1" t="n">
        <x:f>IF(E1674="",0,IF(OR(D1674&lt;&gt;"",L1674&gt;=K1674),1,0))</x:f>
        <x:v>1</x:v>
      </x:c>
      <x:c r="T1674" s="1" t="n">
        <x:f>IF(AND(E1674&lt;&gt;"",D1674&lt;&gt;"",N1674&lt;=K1674),1,0)</x:f>
        <x:v>0</x:v>
      </x:c>
      <x:c r="U1674" s="1" t="n">
        <x:f>S1674-T1674</x:f>
        <x:v>1</x:v>
      </x:c>
      <x:c r="V1674" s="1" t="n">
        <x:f>IF(I1674="",0,1)</x:f>
        <x:v>1</x:v>
      </x:c>
      <x:c r="W1674" s="1" t="n">
        <x:f>IF(I1674&gt;=4,1,0)</x:f>
        <x:v>0</x:v>
      </x:c>
      <x:c r="X1674" s="1" t="n">
        <x:f>1-O1674</x:f>
        <x:v>1</x:v>
      </x:c>
      <x:c r="Y1674" s="1" t="n">
        <x:f>IF(AND(O1674=1,L1674&gt;168),1,0)</x:f>
        <x:v>0</x:v>
      </x:c>
    </x:row>
    <x:row r="1675">
      <x:c r="A1675" s="1" t="str">
        <x:v>T01670</x:v>
      </x:c>
      <x:c r="B1675" s="9" t="n">
        <x:v>45665.36666666667</x:v>
      </x:c>
      <x:c r="C1675" s="9" t="n">
        <x:v>45665.387083333335</x:v>
      </x:c>
      <x:c r="D1675" s="9" t="n">
        <x:v>45665.62375</x:v>
      </x:c>
      <x:c r="E1675" s="1" t="str">
        <x:v>Urgent</x:v>
      </x:c>
      <x:c r="F1675" s="1" t="str">
        <x:v>WhatsApp</x:v>
      </x:c>
      <x:c r="G1675" s="1" t="str">
        <x:v>Refund</x:v>
      </x:c>
      <x:c r="H1675" s="1" t="n">
        <x:v>0</x:v>
      </x:c>
      <x:c r="I1675" s="1" t="n">
        <x:v>3</x:v>
      </x:c>
      <x:c r="J1675" s="1" t="n">
        <x:f>IF(E1675="","",VLOOKUP(E1675,'Guide'!$A$7:$C$10,2,FALSE))</x:f>
        <x:v>1</x:v>
      </x:c>
      <x:c r="K1675" s="1" t="n">
        <x:f>IF(E1675="","",VLOOKUP(E1675,'Guide'!$A$7:$C$10,3,FALSE))</x:f>
        <x:v>8</x:v>
      </x:c>
      <x:c r="L1675" s="10" t="n">
        <x:f>('Guide'!$B$4-B1675)*24</x:f>
        <x:v>4167.199999999953</x:v>
      </x:c>
      <x:c r="M1675" s="10" t="n">
        <x:f>IF(C1675="","",ROUND((C1675-B1675)*24,6))</x:f>
        <x:v>0.49</x:v>
      </x:c>
      <x:c r="N1675" s="10" t="n">
        <x:f>IF(D1675="","",ROUND((D1675-B1675)*24,6))</x:f>
        <x:v>6.17</x:v>
      </x:c>
      <x:c r="O1675" s="1" t="n">
        <x:f>IF(D1675="",1,0)</x:f>
        <x:v>0</x:v>
      </x:c>
      <x:c r="P1675" s="1" t="n">
        <x:f>IF(E1675="",0,IF(OR(C1675&lt;&gt;"",L1675&gt;=J1675),1,0))</x:f>
        <x:v>1</x:v>
      </x:c>
      <x:c r="Q1675" s="1" t="n">
        <x:f>IF(AND(E1675&lt;&gt;"",C1675&lt;&gt;"",M1675&lt;=J1675),1,0)</x:f>
        <x:v>1</x:v>
      </x:c>
      <x:c r="R1675" s="1" t="n">
        <x:f>P1675-Q1675</x:f>
        <x:v>0</x:v>
      </x:c>
      <x:c r="S1675" s="1" t="n">
        <x:f>IF(E1675="",0,IF(OR(D1675&lt;&gt;"",L1675&gt;=K1675),1,0))</x:f>
        <x:v>1</x:v>
      </x:c>
      <x:c r="T1675" s="1" t="n">
        <x:f>IF(AND(E1675&lt;&gt;"",D1675&lt;&gt;"",N1675&lt;=K1675),1,0)</x:f>
        <x:v>1</x:v>
      </x:c>
      <x:c r="U1675" s="1" t="n">
        <x:f>S1675-T1675</x:f>
        <x:v>0</x:v>
      </x:c>
      <x:c r="V1675" s="1" t="n">
        <x:f>IF(I1675="",0,1)</x:f>
        <x:v>1</x:v>
      </x:c>
      <x:c r="W1675" s="1" t="n">
        <x:f>IF(I1675&gt;=4,1,0)</x:f>
        <x:v>0</x:v>
      </x:c>
      <x:c r="X1675" s="1" t="n">
        <x:f>1-O1675</x:f>
        <x:v>1</x:v>
      </x:c>
      <x:c r="Y1675" s="1" t="n">
        <x:f>IF(AND(O1675=1,L1675&gt;168),1,0)</x:f>
        <x:v>0</x:v>
      </x:c>
    </x:row>
    <x:row r="1676">
      <x:c r="A1676" s="1" t="str">
        <x:v>T01671</x:v>
      </x:c>
      <x:c r="B1676" s="9" t="n">
        <x:v>45674.319444444445</x:v>
      </x:c>
      <x:c r="C1676" s="9" t="n">
        <x:v>45674.59652777778</x:v>
      </x:c>
      <x:c r="D1676" s="9"/>
      <x:c r="E1676" s="1" t="str">
        <x:v>Normal</x:v>
      </x:c>
      <x:c r="F1676" s="1" t="str">
        <x:v>WhatsApp</x:v>
      </x:c>
      <x:c r="G1676" s="1" t="str">
        <x:v>Billing</x:v>
      </x:c>
      <x:c r="H1676" s="1" t="n">
        <x:v>0</x:v>
      </x:c>
      <x:c r="I1676" s="1"/>
      <x:c r="J1676" s="1" t="n">
        <x:f>IF(E1676="","",VLOOKUP(E1676,'Guide'!$A$7:$C$10,2,FALSE))</x:f>
        <x:v>12</x:v>
      </x:c>
      <x:c r="K1676" s="1" t="n">
        <x:f>IF(E1676="","",VLOOKUP(E1676,'Guide'!$A$7:$C$10,3,FALSE))</x:f>
        <x:v>72</x:v>
      </x:c>
      <x:c r="L1676" s="10" t="n">
        <x:f>('Guide'!$B$4-B1676)*24</x:f>
        <x:v>3952.333333333314</x:v>
      </x:c>
      <x:c r="M1676" s="10" t="n">
        <x:f>IF(C1676="","",ROUND((C1676-B1676)*24,6))</x:f>
        <x:v>6.65</x:v>
      </x:c>
      <x:c r="N1676" s="10" t="str">
        <x:f>IF(D1676="","",ROUND((D1676-B1676)*24,6))</x:f>
      </x:c>
      <x:c r="O1676" s="1" t="n">
        <x:f>IF(D1676="",1,0)</x:f>
        <x:v>1</x:v>
      </x:c>
      <x:c r="P1676" s="1" t="n">
        <x:f>IF(E1676="",0,IF(OR(C1676&lt;&gt;"",L1676&gt;=J1676),1,0))</x:f>
        <x:v>1</x:v>
      </x:c>
      <x:c r="Q1676" s="1" t="n">
        <x:f>IF(AND(E1676&lt;&gt;"",C1676&lt;&gt;"",M1676&lt;=J1676),1,0)</x:f>
        <x:v>1</x:v>
      </x:c>
      <x:c r="R1676" s="1" t="n">
        <x:f>P1676-Q1676</x:f>
        <x:v>0</x:v>
      </x:c>
      <x:c r="S1676" s="1" t="n">
        <x:f>IF(E1676="",0,IF(OR(D1676&lt;&gt;"",L1676&gt;=K1676),1,0))</x:f>
        <x:v>1</x:v>
      </x:c>
      <x:c r="T1676" s="1" t="n">
        <x:f>IF(AND(E1676&lt;&gt;"",D1676&lt;&gt;"",N1676&lt;=K1676),1,0)</x:f>
        <x:v>0</x:v>
      </x:c>
      <x:c r="U1676" s="1" t="n">
        <x:f>S1676-T1676</x:f>
        <x:v>1</x:v>
      </x:c>
      <x:c r="V1676" s="1" t="n">
        <x:f>IF(I1676="",0,1)</x:f>
        <x:v>0</x:v>
      </x:c>
      <x:c r="W1676" s="1" t="n">
        <x:f>IF(I1676&gt;=4,1,0)</x:f>
        <x:v>0</x:v>
      </x:c>
      <x:c r="X1676" s="1" t="n">
        <x:f>1-O1676</x:f>
        <x:v>0</x:v>
      </x:c>
      <x:c r="Y1676" s="1" t="n">
        <x:f>IF(AND(O1676=1,L1676&gt;168),1,0)</x:f>
        <x:v>1</x:v>
      </x:c>
    </x:row>
    <x:row r="1677">
      <x:c r="A1677" s="1" t="str">
        <x:v>T01672</x:v>
      </x:c>
      <x:c r="B1677" s="9" t="n">
        <x:v>45797.683333333334</x:v>
      </x:c>
      <x:c r="C1677" s="9" t="n">
        <x:v>45798.14833333333</x:v>
      </x:c>
      <x:c r="D1677" s="9" t="n">
        <x:v>45800.4025</x:v>
      </x:c>
      <x:c r="E1677" s="1" t="str">
        <x:v>Normal</x:v>
      </x:c>
      <x:c r="F1677" s="1" t="str">
        <x:v>WhatsApp</x:v>
      </x:c>
      <x:c r="G1677" s="1" t="str">
        <x:v>Refund</x:v>
      </x:c>
      <x:c r="H1677" s="1" t="n">
        <x:v>0</x:v>
      </x:c>
      <x:c r="I1677" s="1" t="n">
        <x:v>2</x:v>
      </x:c>
      <x:c r="J1677" s="1" t="n">
        <x:f>IF(E1677="","",VLOOKUP(E1677,'Guide'!$A$7:$C$10,2,FALSE))</x:f>
        <x:v>12</x:v>
      </x:c>
      <x:c r="K1677" s="1" t="n">
        <x:f>IF(E1677="","",VLOOKUP(E1677,'Guide'!$A$7:$C$10,3,FALSE))</x:f>
        <x:v>72</x:v>
      </x:c>
      <x:c r="L1677" s="10" t="n">
        <x:f>('Guide'!$B$4-B1677)*24</x:f>
        <x:v>991.5999999999767</x:v>
      </x:c>
      <x:c r="M1677" s="10" t="n">
        <x:f>IF(C1677="","",ROUND((C1677-B1677)*24,6))</x:f>
        <x:v>11.16</x:v>
      </x:c>
      <x:c r="N1677" s="10" t="n">
        <x:f>IF(D1677="","",ROUND((D1677-B1677)*24,6))</x:f>
        <x:v>65.26</x:v>
      </x:c>
      <x:c r="O1677" s="1" t="n">
        <x:f>IF(D1677="",1,0)</x:f>
        <x:v>0</x:v>
      </x:c>
      <x:c r="P1677" s="1" t="n">
        <x:f>IF(E1677="",0,IF(OR(C1677&lt;&gt;"",L1677&gt;=J1677),1,0))</x:f>
        <x:v>1</x:v>
      </x:c>
      <x:c r="Q1677" s="1" t="n">
        <x:f>IF(AND(E1677&lt;&gt;"",C1677&lt;&gt;"",M1677&lt;=J1677),1,0)</x:f>
        <x:v>1</x:v>
      </x:c>
      <x:c r="R1677" s="1" t="n">
        <x:f>P1677-Q1677</x:f>
        <x:v>0</x:v>
      </x:c>
      <x:c r="S1677" s="1" t="n">
        <x:f>IF(E1677="",0,IF(OR(D1677&lt;&gt;"",L1677&gt;=K1677),1,0))</x:f>
        <x:v>1</x:v>
      </x:c>
      <x:c r="T1677" s="1" t="n">
        <x:f>IF(AND(E1677&lt;&gt;"",D1677&lt;&gt;"",N1677&lt;=K1677),1,0)</x:f>
        <x:v>1</x:v>
      </x:c>
      <x:c r="U1677" s="1" t="n">
        <x:f>S1677-T1677</x:f>
        <x:v>0</x:v>
      </x:c>
      <x:c r="V1677" s="1" t="n">
        <x:f>IF(I1677="",0,1)</x:f>
        <x:v>1</x:v>
      </x:c>
      <x:c r="W1677" s="1" t="n">
        <x:f>IF(I1677&gt;=4,1,0)</x:f>
        <x:v>0</x:v>
      </x:c>
      <x:c r="X1677" s="1" t="n">
        <x:f>1-O1677</x:f>
        <x:v>1</x:v>
      </x:c>
      <x:c r="Y1677" s="1" t="n">
        <x:f>IF(AND(O1677=1,L1677&gt;168),1,0)</x:f>
        <x:v>0</x:v>
      </x:c>
    </x:row>
    <x:row r="1678">
      <x:c r="A1678" s="1" t="str">
        <x:v>T01673</x:v>
      </x:c>
      <x:c r="B1678" s="9" t="n">
        <x:v>45702.24444444444</x:v>
      </x:c>
      <x:c r="C1678" s="9" t="n">
        <x:v>45702.57986111111</x:v>
      </x:c>
      <x:c r="D1678" s="9"/>
      <x:c r="E1678" s="1" t="str">
        <x:v>High</x:v>
      </x:c>
      <x:c r="F1678" s="1" t="str">
        <x:v>Email</x:v>
      </x:c>
      <x:c r="G1678" s="1" t="str">
        <x:v>Billing</x:v>
      </x:c>
      <x:c r="H1678" s="1" t="n">
        <x:v>0</x:v>
      </x:c>
      <x:c r="I1678" s="1"/>
      <x:c r="J1678" s="1" t="n">
        <x:f>IF(E1678="","",VLOOKUP(E1678,'Guide'!$A$7:$C$10,2,FALSE))</x:f>
        <x:v>4</x:v>
      </x:c>
      <x:c r="K1678" s="1" t="n">
        <x:f>IF(E1678="","",VLOOKUP(E1678,'Guide'!$A$7:$C$10,3,FALSE))</x:f>
        <x:v>24</x:v>
      </x:c>
      <x:c r="L1678" s="10" t="n">
        <x:f>('Guide'!$B$4-B1678)*24</x:f>
        <x:v>3282.1333333334187</x:v>
      </x:c>
      <x:c r="M1678" s="10" t="n">
        <x:f>IF(C1678="","",ROUND((C1678-B1678)*24,6))</x:f>
        <x:v>8.05</x:v>
      </x:c>
      <x:c r="N1678" s="10" t="str">
        <x:f>IF(D1678="","",ROUND((D1678-B1678)*24,6))</x:f>
      </x:c>
      <x:c r="O1678" s="1" t="n">
        <x:f>IF(D1678="",1,0)</x:f>
        <x:v>1</x:v>
      </x:c>
      <x:c r="P1678" s="1" t="n">
        <x:f>IF(E1678="",0,IF(OR(C1678&lt;&gt;"",L1678&gt;=J1678),1,0))</x:f>
        <x:v>1</x:v>
      </x:c>
      <x:c r="Q1678" s="1" t="n">
        <x:f>IF(AND(E1678&lt;&gt;"",C1678&lt;&gt;"",M1678&lt;=J1678),1,0)</x:f>
        <x:v>0</x:v>
      </x:c>
      <x:c r="R1678" s="1" t="n">
        <x:f>P1678-Q1678</x:f>
        <x:v>1</x:v>
      </x:c>
      <x:c r="S1678" s="1" t="n">
        <x:f>IF(E1678="",0,IF(OR(D1678&lt;&gt;"",L1678&gt;=K1678),1,0))</x:f>
        <x:v>1</x:v>
      </x:c>
      <x:c r="T1678" s="1" t="n">
        <x:f>IF(AND(E1678&lt;&gt;"",D1678&lt;&gt;"",N1678&lt;=K1678),1,0)</x:f>
        <x:v>0</x:v>
      </x:c>
      <x:c r="U1678" s="1" t="n">
        <x:f>S1678-T1678</x:f>
        <x:v>1</x:v>
      </x:c>
      <x:c r="V1678" s="1" t="n">
        <x:f>IF(I1678="",0,1)</x:f>
        <x:v>0</x:v>
      </x:c>
      <x:c r="W1678" s="1" t="n">
        <x:f>IF(I1678&gt;=4,1,0)</x:f>
        <x:v>0</x:v>
      </x:c>
      <x:c r="X1678" s="1" t="n">
        <x:f>1-O1678</x:f>
        <x:v>0</x:v>
      </x:c>
      <x:c r="Y1678" s="1" t="n">
        <x:f>IF(AND(O1678=1,L1678&gt;168),1,0)</x:f>
        <x:v>1</x:v>
      </x:c>
    </x:row>
    <x:row r="1679">
      <x:c r="A1679" s="1" t="str">
        <x:v>T01674</x:v>
      </x:c>
      <x:c r="B1679" s="9" t="n">
        <x:v>45812.65</x:v>
      </x:c>
      <x:c r="C1679" s="9" t="n">
        <x:v>45812.74166666667</x:v>
      </x:c>
      <x:c r="D1679" s="9" t="n">
        <x:v>45812.83458333334</x:v>
      </x:c>
      <x:c r="E1679" s="1" t="str">
        <x:v>High</x:v>
      </x:c>
      <x:c r="F1679" s="1" t="str">
        <x:v>WhatsApp</x:v>
      </x:c>
      <x:c r="G1679" s="1" t="str">
        <x:v>Delivery</x:v>
      </x:c>
      <x:c r="H1679" s="1" t="n">
        <x:v>0</x:v>
      </x:c>
      <x:c r="I1679" s="1"/>
      <x:c r="J1679" s="1" t="n">
        <x:f>IF(E1679="","",VLOOKUP(E1679,'Guide'!$A$7:$C$10,2,FALSE))</x:f>
        <x:v>4</x:v>
      </x:c>
      <x:c r="K1679" s="1" t="n">
        <x:f>IF(E1679="","",VLOOKUP(E1679,'Guide'!$A$7:$C$10,3,FALSE))</x:f>
        <x:v>24</x:v>
      </x:c>
      <x:c r="L1679" s="10" t="n">
        <x:f>('Guide'!$B$4-B1679)*24</x:f>
        <x:v>632.3999999999651</x:v>
      </x:c>
      <x:c r="M1679" s="10" t="n">
        <x:f>IF(C1679="","",ROUND((C1679-B1679)*24,6))</x:f>
        <x:v>2.2</x:v>
      </x:c>
      <x:c r="N1679" s="10" t="n">
        <x:f>IF(D1679="","",ROUND((D1679-B1679)*24,6))</x:f>
        <x:v>4.43</x:v>
      </x:c>
      <x:c r="O1679" s="1" t="n">
        <x:f>IF(D1679="",1,0)</x:f>
        <x:v>0</x:v>
      </x:c>
      <x:c r="P1679" s="1" t="n">
        <x:f>IF(E1679="",0,IF(OR(C1679&lt;&gt;"",L1679&gt;=J1679),1,0))</x:f>
        <x:v>1</x:v>
      </x:c>
      <x:c r="Q1679" s="1" t="n">
        <x:f>IF(AND(E1679&lt;&gt;"",C1679&lt;&gt;"",M1679&lt;=J1679),1,0)</x:f>
        <x:v>1</x:v>
      </x:c>
      <x:c r="R1679" s="1" t="n">
        <x:f>P1679-Q1679</x:f>
        <x:v>0</x:v>
      </x:c>
      <x:c r="S1679" s="1" t="n">
        <x:f>IF(E1679="",0,IF(OR(D1679&lt;&gt;"",L1679&gt;=K1679),1,0))</x:f>
        <x:v>1</x:v>
      </x:c>
      <x:c r="T1679" s="1" t="n">
        <x:f>IF(AND(E1679&lt;&gt;"",D1679&lt;&gt;"",N1679&lt;=K1679),1,0)</x:f>
        <x:v>1</x:v>
      </x:c>
      <x:c r="U1679" s="1" t="n">
        <x:f>S1679-T1679</x:f>
        <x:v>0</x:v>
      </x:c>
      <x:c r="V1679" s="1" t="n">
        <x:f>IF(I1679="",0,1)</x:f>
        <x:v>0</x:v>
      </x:c>
      <x:c r="W1679" s="1" t="n">
        <x:f>IF(I1679&gt;=4,1,0)</x:f>
        <x:v>0</x:v>
      </x:c>
      <x:c r="X1679" s="1" t="n">
        <x:f>1-O1679</x:f>
        <x:v>1</x:v>
      </x:c>
      <x:c r="Y1679" s="1" t="n">
        <x:f>IF(AND(O1679=1,L1679&gt;168),1,0)</x:f>
        <x:v>0</x:v>
      </x:c>
    </x:row>
    <x:row r="1680">
      <x:c r="A1680" s="1" t="str">
        <x:v>T01675</x:v>
      </x:c>
      <x:c r="B1680" s="9" t="n">
        <x:v>45825.84027777778</x:v>
      </x:c>
      <x:c r="C1680" s="9" t="n">
        <x:v>45826.569027777776</x:v>
      </x:c>
      <x:c r="D1680" s="9"/>
      <x:c r="E1680" s="1" t="str">
        <x:v>Normal</x:v>
      </x:c>
      <x:c r="F1680" s="1" t="str">
        <x:v>Email</x:v>
      </x:c>
      <x:c r="G1680" s="1" t="str">
        <x:v>Account access</x:v>
      </x:c>
      <x:c r="H1680" s="1" t="n">
        <x:v>0</x:v>
      </x:c>
      <x:c r="I1680" s="1"/>
      <x:c r="J1680" s="1" t="n">
        <x:f>IF(E1680="","",VLOOKUP(E1680,'Guide'!$A$7:$C$10,2,FALSE))</x:f>
        <x:v>12</x:v>
      </x:c>
      <x:c r="K1680" s="1" t="n">
        <x:f>IF(E1680="","",VLOOKUP(E1680,'Guide'!$A$7:$C$10,3,FALSE))</x:f>
        <x:v>72</x:v>
      </x:c>
      <x:c r="L1680" s="10" t="n">
        <x:f>('Guide'!$B$4-B1680)*24</x:f>
        <x:v>315.8333333332557</x:v>
      </x:c>
      <x:c r="M1680" s="10" t="n">
        <x:f>IF(C1680="","",ROUND((C1680-B1680)*24,6))</x:f>
        <x:v>17.49</x:v>
      </x:c>
      <x:c r="N1680" s="10" t="str">
        <x:f>IF(D1680="","",ROUND((D1680-B1680)*24,6))</x:f>
      </x:c>
      <x:c r="O1680" s="1" t="n">
        <x:f>IF(D1680="",1,0)</x:f>
        <x:v>1</x:v>
      </x:c>
      <x:c r="P1680" s="1" t="n">
        <x:f>IF(E1680="",0,IF(OR(C1680&lt;&gt;"",L1680&gt;=J1680),1,0))</x:f>
        <x:v>1</x:v>
      </x:c>
      <x:c r="Q1680" s="1" t="n">
        <x:f>IF(AND(E1680&lt;&gt;"",C1680&lt;&gt;"",M1680&lt;=J1680),1,0)</x:f>
        <x:v>0</x:v>
      </x:c>
      <x:c r="R1680" s="1" t="n">
        <x:f>P1680-Q1680</x:f>
        <x:v>1</x:v>
      </x:c>
      <x:c r="S1680" s="1" t="n">
        <x:f>IF(E1680="",0,IF(OR(D1680&lt;&gt;"",L1680&gt;=K1680),1,0))</x:f>
        <x:v>1</x:v>
      </x:c>
      <x:c r="T1680" s="1" t="n">
        <x:f>IF(AND(E1680&lt;&gt;"",D1680&lt;&gt;"",N1680&lt;=K1680),1,0)</x:f>
        <x:v>0</x:v>
      </x:c>
      <x:c r="U1680" s="1" t="n">
        <x:f>S1680-T1680</x:f>
        <x:v>1</x:v>
      </x:c>
      <x:c r="V1680" s="1" t="n">
        <x:f>IF(I1680="",0,1)</x:f>
        <x:v>0</x:v>
      </x:c>
      <x:c r="W1680" s="1" t="n">
        <x:f>IF(I1680&gt;=4,1,0)</x:f>
        <x:v>0</x:v>
      </x:c>
      <x:c r="X1680" s="1" t="n">
        <x:f>1-O1680</x:f>
        <x:v>0</x:v>
      </x:c>
      <x:c r="Y1680" s="1" t="n">
        <x:f>IF(AND(O1680=1,L1680&gt;168),1,0)</x:f>
        <x:v>1</x:v>
      </x:c>
    </x:row>
    <x:row r="1681">
      <x:c r="A1681" s="1" t="str">
        <x:v>T01676</x:v>
      </x:c>
      <x:c r="B1681" s="9" t="n">
        <x:v>45674.183333333334</x:v>
      </x:c>
      <x:c r="C1681" s="9" t="n">
        <x:v>45674.55541666667</x:v>
      </x:c>
      <x:c r="D1681" s="9" t="n">
        <x:v>45675.62625</x:v>
      </x:c>
      <x:c r="E1681" s="1" t="str">
        <x:v>Normal</x:v>
      </x:c>
      <x:c r="F1681" s="1" t="str">
        <x:v>Email</x:v>
      </x:c>
      <x:c r="G1681" s="1" t="str">
        <x:v>Delivery</x:v>
      </x:c>
      <x:c r="H1681" s="1" t="n">
        <x:v>0</x:v>
      </x:c>
      <x:c r="I1681" s="1"/>
      <x:c r="J1681" s="1" t="n">
        <x:f>IF(E1681="","",VLOOKUP(E1681,'Guide'!$A$7:$C$10,2,FALSE))</x:f>
        <x:v>12</x:v>
      </x:c>
      <x:c r="K1681" s="1" t="n">
        <x:f>IF(E1681="","",VLOOKUP(E1681,'Guide'!$A$7:$C$10,3,FALSE))</x:f>
        <x:v>72</x:v>
      </x:c>
      <x:c r="L1681" s="10" t="n">
        <x:f>('Guide'!$B$4-B1681)*24</x:f>
        <x:v>3955.5999999999767</x:v>
      </x:c>
      <x:c r="M1681" s="10" t="n">
        <x:f>IF(C1681="","",ROUND((C1681-B1681)*24,6))</x:f>
        <x:v>8.93</x:v>
      </x:c>
      <x:c r="N1681" s="10" t="n">
        <x:f>IF(D1681="","",ROUND((D1681-B1681)*24,6))</x:f>
        <x:v>34.63</x:v>
      </x:c>
      <x:c r="O1681" s="1" t="n">
        <x:f>IF(D1681="",1,0)</x:f>
        <x:v>0</x:v>
      </x:c>
      <x:c r="P1681" s="1" t="n">
        <x:f>IF(E1681="",0,IF(OR(C1681&lt;&gt;"",L1681&gt;=J1681),1,0))</x:f>
        <x:v>1</x:v>
      </x:c>
      <x:c r="Q1681" s="1" t="n">
        <x:f>IF(AND(E1681&lt;&gt;"",C1681&lt;&gt;"",M1681&lt;=J1681),1,0)</x:f>
        <x:v>1</x:v>
      </x:c>
      <x:c r="R1681" s="1" t="n">
        <x:f>P1681-Q1681</x:f>
        <x:v>0</x:v>
      </x:c>
      <x:c r="S1681" s="1" t="n">
        <x:f>IF(E1681="",0,IF(OR(D1681&lt;&gt;"",L1681&gt;=K1681),1,0))</x:f>
        <x:v>1</x:v>
      </x:c>
      <x:c r="T1681" s="1" t="n">
        <x:f>IF(AND(E1681&lt;&gt;"",D1681&lt;&gt;"",N1681&lt;=K1681),1,0)</x:f>
        <x:v>1</x:v>
      </x:c>
      <x:c r="U1681" s="1" t="n">
        <x:f>S1681-T1681</x:f>
        <x:v>0</x:v>
      </x:c>
      <x:c r="V1681" s="1" t="n">
        <x:f>IF(I1681="",0,1)</x:f>
        <x:v>0</x:v>
      </x:c>
      <x:c r="W1681" s="1" t="n">
        <x:f>IF(I1681&gt;=4,1,0)</x:f>
        <x:v>0</x:v>
      </x:c>
      <x:c r="X1681" s="1" t="n">
        <x:f>1-O1681</x:f>
        <x:v>1</x:v>
      </x:c>
      <x:c r="Y1681" s="1" t="n">
        <x:f>IF(AND(O1681=1,L1681&gt;168),1,0)</x:f>
        <x:v>0</x:v>
      </x:c>
    </x:row>
    <x:row r="1682">
      <x:c r="A1682" s="1" t="str">
        <x:v>T01677</x:v>
      </x:c>
      <x:c r="B1682" s="9" t="n">
        <x:v>45698.55694444444</x:v>
      </x:c>
      <x:c r="C1682" s="9" t="n">
        <x:v>45698.67986111111</x:v>
      </x:c>
      <x:c r="D1682" s="9" t="n">
        <x:v>45715.325277777774</x:v>
      </x:c>
      <x:c r="E1682" s="1" t="str">
        <x:v>Normal</x:v>
      </x:c>
      <x:c r="F1682" s="1" t="str">
        <x:v>WhatsApp</x:v>
      </x:c>
      <x:c r="G1682" s="1" t="str">
        <x:v>Refund</x:v>
      </x:c>
      <x:c r="H1682" s="1" t="n">
        <x:v>0</x:v>
      </x:c>
      <x:c r="I1682" s="1" t="n">
        <x:v>3</x:v>
      </x:c>
      <x:c r="J1682" s="1" t="n">
        <x:f>IF(E1682="","",VLOOKUP(E1682,'Guide'!$A$7:$C$10,2,FALSE))</x:f>
        <x:v>12</x:v>
      </x:c>
      <x:c r="K1682" s="1" t="n">
        <x:f>IF(E1682="","",VLOOKUP(E1682,'Guide'!$A$7:$C$10,3,FALSE))</x:f>
        <x:v>72</x:v>
      </x:c>
      <x:c r="L1682" s="10" t="n">
        <x:f>('Guide'!$B$4-B1682)*24</x:f>
        <x:v>3370.6333333334187</x:v>
      </x:c>
      <x:c r="M1682" s="10" t="n">
        <x:f>IF(C1682="","",ROUND((C1682-B1682)*24,6))</x:f>
        <x:v>2.95</x:v>
      </x:c>
      <x:c r="N1682" s="10" t="n">
        <x:f>IF(D1682="","",ROUND((D1682-B1682)*24,6))</x:f>
        <x:v>402.44</x:v>
      </x:c>
      <x:c r="O1682" s="1" t="n">
        <x:f>IF(D1682="",1,0)</x:f>
        <x:v>0</x:v>
      </x:c>
      <x:c r="P1682" s="1" t="n">
        <x:f>IF(E1682="",0,IF(OR(C1682&lt;&gt;"",L1682&gt;=J1682),1,0))</x:f>
        <x:v>1</x:v>
      </x:c>
      <x:c r="Q1682" s="1" t="n">
        <x:f>IF(AND(E1682&lt;&gt;"",C1682&lt;&gt;"",M1682&lt;=J1682),1,0)</x:f>
        <x:v>1</x:v>
      </x:c>
      <x:c r="R1682" s="1" t="n">
        <x:f>P1682-Q1682</x:f>
        <x:v>0</x:v>
      </x:c>
      <x:c r="S1682" s="1" t="n">
        <x:f>IF(E1682="",0,IF(OR(D1682&lt;&gt;"",L1682&gt;=K1682),1,0))</x:f>
        <x:v>1</x:v>
      </x:c>
      <x:c r="T1682" s="1" t="n">
        <x:f>IF(AND(E1682&lt;&gt;"",D1682&lt;&gt;"",N1682&lt;=K1682),1,0)</x:f>
        <x:v>0</x:v>
      </x:c>
      <x:c r="U1682" s="1" t="n">
        <x:f>S1682-T1682</x:f>
        <x:v>1</x:v>
      </x:c>
      <x:c r="V1682" s="1" t="n">
        <x:f>IF(I1682="",0,1)</x:f>
        <x:v>1</x:v>
      </x:c>
      <x:c r="W1682" s="1" t="n">
        <x:f>IF(I1682&gt;=4,1,0)</x:f>
        <x:v>0</x:v>
      </x:c>
      <x:c r="X1682" s="1" t="n">
        <x:f>1-O1682</x:f>
        <x:v>1</x:v>
      </x:c>
      <x:c r="Y1682" s="1" t="n">
        <x:f>IF(AND(O1682=1,L1682&gt;168),1,0)</x:f>
        <x:v>0</x:v>
      </x:c>
    </x:row>
    <x:row r="1683">
      <x:c r="A1683" s="1" t="str">
        <x:v>T01678</x:v>
      </x:c>
      <x:c r="B1683" s="9" t="n">
        <x:v>45799.104166666664</x:v>
      </x:c>
      <x:c r="C1683" s="9" t="n">
        <x:v>45800.67083333333</x:v>
      </x:c>
      <x:c r="D1683" s="9" t="n">
        <x:v>45807.25083333333</x:v>
      </x:c>
      <x:c r="E1683" s="1" t="str">
        <x:v>Low</x:v>
      </x:c>
      <x:c r="F1683" s="1" t="str">
        <x:v>WhatsApp</x:v>
      </x:c>
      <x:c r="G1683" s="1" t="str">
        <x:v>Account access</x:v>
      </x:c>
      <x:c r="H1683" s="1" t="n">
        <x:v>0</x:v>
      </x:c>
      <x:c r="I1683" s="1" t="n">
        <x:v>2</x:v>
      </x:c>
      <x:c r="J1683" s="1" t="n">
        <x:f>IF(E1683="","",VLOOKUP(E1683,'Guide'!$A$7:$C$10,2,FALSE))</x:f>
        <x:v>24</x:v>
      </x:c>
      <x:c r="K1683" s="1" t="n">
        <x:f>IF(E1683="","",VLOOKUP(E1683,'Guide'!$A$7:$C$10,3,FALSE))</x:f>
        <x:v>120</x:v>
      </x:c>
      <x:c r="L1683" s="10" t="n">
        <x:f>('Guide'!$B$4-B1683)*24</x:f>
        <x:v>957.5000000000582</x:v>
      </x:c>
      <x:c r="M1683" s="10" t="n">
        <x:f>IF(C1683="","",ROUND((C1683-B1683)*24,6))</x:f>
        <x:v>37.6</x:v>
      </x:c>
      <x:c r="N1683" s="10" t="n">
        <x:f>IF(D1683="","",ROUND((D1683-B1683)*24,6))</x:f>
        <x:v>195.52</x:v>
      </x:c>
      <x:c r="O1683" s="1" t="n">
        <x:f>IF(D1683="",1,0)</x:f>
        <x:v>0</x:v>
      </x:c>
      <x:c r="P1683" s="1" t="n">
        <x:f>IF(E1683="",0,IF(OR(C1683&lt;&gt;"",L1683&gt;=J1683),1,0))</x:f>
        <x:v>1</x:v>
      </x:c>
      <x:c r="Q1683" s="1" t="n">
        <x:f>IF(AND(E1683&lt;&gt;"",C1683&lt;&gt;"",M1683&lt;=J1683),1,0)</x:f>
        <x:v>0</x:v>
      </x:c>
      <x:c r="R1683" s="1" t="n">
        <x:f>P1683-Q1683</x:f>
        <x:v>1</x:v>
      </x:c>
      <x:c r="S1683" s="1" t="n">
        <x:f>IF(E1683="",0,IF(OR(D1683&lt;&gt;"",L1683&gt;=K1683),1,0))</x:f>
        <x:v>1</x:v>
      </x:c>
      <x:c r="T1683" s="1" t="n">
        <x:f>IF(AND(E1683&lt;&gt;"",D1683&lt;&gt;"",N1683&lt;=K1683),1,0)</x:f>
        <x:v>0</x:v>
      </x:c>
      <x:c r="U1683" s="1" t="n">
        <x:f>S1683-T1683</x:f>
        <x:v>1</x:v>
      </x:c>
      <x:c r="V1683" s="1" t="n">
        <x:f>IF(I1683="",0,1)</x:f>
        <x:v>1</x:v>
      </x:c>
      <x:c r="W1683" s="1" t="n">
        <x:f>IF(I1683&gt;=4,1,0)</x:f>
        <x:v>0</x:v>
      </x:c>
      <x:c r="X1683" s="1" t="n">
        <x:f>1-O1683</x:f>
        <x:v>1</x:v>
      </x:c>
      <x:c r="Y1683" s="1" t="n">
        <x:f>IF(AND(O1683=1,L1683&gt;168),1,0)</x:f>
        <x:v>0</x:v>
      </x:c>
    </x:row>
    <x:row r="1684">
      <x:c r="A1684" s="1" t="str">
        <x:v>T01679</x:v>
      </x:c>
      <x:c r="B1684" s="9" t="n">
        <x:v>45667.59652777778</x:v>
      </x:c>
      <x:c r="C1684" s="9" t="n">
        <x:v>45668.20777777778</x:v>
      </x:c>
      <x:c r="D1684" s="9" t="n">
        <x:v>45668.82611111111</x:v>
      </x:c>
      <x:c r="E1684" s="1" t="str">
        <x:v>Normal</x:v>
      </x:c>
      <x:c r="F1684" s="1" t="str">
        <x:v>Email</x:v>
      </x:c>
      <x:c r="G1684" s="1" t="str">
        <x:v>Billing</x:v>
      </x:c>
      <x:c r="H1684" s="1" t="n">
        <x:v>0</x:v>
      </x:c>
      <x:c r="I1684" s="1" t="n">
        <x:v>4</x:v>
      </x:c>
      <x:c r="J1684" s="1" t="n">
        <x:f>IF(E1684="","",VLOOKUP(E1684,'Guide'!$A$7:$C$10,2,FALSE))</x:f>
        <x:v>12</x:v>
      </x:c>
      <x:c r="K1684" s="1" t="n">
        <x:f>IF(E1684="","",VLOOKUP(E1684,'Guide'!$A$7:$C$10,3,FALSE))</x:f>
        <x:v>72</x:v>
      </x:c>
      <x:c r="L1684" s="10" t="n">
        <x:f>('Guide'!$B$4-B1684)*24</x:f>
        <x:v>4113.683333333291</x:v>
      </x:c>
      <x:c r="M1684" s="10" t="n">
        <x:f>IF(C1684="","",ROUND((C1684-B1684)*24,6))</x:f>
        <x:v>14.67</x:v>
      </x:c>
      <x:c r="N1684" s="10" t="n">
        <x:f>IF(D1684="","",ROUND((D1684-B1684)*24,6))</x:f>
        <x:v>29.51</x:v>
      </x:c>
      <x:c r="O1684" s="1" t="n">
        <x:f>IF(D1684="",1,0)</x:f>
        <x:v>0</x:v>
      </x:c>
      <x:c r="P1684" s="1" t="n">
        <x:f>IF(E1684="",0,IF(OR(C1684&lt;&gt;"",L1684&gt;=J1684),1,0))</x:f>
        <x:v>1</x:v>
      </x:c>
      <x:c r="Q1684" s="1" t="n">
        <x:f>IF(AND(E1684&lt;&gt;"",C1684&lt;&gt;"",M1684&lt;=J1684),1,0)</x:f>
        <x:v>0</x:v>
      </x:c>
      <x:c r="R1684" s="1" t="n">
        <x:f>P1684-Q1684</x:f>
        <x:v>1</x:v>
      </x:c>
      <x:c r="S1684" s="1" t="n">
        <x:f>IF(E1684="",0,IF(OR(D1684&lt;&gt;"",L1684&gt;=K1684),1,0))</x:f>
        <x:v>1</x:v>
      </x:c>
      <x:c r="T1684" s="1" t="n">
        <x:f>IF(AND(E1684&lt;&gt;"",D1684&lt;&gt;"",N1684&lt;=K1684),1,0)</x:f>
        <x:v>1</x:v>
      </x:c>
      <x:c r="U1684" s="1" t="n">
        <x:f>S1684-T1684</x:f>
        <x:v>0</x:v>
      </x:c>
      <x:c r="V1684" s="1" t="n">
        <x:f>IF(I1684="",0,1)</x:f>
        <x:v>1</x:v>
      </x:c>
      <x:c r="W1684" s="1" t="n">
        <x:f>IF(I1684&gt;=4,1,0)</x:f>
        <x:v>1</x:v>
      </x:c>
      <x:c r="X1684" s="1" t="n">
        <x:f>1-O1684</x:f>
        <x:v>1</x:v>
      </x:c>
      <x:c r="Y1684" s="1" t="n">
        <x:f>IF(AND(O1684=1,L1684&gt;168),1,0)</x:f>
        <x:v>0</x:v>
      </x:c>
    </x:row>
    <x:row r="1685">
      <x:c r="A1685" s="1" t="str">
        <x:v>T01680</x:v>
      </x:c>
      <x:c r="B1685" s="9" t="n">
        <x:v>45707.41180555556</x:v>
      </x:c>
      <x:c r="C1685" s="9" t="n">
        <x:v>45707.51430555555</x:v>
      </x:c>
      <x:c r="D1685" s="9" t="n">
        <x:v>45723.45680555556</x:v>
      </x:c>
      <x:c r="E1685" s="1" t="str">
        <x:v>Normal</x:v>
      </x:c>
      <x:c r="F1685" s="1" t="str">
        <x:v>Web chat</x:v>
      </x:c>
      <x:c r="G1685" s="1" t="str">
        <x:v>Refund</x:v>
      </x:c>
      <x:c r="H1685" s="1" t="n">
        <x:v>0</x:v>
      </x:c>
      <x:c r="I1685" s="1" t="n">
        <x:v>4</x:v>
      </x:c>
      <x:c r="J1685" s="1" t="n">
        <x:f>IF(E1685="","",VLOOKUP(E1685,'Guide'!$A$7:$C$10,2,FALSE))</x:f>
        <x:v>12</x:v>
      </x:c>
      <x:c r="K1685" s="1" t="n">
        <x:f>IF(E1685="","",VLOOKUP(E1685,'Guide'!$A$7:$C$10,3,FALSE))</x:f>
        <x:v>72</x:v>
      </x:c>
      <x:c r="L1685" s="10" t="n">
        <x:f>('Guide'!$B$4-B1685)*24</x:f>
        <x:v>3158.1166666665813</x:v>
      </x:c>
      <x:c r="M1685" s="10" t="n">
        <x:f>IF(C1685="","",ROUND((C1685-B1685)*24,6))</x:f>
        <x:v>2.46</x:v>
      </x:c>
      <x:c r="N1685" s="10" t="n">
        <x:f>IF(D1685="","",ROUND((D1685-B1685)*24,6))</x:f>
        <x:v>385.08</x:v>
      </x:c>
      <x:c r="O1685" s="1" t="n">
        <x:f>IF(D1685="",1,0)</x:f>
        <x:v>0</x:v>
      </x:c>
      <x:c r="P1685" s="1" t="n">
        <x:f>IF(E1685="",0,IF(OR(C1685&lt;&gt;"",L1685&gt;=J1685),1,0))</x:f>
        <x:v>1</x:v>
      </x:c>
      <x:c r="Q1685" s="1" t="n">
        <x:f>IF(AND(E1685&lt;&gt;"",C1685&lt;&gt;"",M1685&lt;=J1685),1,0)</x:f>
        <x:v>1</x:v>
      </x:c>
      <x:c r="R1685" s="1" t="n">
        <x:f>P1685-Q1685</x:f>
        <x:v>0</x:v>
      </x:c>
      <x:c r="S1685" s="1" t="n">
        <x:f>IF(E1685="",0,IF(OR(D1685&lt;&gt;"",L1685&gt;=K1685),1,0))</x:f>
        <x:v>1</x:v>
      </x:c>
      <x:c r="T1685" s="1" t="n">
        <x:f>IF(AND(E1685&lt;&gt;"",D1685&lt;&gt;"",N1685&lt;=K1685),1,0)</x:f>
        <x:v>0</x:v>
      </x:c>
      <x:c r="U1685" s="1" t="n">
        <x:f>S1685-T1685</x:f>
        <x:v>1</x:v>
      </x:c>
      <x:c r="V1685" s="1" t="n">
        <x:f>IF(I1685="",0,1)</x:f>
        <x:v>1</x:v>
      </x:c>
      <x:c r="W1685" s="1" t="n">
        <x:f>IF(I1685&gt;=4,1,0)</x:f>
        <x:v>1</x:v>
      </x:c>
      <x:c r="X1685" s="1" t="n">
        <x:f>1-O1685</x:f>
        <x:v>1</x:v>
      </x:c>
      <x:c r="Y1685" s="1" t="n">
        <x:f>IF(AND(O1685=1,L1685&gt;168),1,0)</x:f>
        <x:v>0</x:v>
      </x:c>
    </x:row>
    <x:row r="1686">
      <x:c r="A1686" s="1" t="str">
        <x:v>T01681</x:v>
      </x:c>
      <x:c r="B1686" s="9" t="n">
        <x:v>45753.73263888889</x:v>
      </x:c>
      <x:c r="C1686" s="9" t="n">
        <x:v>45754.16055555556</x:v>
      </x:c>
      <x:c r="D1686" s="9" t="n">
        <x:v>45754.72430555556</x:v>
      </x:c>
      <x:c r="E1686" s="1" t="str">
        <x:v>Normal</x:v>
      </x:c>
      <x:c r="F1686" s="1" t="str">
        <x:v>WhatsApp</x:v>
      </x:c>
      <x:c r="G1686" s="1" t="str">
        <x:v>Billing</x:v>
      </x:c>
      <x:c r="H1686" s="1" t="n">
        <x:v>0</x:v>
      </x:c>
      <x:c r="I1686" s="1"/>
      <x:c r="J1686" s="1" t="n">
        <x:f>IF(E1686="","",VLOOKUP(E1686,'Guide'!$A$7:$C$10,2,FALSE))</x:f>
        <x:v>12</x:v>
      </x:c>
      <x:c r="K1686" s="1" t="n">
        <x:f>IF(E1686="","",VLOOKUP(E1686,'Guide'!$A$7:$C$10,3,FALSE))</x:f>
        <x:v>72</x:v>
      </x:c>
      <x:c r="L1686" s="10" t="n">
        <x:f>('Guide'!$B$4-B1686)*24</x:f>
        <x:v>2046.4166666666279</x:v>
      </x:c>
      <x:c r="M1686" s="10" t="n">
        <x:f>IF(C1686="","",ROUND((C1686-B1686)*24,6))</x:f>
        <x:v>10.27</x:v>
      </x:c>
      <x:c r="N1686" s="10" t="n">
        <x:f>IF(D1686="","",ROUND((D1686-B1686)*24,6))</x:f>
        <x:v>23.8</x:v>
      </x:c>
      <x:c r="O1686" s="1" t="n">
        <x:f>IF(D1686="",1,0)</x:f>
        <x:v>0</x:v>
      </x:c>
      <x:c r="P1686" s="1" t="n">
        <x:f>IF(E1686="",0,IF(OR(C1686&lt;&gt;"",L1686&gt;=J1686),1,0))</x:f>
        <x:v>1</x:v>
      </x:c>
      <x:c r="Q1686" s="1" t="n">
        <x:f>IF(AND(E1686&lt;&gt;"",C1686&lt;&gt;"",M1686&lt;=J1686),1,0)</x:f>
        <x:v>1</x:v>
      </x:c>
      <x:c r="R1686" s="1" t="n">
        <x:f>P1686-Q1686</x:f>
        <x:v>0</x:v>
      </x:c>
      <x:c r="S1686" s="1" t="n">
        <x:f>IF(E1686="",0,IF(OR(D1686&lt;&gt;"",L1686&gt;=K1686),1,0))</x:f>
        <x:v>1</x:v>
      </x:c>
      <x:c r="T1686" s="1" t="n">
        <x:f>IF(AND(E1686&lt;&gt;"",D1686&lt;&gt;"",N1686&lt;=K1686),1,0)</x:f>
        <x:v>1</x:v>
      </x:c>
      <x:c r="U1686" s="1" t="n">
        <x:f>S1686-T1686</x:f>
        <x:v>0</x:v>
      </x:c>
      <x:c r="V1686" s="1" t="n">
        <x:f>IF(I1686="",0,1)</x:f>
        <x:v>0</x:v>
      </x:c>
      <x:c r="W1686" s="1" t="n">
        <x:f>IF(I1686&gt;=4,1,0)</x:f>
        <x:v>0</x:v>
      </x:c>
      <x:c r="X1686" s="1" t="n">
        <x:f>1-O1686</x:f>
        <x:v>1</x:v>
      </x:c>
      <x:c r="Y1686" s="1" t="n">
        <x:f>IF(AND(O1686=1,L1686&gt;168),1,0)</x:f>
        <x:v>0</x:v>
      </x:c>
    </x:row>
    <x:row r="1687">
      <x:c r="A1687" s="1" t="str">
        <x:v>T01682</x:v>
      </x:c>
      <x:c r="B1687" s="9" t="n">
        <x:v>45666.191666666666</x:v>
      </x:c>
      <x:c r="C1687" s="9" t="n">
        <x:v>45666.434166666666</x:v>
      </x:c>
      <x:c r="D1687" s="9" t="n">
        <x:v>45673.94708333333</x:v>
      </x:c>
      <x:c r="E1687" s="1" t="str">
        <x:v>Normal</x:v>
      </x:c>
      <x:c r="F1687" s="1" t="str">
        <x:v>Web chat</x:v>
      </x:c>
      <x:c r="G1687" s="1" t="str">
        <x:v>Delivery</x:v>
      </x:c>
      <x:c r="H1687" s="1" t="n">
        <x:v>0</x:v>
      </x:c>
      <x:c r="I1687" s="1" t="n">
        <x:v>3</x:v>
      </x:c>
      <x:c r="J1687" s="1" t="n">
        <x:f>IF(E1687="","",VLOOKUP(E1687,'Guide'!$A$7:$C$10,2,FALSE))</x:f>
        <x:v>12</x:v>
      </x:c>
      <x:c r="K1687" s="1" t="n">
        <x:f>IF(E1687="","",VLOOKUP(E1687,'Guide'!$A$7:$C$10,3,FALSE))</x:f>
        <x:v>72</x:v>
      </x:c>
      <x:c r="L1687" s="10" t="n">
        <x:f>('Guide'!$B$4-B1687)*24</x:f>
        <x:v>4147.400000000023</x:v>
      </x:c>
      <x:c r="M1687" s="10" t="n">
        <x:f>IF(C1687="","",ROUND((C1687-B1687)*24,6))</x:f>
        <x:v>5.82</x:v>
      </x:c>
      <x:c r="N1687" s="10" t="n">
        <x:f>IF(D1687="","",ROUND((D1687-B1687)*24,6))</x:f>
        <x:v>186.13</x:v>
      </x:c>
      <x:c r="O1687" s="1" t="n">
        <x:f>IF(D1687="",1,0)</x:f>
        <x:v>0</x:v>
      </x:c>
      <x:c r="P1687" s="1" t="n">
        <x:f>IF(E1687="",0,IF(OR(C1687&lt;&gt;"",L1687&gt;=J1687),1,0))</x:f>
        <x:v>1</x:v>
      </x:c>
      <x:c r="Q1687" s="1" t="n">
        <x:f>IF(AND(E1687&lt;&gt;"",C1687&lt;&gt;"",M1687&lt;=J1687),1,0)</x:f>
        <x:v>1</x:v>
      </x:c>
      <x:c r="R1687" s="1" t="n">
        <x:f>P1687-Q1687</x:f>
        <x:v>0</x:v>
      </x:c>
      <x:c r="S1687" s="1" t="n">
        <x:f>IF(E1687="",0,IF(OR(D1687&lt;&gt;"",L1687&gt;=K1687),1,0))</x:f>
        <x:v>1</x:v>
      </x:c>
      <x:c r="T1687" s="1" t="n">
        <x:f>IF(AND(E1687&lt;&gt;"",D1687&lt;&gt;"",N1687&lt;=K1687),1,0)</x:f>
        <x:v>0</x:v>
      </x:c>
      <x:c r="U1687" s="1" t="n">
        <x:f>S1687-T1687</x:f>
        <x:v>1</x:v>
      </x:c>
      <x:c r="V1687" s="1" t="n">
        <x:f>IF(I1687="",0,1)</x:f>
        <x:v>1</x:v>
      </x:c>
      <x:c r="W1687" s="1" t="n">
        <x:f>IF(I1687&gt;=4,1,0)</x:f>
        <x:v>0</x:v>
      </x:c>
      <x:c r="X1687" s="1" t="n">
        <x:f>1-O1687</x:f>
        <x:v>1</x:v>
      </x:c>
      <x:c r="Y1687" s="1" t="n">
        <x:f>IF(AND(O1687=1,L1687&gt;168),1,0)</x:f>
        <x:v>0</x:v>
      </x:c>
    </x:row>
    <x:row r="1688">
      <x:c r="A1688" s="1" t="str">
        <x:v>T01683</x:v>
      </x:c>
      <x:c r="B1688" s="9" t="n">
        <x:v>45690.365277777775</x:v>
      </x:c>
      <x:c r="C1688" s="9" t="n">
        <x:v>45690.834444444445</x:v>
      </x:c>
      <x:c r="D1688" s="9" t="n">
        <x:v>45695.217777777776</x:v>
      </x:c>
      <x:c r="E1688" s="1" t="str">
        <x:v>Normal</x:v>
      </x:c>
      <x:c r="F1688" s="1" t="str">
        <x:v>Email</x:v>
      </x:c>
      <x:c r="G1688" s="1" t="str">
        <x:v>Account access</x:v>
      </x:c>
      <x:c r="H1688" s="1" t="n">
        <x:v>0</x:v>
      </x:c>
      <x:c r="I1688" s="1"/>
      <x:c r="J1688" s="1" t="n">
        <x:f>IF(E1688="","",VLOOKUP(E1688,'Guide'!$A$7:$C$10,2,FALSE))</x:f>
        <x:v>12</x:v>
      </x:c>
      <x:c r="K1688" s="1" t="n">
        <x:f>IF(E1688="","",VLOOKUP(E1688,'Guide'!$A$7:$C$10,3,FALSE))</x:f>
        <x:v>72</x:v>
      </x:c>
      <x:c r="L1688" s="10" t="n">
        <x:f>('Guide'!$B$4-B1688)*24</x:f>
        <x:v>3567.2333333333954</x:v>
      </x:c>
      <x:c r="M1688" s="10" t="n">
        <x:f>IF(C1688="","",ROUND((C1688-B1688)*24,6))</x:f>
        <x:v>11.26</x:v>
      </x:c>
      <x:c r="N1688" s="10" t="n">
        <x:f>IF(D1688="","",ROUND((D1688-B1688)*24,6))</x:f>
        <x:v>116.46</x:v>
      </x:c>
      <x:c r="O1688" s="1" t="n">
        <x:f>IF(D1688="",1,0)</x:f>
        <x:v>0</x:v>
      </x:c>
      <x:c r="P1688" s="1" t="n">
        <x:f>IF(E1688="",0,IF(OR(C1688&lt;&gt;"",L1688&gt;=J1688),1,0))</x:f>
        <x:v>1</x:v>
      </x:c>
      <x:c r="Q1688" s="1" t="n">
        <x:f>IF(AND(E1688&lt;&gt;"",C1688&lt;&gt;"",M1688&lt;=J1688),1,0)</x:f>
        <x:v>1</x:v>
      </x:c>
      <x:c r="R1688" s="1" t="n">
        <x:f>P1688-Q1688</x:f>
        <x:v>0</x:v>
      </x:c>
      <x:c r="S1688" s="1" t="n">
        <x:f>IF(E1688="",0,IF(OR(D1688&lt;&gt;"",L1688&gt;=K1688),1,0))</x:f>
        <x:v>1</x:v>
      </x:c>
      <x:c r="T1688" s="1" t="n">
        <x:f>IF(AND(E1688&lt;&gt;"",D1688&lt;&gt;"",N1688&lt;=K1688),1,0)</x:f>
        <x:v>0</x:v>
      </x:c>
      <x:c r="U1688" s="1" t="n">
        <x:f>S1688-T1688</x:f>
        <x:v>1</x:v>
      </x:c>
      <x:c r="V1688" s="1" t="n">
        <x:f>IF(I1688="",0,1)</x:f>
        <x:v>0</x:v>
      </x:c>
      <x:c r="W1688" s="1" t="n">
        <x:f>IF(I1688&gt;=4,1,0)</x:f>
        <x:v>0</x:v>
      </x:c>
      <x:c r="X1688" s="1" t="n">
        <x:f>1-O1688</x:f>
        <x:v>1</x:v>
      </x:c>
      <x:c r="Y1688" s="1" t="n">
        <x:f>IF(AND(O1688=1,L1688&gt;168),1,0)</x:f>
        <x:v>0</x:v>
      </x:c>
    </x:row>
    <x:row r="1689">
      <x:c r="A1689" s="1" t="str">
        <x:v>T01684</x:v>
      </x:c>
      <x:c r="B1689" s="9" t="n">
        <x:v>45732.69513888889</x:v>
      </x:c>
      <x:c r="C1689" s="9" t="n">
        <x:v>45732.891388888886</x:v>
      </x:c>
      <x:c r="D1689" s="9" t="n">
        <x:v>45736.009305555555</x:v>
      </x:c>
      <x:c r="E1689" s="1" t="str">
        <x:v>Normal</x:v>
      </x:c>
      <x:c r="F1689" s="1" t="str">
        <x:v>Web chat</x:v>
      </x:c>
      <x:c r="G1689" s="1" t="str">
        <x:v>Delivery</x:v>
      </x:c>
      <x:c r="H1689" s="1" t="n">
        <x:v>0</x:v>
      </x:c>
      <x:c r="I1689" s="1" t="n">
        <x:v>1</x:v>
      </x:c>
      <x:c r="J1689" s="1" t="n">
        <x:f>IF(E1689="","",VLOOKUP(E1689,'Guide'!$A$7:$C$10,2,FALSE))</x:f>
        <x:v>12</x:v>
      </x:c>
      <x:c r="K1689" s="1" t="n">
        <x:f>IF(E1689="","",VLOOKUP(E1689,'Guide'!$A$7:$C$10,3,FALSE))</x:f>
        <x:v>72</x:v>
      </x:c>
      <x:c r="L1689" s="10" t="n">
        <x:f>('Guide'!$B$4-B1689)*24</x:f>
        <x:v>2551.316666666593</x:v>
      </x:c>
      <x:c r="M1689" s="10" t="n">
        <x:f>IF(C1689="","",ROUND((C1689-B1689)*24,6))</x:f>
        <x:v>4.71</x:v>
      </x:c>
      <x:c r="N1689" s="10" t="n">
        <x:f>IF(D1689="","",ROUND((D1689-B1689)*24,6))</x:f>
        <x:v>79.54</x:v>
      </x:c>
      <x:c r="O1689" s="1" t="n">
        <x:f>IF(D1689="",1,0)</x:f>
        <x:v>0</x:v>
      </x:c>
      <x:c r="P1689" s="1" t="n">
        <x:f>IF(E1689="",0,IF(OR(C1689&lt;&gt;"",L1689&gt;=J1689),1,0))</x:f>
        <x:v>1</x:v>
      </x:c>
      <x:c r="Q1689" s="1" t="n">
        <x:f>IF(AND(E1689&lt;&gt;"",C1689&lt;&gt;"",M1689&lt;=J1689),1,0)</x:f>
        <x:v>1</x:v>
      </x:c>
      <x:c r="R1689" s="1" t="n">
        <x:f>P1689-Q1689</x:f>
        <x:v>0</x:v>
      </x:c>
      <x:c r="S1689" s="1" t="n">
        <x:f>IF(E1689="",0,IF(OR(D1689&lt;&gt;"",L1689&gt;=K1689),1,0))</x:f>
        <x:v>1</x:v>
      </x:c>
      <x:c r="T1689" s="1" t="n">
        <x:f>IF(AND(E1689&lt;&gt;"",D1689&lt;&gt;"",N1689&lt;=K1689),1,0)</x:f>
        <x:v>0</x:v>
      </x:c>
      <x:c r="U1689" s="1" t="n">
        <x:f>S1689-T1689</x:f>
        <x:v>1</x:v>
      </x:c>
      <x:c r="V1689" s="1" t="n">
        <x:f>IF(I1689="",0,1)</x:f>
        <x:v>1</x:v>
      </x:c>
      <x:c r="W1689" s="1" t="n">
        <x:f>IF(I1689&gt;=4,1,0)</x:f>
        <x:v>0</x:v>
      </x:c>
      <x:c r="X1689" s="1" t="n">
        <x:f>1-O1689</x:f>
        <x:v>1</x:v>
      </x:c>
      <x:c r="Y1689" s="1" t="n">
        <x:f>IF(AND(O1689=1,L1689&gt;168),1,0)</x:f>
        <x:v>0</x:v>
      </x:c>
    </x:row>
    <x:row r="1690">
      <x:c r="A1690" s="1" t="str">
        <x:v>T01685</x:v>
      </x:c>
      <x:c r="B1690" s="9" t="n">
        <x:v>45675.50347222222</x:v>
      </x:c>
      <x:c r="C1690" s="9" t="n">
        <x:v>45675.58930555556</x:v>
      </x:c>
      <x:c r="D1690" s="9" t="n">
        <x:v>45675.70263888889</x:v>
      </x:c>
      <x:c r="E1690" s="1" t="str">
        <x:v>Urgent</x:v>
      </x:c>
      <x:c r="F1690" s="1" t="str">
        <x:v>WhatsApp</x:v>
      </x:c>
      <x:c r="G1690" s="1" t="str">
        <x:v>Delivery</x:v>
      </x:c>
      <x:c r="H1690" s="1" t="n">
        <x:v>0</x:v>
      </x:c>
      <x:c r="I1690" s="1" t="n">
        <x:v>4</x:v>
      </x:c>
      <x:c r="J1690" s="1" t="n">
        <x:f>IF(E1690="","",VLOOKUP(E1690,'Guide'!$A$7:$C$10,2,FALSE))</x:f>
        <x:v>1</x:v>
      </x:c>
      <x:c r="K1690" s="1" t="n">
        <x:f>IF(E1690="","",VLOOKUP(E1690,'Guide'!$A$7:$C$10,3,FALSE))</x:f>
        <x:v>8</x:v>
      </x:c>
      <x:c r="L1690" s="10" t="n">
        <x:f>('Guide'!$B$4-B1690)*24</x:f>
        <x:v>3923.9166666667443</x:v>
      </x:c>
      <x:c r="M1690" s="10" t="n">
        <x:f>IF(C1690="","",ROUND((C1690-B1690)*24,6))</x:f>
        <x:v>2.06</x:v>
      </x:c>
      <x:c r="N1690" s="10" t="n">
        <x:f>IF(D1690="","",ROUND((D1690-B1690)*24,6))</x:f>
        <x:v>4.78</x:v>
      </x:c>
      <x:c r="O1690" s="1" t="n">
        <x:f>IF(D1690="",1,0)</x:f>
        <x:v>0</x:v>
      </x:c>
      <x:c r="P1690" s="1" t="n">
        <x:f>IF(E1690="",0,IF(OR(C1690&lt;&gt;"",L1690&gt;=J1690),1,0))</x:f>
        <x:v>1</x:v>
      </x:c>
      <x:c r="Q1690" s="1" t="n">
        <x:f>IF(AND(E1690&lt;&gt;"",C1690&lt;&gt;"",M1690&lt;=J1690),1,0)</x:f>
        <x:v>0</x:v>
      </x:c>
      <x:c r="R1690" s="1" t="n">
        <x:f>P1690-Q1690</x:f>
        <x:v>1</x:v>
      </x:c>
      <x:c r="S1690" s="1" t="n">
        <x:f>IF(E1690="",0,IF(OR(D1690&lt;&gt;"",L1690&gt;=K1690),1,0))</x:f>
        <x:v>1</x:v>
      </x:c>
      <x:c r="T1690" s="1" t="n">
        <x:f>IF(AND(E1690&lt;&gt;"",D1690&lt;&gt;"",N1690&lt;=K1690),1,0)</x:f>
        <x:v>1</x:v>
      </x:c>
      <x:c r="U1690" s="1" t="n">
        <x:f>S1690-T1690</x:f>
        <x:v>0</x:v>
      </x:c>
      <x:c r="V1690" s="1" t="n">
        <x:f>IF(I1690="",0,1)</x:f>
        <x:v>1</x:v>
      </x:c>
      <x:c r="W1690" s="1" t="n">
        <x:f>IF(I1690&gt;=4,1,0)</x:f>
        <x:v>1</x:v>
      </x:c>
      <x:c r="X1690" s="1" t="n">
        <x:f>1-O1690</x:f>
        <x:v>1</x:v>
      </x:c>
      <x:c r="Y1690" s="1" t="n">
        <x:f>IF(AND(O1690=1,L1690&gt;168),1,0)</x:f>
        <x:v>0</x:v>
      </x:c>
    </x:row>
    <x:row r="1691">
      <x:c r="A1691" s="1" t="str">
        <x:v>T01686</x:v>
      </x:c>
      <x:c r="B1691" s="9" t="n">
        <x:v>45833.529861111114</x:v>
      </x:c>
      <x:c r="C1691" s="9" t="n">
        <x:v>45833.56736111111</x:v>
      </x:c>
      <x:c r="D1691" s="9" t="n">
        <x:v>45838.50152777778</x:v>
      </x:c>
      <x:c r="E1691" s="1" t="str">
        <x:v>High</x:v>
      </x:c>
      <x:c r="F1691" s="1" t="str">
        <x:v>WhatsApp</x:v>
      </x:c>
      <x:c r="G1691" s="1" t="str">
        <x:v>Refund</x:v>
      </x:c>
      <x:c r="H1691" s="1" t="n">
        <x:v>0</x:v>
      </x:c>
      <x:c r="I1691" s="1" t="n">
        <x:v>4</x:v>
      </x:c>
      <x:c r="J1691" s="1" t="n">
        <x:f>IF(E1691="","",VLOOKUP(E1691,'Guide'!$A$7:$C$10,2,FALSE))</x:f>
        <x:v>4</x:v>
      </x:c>
      <x:c r="K1691" s="1" t="n">
        <x:f>IF(E1691="","",VLOOKUP(E1691,'Guide'!$A$7:$C$10,3,FALSE))</x:f>
        <x:v>24</x:v>
      </x:c>
      <x:c r="L1691" s="10" t="n">
        <x:f>('Guide'!$B$4-B1691)*24</x:f>
        <x:v>131.28333333326736</x:v>
      </x:c>
      <x:c r="M1691" s="10" t="n">
        <x:f>IF(C1691="","",ROUND((C1691-B1691)*24,6))</x:f>
        <x:v>0.9</x:v>
      </x:c>
      <x:c r="N1691" s="10" t="n">
        <x:f>IF(D1691="","",ROUND((D1691-B1691)*24,6))</x:f>
        <x:v>119.32</x:v>
      </x:c>
      <x:c r="O1691" s="1" t="n">
        <x:f>IF(D1691="",1,0)</x:f>
        <x:v>0</x:v>
      </x:c>
      <x:c r="P1691" s="1" t="n">
        <x:f>IF(E1691="",0,IF(OR(C1691&lt;&gt;"",L1691&gt;=J1691),1,0))</x:f>
        <x:v>1</x:v>
      </x:c>
      <x:c r="Q1691" s="1" t="n">
        <x:f>IF(AND(E1691&lt;&gt;"",C1691&lt;&gt;"",M1691&lt;=J1691),1,0)</x:f>
        <x:v>1</x:v>
      </x:c>
      <x:c r="R1691" s="1" t="n">
        <x:f>P1691-Q1691</x:f>
        <x:v>0</x:v>
      </x:c>
      <x:c r="S1691" s="1" t="n">
        <x:f>IF(E1691="",0,IF(OR(D1691&lt;&gt;"",L1691&gt;=K1691),1,0))</x:f>
        <x:v>1</x:v>
      </x:c>
      <x:c r="T1691" s="1" t="n">
        <x:f>IF(AND(E1691&lt;&gt;"",D1691&lt;&gt;"",N1691&lt;=K1691),1,0)</x:f>
        <x:v>0</x:v>
      </x:c>
      <x:c r="U1691" s="1" t="n">
        <x:f>S1691-T1691</x:f>
        <x:v>1</x:v>
      </x:c>
      <x:c r="V1691" s="1" t="n">
        <x:f>IF(I1691="",0,1)</x:f>
        <x:v>1</x:v>
      </x:c>
      <x:c r="W1691" s="1" t="n">
        <x:f>IF(I1691&gt;=4,1,0)</x:f>
        <x:v>1</x:v>
      </x:c>
      <x:c r="X1691" s="1" t="n">
        <x:f>1-O1691</x:f>
        <x:v>1</x:v>
      </x:c>
      <x:c r="Y1691" s="1" t="n">
        <x:f>IF(AND(O1691=1,L1691&gt;168),1,0)</x:f>
        <x:v>0</x:v>
      </x:c>
    </x:row>
    <x:row r="1692">
      <x:c r="A1692" s="1" t="str">
        <x:v>T01687</x:v>
      </x:c>
      <x:c r="B1692" s="9" t="n">
        <x:v>45833.71597222222</x:v>
      </x:c>
      <x:c r="C1692" s="9" t="n">
        <x:v>45833.837222222224</x:v>
      </x:c>
      <x:c r="D1692" s="9" t="n">
        <x:v>45835.27305555555</x:v>
      </x:c>
      <x:c r="E1692" s="1" t="str">
        <x:v>Normal</x:v>
      </x:c>
      <x:c r="F1692" s="1" t="str">
        <x:v>Email</x:v>
      </x:c>
      <x:c r="G1692" s="1" t="str">
        <x:v>Refund</x:v>
      </x:c>
      <x:c r="H1692" s="1" t="n">
        <x:v>0</x:v>
      </x:c>
      <x:c r="I1692" s="1" t="n">
        <x:v>5</x:v>
      </x:c>
      <x:c r="J1692" s="1" t="n">
        <x:f>IF(E1692="","",VLOOKUP(E1692,'Guide'!$A$7:$C$10,2,FALSE))</x:f>
        <x:v>12</x:v>
      </x:c>
      <x:c r="K1692" s="1" t="n">
        <x:f>IF(E1692="","",VLOOKUP(E1692,'Guide'!$A$7:$C$10,3,FALSE))</x:f>
        <x:v>72</x:v>
      </x:c>
      <x:c r="L1692" s="10" t="n">
        <x:f>('Guide'!$B$4-B1692)*24</x:f>
        <x:v>126.81666666670935</x:v>
      </x:c>
      <x:c r="M1692" s="10" t="n">
        <x:f>IF(C1692="","",ROUND((C1692-B1692)*24,6))</x:f>
        <x:v>2.91</x:v>
      </x:c>
      <x:c r="N1692" s="10" t="n">
        <x:f>IF(D1692="","",ROUND((D1692-B1692)*24,6))</x:f>
        <x:v>37.37</x:v>
      </x:c>
      <x:c r="O1692" s="1" t="n">
        <x:f>IF(D1692="",1,0)</x:f>
        <x:v>0</x:v>
      </x:c>
      <x:c r="P1692" s="1" t="n">
        <x:f>IF(E1692="",0,IF(OR(C1692&lt;&gt;"",L1692&gt;=J1692),1,0))</x:f>
        <x:v>1</x:v>
      </x:c>
      <x:c r="Q1692" s="1" t="n">
        <x:f>IF(AND(E1692&lt;&gt;"",C1692&lt;&gt;"",M1692&lt;=J1692),1,0)</x:f>
        <x:v>1</x:v>
      </x:c>
      <x:c r="R1692" s="1" t="n">
        <x:f>P1692-Q1692</x:f>
        <x:v>0</x:v>
      </x:c>
      <x:c r="S1692" s="1" t="n">
        <x:f>IF(E1692="",0,IF(OR(D1692&lt;&gt;"",L1692&gt;=K1692),1,0))</x:f>
        <x:v>1</x:v>
      </x:c>
      <x:c r="T1692" s="1" t="n">
        <x:f>IF(AND(E1692&lt;&gt;"",D1692&lt;&gt;"",N1692&lt;=K1692),1,0)</x:f>
        <x:v>1</x:v>
      </x:c>
      <x:c r="U1692" s="1" t="n">
        <x:f>S1692-T1692</x:f>
        <x:v>0</x:v>
      </x:c>
      <x:c r="V1692" s="1" t="n">
        <x:f>IF(I1692="",0,1)</x:f>
        <x:v>1</x:v>
      </x:c>
      <x:c r="W1692" s="1" t="n">
        <x:f>IF(I1692&gt;=4,1,0)</x:f>
        <x:v>1</x:v>
      </x:c>
      <x:c r="X1692" s="1" t="n">
        <x:f>1-O1692</x:f>
        <x:v>1</x:v>
      </x:c>
      <x:c r="Y1692" s="1" t="n">
        <x:f>IF(AND(O1692=1,L1692&gt;168),1,0)</x:f>
        <x:v>0</x:v>
      </x:c>
    </x:row>
    <x:row r="1693">
      <x:c r="A1693" s="1" t="str">
        <x:v>T01688</x:v>
      </x:c>
      <x:c r="B1693" s="9" t="n">
        <x:v>45814.62569444445</x:v>
      </x:c>
      <x:c r="C1693" s="9" t="n">
        <x:v>45814.788194444445</x:v>
      </x:c>
      <x:c r="D1693" s="9" t="n">
        <x:v>45833.85361111111</x:v>
      </x:c>
      <x:c r="E1693" s="1" t="str">
        <x:v>Low</x:v>
      </x:c>
      <x:c r="F1693" s="1" t="str">
        <x:v>Web chat</x:v>
      </x:c>
      <x:c r="G1693" s="1" t="str">
        <x:v>Product information</x:v>
      </x:c>
      <x:c r="H1693" s="1" t="n">
        <x:v>0</x:v>
      </x:c>
      <x:c r="I1693" s="1"/>
      <x:c r="J1693" s="1" t="n">
        <x:f>IF(E1693="","",VLOOKUP(E1693,'Guide'!$A$7:$C$10,2,FALSE))</x:f>
        <x:v>24</x:v>
      </x:c>
      <x:c r="K1693" s="1" t="n">
        <x:f>IF(E1693="","",VLOOKUP(E1693,'Guide'!$A$7:$C$10,3,FALSE))</x:f>
        <x:v>120</x:v>
      </x:c>
      <x:c r="L1693" s="10" t="n">
        <x:f>('Guide'!$B$4-B1693)*24</x:f>
        <x:v>584.983333333279</x:v>
      </x:c>
      <x:c r="M1693" s="10" t="n">
        <x:f>IF(C1693="","",ROUND((C1693-B1693)*24,6))</x:f>
        <x:v>3.9</x:v>
      </x:c>
      <x:c r="N1693" s="10" t="n">
        <x:f>IF(D1693="","",ROUND((D1693-B1693)*24,6))</x:f>
        <x:v>461.47</x:v>
      </x:c>
      <x:c r="O1693" s="1" t="n">
        <x:f>IF(D1693="",1,0)</x:f>
        <x:v>0</x:v>
      </x:c>
      <x:c r="P1693" s="1" t="n">
        <x:f>IF(E1693="",0,IF(OR(C1693&lt;&gt;"",L1693&gt;=J1693),1,0))</x:f>
        <x:v>1</x:v>
      </x:c>
      <x:c r="Q1693" s="1" t="n">
        <x:f>IF(AND(E1693&lt;&gt;"",C1693&lt;&gt;"",M1693&lt;=J1693),1,0)</x:f>
        <x:v>1</x:v>
      </x:c>
      <x:c r="R1693" s="1" t="n">
        <x:f>P1693-Q1693</x:f>
        <x:v>0</x:v>
      </x:c>
      <x:c r="S1693" s="1" t="n">
        <x:f>IF(E1693="",0,IF(OR(D1693&lt;&gt;"",L1693&gt;=K1693),1,0))</x:f>
        <x:v>1</x:v>
      </x:c>
      <x:c r="T1693" s="1" t="n">
        <x:f>IF(AND(E1693&lt;&gt;"",D1693&lt;&gt;"",N1693&lt;=K1693),1,0)</x:f>
        <x:v>0</x:v>
      </x:c>
      <x:c r="U1693" s="1" t="n">
        <x:f>S1693-T1693</x:f>
        <x:v>1</x:v>
      </x:c>
      <x:c r="V1693" s="1" t="n">
        <x:f>IF(I1693="",0,1)</x:f>
        <x:v>0</x:v>
      </x:c>
      <x:c r="W1693" s="1" t="n">
        <x:f>IF(I1693&gt;=4,1,0)</x:f>
        <x:v>0</x:v>
      </x:c>
      <x:c r="X1693" s="1" t="n">
        <x:f>1-O1693</x:f>
        <x:v>1</x:v>
      </x:c>
      <x:c r="Y1693" s="1" t="n">
        <x:f>IF(AND(O1693=1,L1693&gt;168),1,0)</x:f>
        <x:v>0</x:v>
      </x:c>
    </x:row>
    <x:row r="1694">
      <x:c r="A1694" s="1" t="str">
        <x:v>T01689</x:v>
      </x:c>
      <x:c r="B1694" s="9" t="n">
        <x:v>45691.50902777778</x:v>
      </x:c>
      <x:c r="C1694" s="9" t="n">
        <x:v>45691.731527777774</x:v>
      </x:c>
      <x:c r="D1694" s="9" t="n">
        <x:v>45693.075694444444</x:v>
      </x:c>
      <x:c r="E1694" s="1" t="str">
        <x:v>Normal</x:v>
      </x:c>
      <x:c r="F1694" s="1" t="str">
        <x:v>WhatsApp</x:v>
      </x:c>
      <x:c r="G1694" s="1" t="str">
        <x:v>Refund</x:v>
      </x:c>
      <x:c r="H1694" s="1" t="n">
        <x:v>1</x:v>
      </x:c>
      <x:c r="I1694" s="1" t="n">
        <x:v>5</x:v>
      </x:c>
      <x:c r="J1694" s="1" t="n">
        <x:f>IF(E1694="","",VLOOKUP(E1694,'Guide'!$A$7:$C$10,2,FALSE))</x:f>
        <x:v>12</x:v>
      </x:c>
      <x:c r="K1694" s="1" t="n">
        <x:f>IF(E1694="","",VLOOKUP(E1694,'Guide'!$A$7:$C$10,3,FALSE))</x:f>
        <x:v>72</x:v>
      </x:c>
      <x:c r="L1694" s="10" t="n">
        <x:f>('Guide'!$B$4-B1694)*24</x:f>
        <x:v>3539.7833333333256</x:v>
      </x:c>
      <x:c r="M1694" s="10" t="n">
        <x:f>IF(C1694="","",ROUND((C1694-B1694)*24,6))</x:f>
        <x:v>5.34</x:v>
      </x:c>
      <x:c r="N1694" s="10" t="n">
        <x:f>IF(D1694="","",ROUND((D1694-B1694)*24,6))</x:f>
        <x:v>37.6</x:v>
      </x:c>
      <x:c r="O1694" s="1" t="n">
        <x:f>IF(D1694="",1,0)</x:f>
        <x:v>0</x:v>
      </x:c>
      <x:c r="P1694" s="1" t="n">
        <x:f>IF(E1694="",0,IF(OR(C1694&lt;&gt;"",L1694&gt;=J1694),1,0))</x:f>
        <x:v>1</x:v>
      </x:c>
      <x:c r="Q1694" s="1" t="n">
        <x:f>IF(AND(E1694&lt;&gt;"",C1694&lt;&gt;"",M1694&lt;=J1694),1,0)</x:f>
        <x:v>1</x:v>
      </x:c>
      <x:c r="R1694" s="1" t="n">
        <x:f>P1694-Q1694</x:f>
        <x:v>0</x:v>
      </x:c>
      <x:c r="S1694" s="1" t="n">
        <x:f>IF(E1694="",0,IF(OR(D1694&lt;&gt;"",L1694&gt;=K1694),1,0))</x:f>
        <x:v>1</x:v>
      </x:c>
      <x:c r="T1694" s="1" t="n">
        <x:f>IF(AND(E1694&lt;&gt;"",D1694&lt;&gt;"",N1694&lt;=K1694),1,0)</x:f>
        <x:v>1</x:v>
      </x:c>
      <x:c r="U1694" s="1" t="n">
        <x:f>S1694-T1694</x:f>
        <x:v>0</x:v>
      </x:c>
      <x:c r="V1694" s="1" t="n">
        <x:f>IF(I1694="",0,1)</x:f>
        <x:v>1</x:v>
      </x:c>
      <x:c r="W1694" s="1" t="n">
        <x:f>IF(I1694&gt;=4,1,0)</x:f>
        <x:v>1</x:v>
      </x:c>
      <x:c r="X1694" s="1" t="n">
        <x:f>1-O1694</x:f>
        <x:v>1</x:v>
      </x:c>
      <x:c r="Y1694" s="1" t="n">
        <x:f>IF(AND(O1694=1,L1694&gt;168),1,0)</x:f>
        <x:v>0</x:v>
      </x:c>
    </x:row>
    <x:row r="1695">
      <x:c r="A1695" s="1" t="str">
        <x:v>T01690</x:v>
      </x:c>
      <x:c r="B1695" s="9" t="n">
        <x:v>45703.8375</x:v>
      </x:c>
      <x:c r="C1695" s="9" t="n">
        <x:v>45704.09208333334</x:v>
      </x:c>
      <x:c r="D1695" s="9" t="n">
        <x:v>45705.763333333336</x:v>
      </x:c>
      <x:c r="E1695" s="1" t="str">
        <x:v>Normal</x:v>
      </x:c>
      <x:c r="F1695" s="1" t="str">
        <x:v>WhatsApp</x:v>
      </x:c>
      <x:c r="G1695" s="1" t="str">
        <x:v>Product information</x:v>
      </x:c>
      <x:c r="H1695" s="1" t="n">
        <x:v>0</x:v>
      </x:c>
      <x:c r="I1695" s="1" t="n">
        <x:v>4</x:v>
      </x:c>
      <x:c r="J1695" s="1" t="n">
        <x:f>IF(E1695="","",VLOOKUP(E1695,'Guide'!$A$7:$C$10,2,FALSE))</x:f>
        <x:v>12</x:v>
      </x:c>
      <x:c r="K1695" s="1" t="n">
        <x:f>IF(E1695="","",VLOOKUP(E1695,'Guide'!$A$7:$C$10,3,FALSE))</x:f>
        <x:v>72</x:v>
      </x:c>
      <x:c r="L1695" s="10" t="n">
        <x:f>('Guide'!$B$4-B1695)*24</x:f>
        <x:v>3243.899999999965</x:v>
      </x:c>
      <x:c r="M1695" s="10" t="n">
        <x:f>IF(C1695="","",ROUND((C1695-B1695)*24,6))</x:f>
        <x:v>6.11</x:v>
      </x:c>
      <x:c r="N1695" s="10" t="n">
        <x:f>IF(D1695="","",ROUND((D1695-B1695)*24,6))</x:f>
        <x:v>46.22</x:v>
      </x:c>
      <x:c r="O1695" s="1" t="n">
        <x:f>IF(D1695="",1,0)</x:f>
        <x:v>0</x:v>
      </x:c>
      <x:c r="P1695" s="1" t="n">
        <x:f>IF(E1695="",0,IF(OR(C1695&lt;&gt;"",L1695&gt;=J1695),1,0))</x:f>
        <x:v>1</x:v>
      </x:c>
      <x:c r="Q1695" s="1" t="n">
        <x:f>IF(AND(E1695&lt;&gt;"",C1695&lt;&gt;"",M1695&lt;=J1695),1,0)</x:f>
        <x:v>1</x:v>
      </x:c>
      <x:c r="R1695" s="1" t="n">
        <x:f>P1695-Q1695</x:f>
        <x:v>0</x:v>
      </x:c>
      <x:c r="S1695" s="1" t="n">
        <x:f>IF(E1695="",0,IF(OR(D1695&lt;&gt;"",L1695&gt;=K1695),1,0))</x:f>
        <x:v>1</x:v>
      </x:c>
      <x:c r="T1695" s="1" t="n">
        <x:f>IF(AND(E1695&lt;&gt;"",D1695&lt;&gt;"",N1695&lt;=K1695),1,0)</x:f>
        <x:v>1</x:v>
      </x:c>
      <x:c r="U1695" s="1" t="n">
        <x:f>S1695-T1695</x:f>
        <x:v>0</x:v>
      </x:c>
      <x:c r="V1695" s="1" t="n">
        <x:f>IF(I1695="",0,1)</x:f>
        <x:v>1</x:v>
      </x:c>
      <x:c r="W1695" s="1" t="n">
        <x:f>IF(I1695&gt;=4,1,0)</x:f>
        <x:v>1</x:v>
      </x:c>
      <x:c r="X1695" s="1" t="n">
        <x:f>1-O1695</x:f>
        <x:v>1</x:v>
      </x:c>
      <x:c r="Y1695" s="1" t="n">
        <x:f>IF(AND(O1695=1,L1695&gt;168),1,0)</x:f>
        <x:v>0</x:v>
      </x:c>
    </x:row>
    <x:row r="1696">
      <x:c r="A1696" s="1" t="str">
        <x:v>T01691</x:v>
      </x:c>
      <x:c r="B1696" s="9" t="n">
        <x:v>45826.15694444445</x:v>
      </x:c>
      <x:c r="C1696" s="9" t="n">
        <x:v>45826.62486111111</x:v>
      </x:c>
      <x:c r="D1696" s="9"/>
      <x:c r="E1696" s="1" t="str">
        <x:v>Normal</x:v>
      </x:c>
      <x:c r="F1696" s="1" t="str">
        <x:v>Email</x:v>
      </x:c>
      <x:c r="G1696" s="1" t="str">
        <x:v>Billing</x:v>
      </x:c>
      <x:c r="H1696" s="1" t="n">
        <x:v>0</x:v>
      </x:c>
      <x:c r="I1696" s="1"/>
      <x:c r="J1696" s="1" t="n">
        <x:f>IF(E1696="","",VLOOKUP(E1696,'Guide'!$A$7:$C$10,2,FALSE))</x:f>
        <x:v>12</x:v>
      </x:c>
      <x:c r="K1696" s="1" t="n">
        <x:f>IF(E1696="","",VLOOKUP(E1696,'Guide'!$A$7:$C$10,3,FALSE))</x:f>
        <x:v>72</x:v>
      </x:c>
      <x:c r="L1696" s="10" t="n">
        <x:f>('Guide'!$B$4-B1696)*24</x:f>
        <x:v>308.233333333279</x:v>
      </x:c>
      <x:c r="M1696" s="10" t="n">
        <x:f>IF(C1696="","",ROUND((C1696-B1696)*24,6))</x:f>
        <x:v>11.23</x:v>
      </x:c>
      <x:c r="N1696" s="10" t="str">
        <x:f>IF(D1696="","",ROUND((D1696-B1696)*24,6))</x:f>
      </x:c>
      <x:c r="O1696" s="1" t="n">
        <x:f>IF(D1696="",1,0)</x:f>
        <x:v>1</x:v>
      </x:c>
      <x:c r="P1696" s="1" t="n">
        <x:f>IF(E1696="",0,IF(OR(C1696&lt;&gt;"",L1696&gt;=J1696),1,0))</x:f>
        <x:v>1</x:v>
      </x:c>
      <x:c r="Q1696" s="1" t="n">
        <x:f>IF(AND(E1696&lt;&gt;"",C1696&lt;&gt;"",M1696&lt;=J1696),1,0)</x:f>
        <x:v>1</x:v>
      </x:c>
      <x:c r="R1696" s="1" t="n">
        <x:f>P1696-Q1696</x:f>
        <x:v>0</x:v>
      </x:c>
      <x:c r="S1696" s="1" t="n">
        <x:f>IF(E1696="",0,IF(OR(D1696&lt;&gt;"",L1696&gt;=K1696),1,0))</x:f>
        <x:v>1</x:v>
      </x:c>
      <x:c r="T1696" s="1" t="n">
        <x:f>IF(AND(E1696&lt;&gt;"",D1696&lt;&gt;"",N1696&lt;=K1696),1,0)</x:f>
        <x:v>0</x:v>
      </x:c>
      <x:c r="U1696" s="1" t="n">
        <x:f>S1696-T1696</x:f>
        <x:v>1</x:v>
      </x:c>
      <x:c r="V1696" s="1" t="n">
        <x:f>IF(I1696="",0,1)</x:f>
        <x:v>0</x:v>
      </x:c>
      <x:c r="W1696" s="1" t="n">
        <x:f>IF(I1696&gt;=4,1,0)</x:f>
        <x:v>0</x:v>
      </x:c>
      <x:c r="X1696" s="1" t="n">
        <x:f>1-O1696</x:f>
        <x:v>0</x:v>
      </x:c>
      <x:c r="Y1696" s="1" t="n">
        <x:f>IF(AND(O1696=1,L1696&gt;168),1,0)</x:f>
        <x:v>1</x:v>
      </x:c>
    </x:row>
    <x:row r="1697">
      <x:c r="A1697" s="1" t="str">
        <x:v>T01692</x:v>
      </x:c>
      <x:c r="B1697" s="9" t="n">
        <x:v>45750.447222222225</x:v>
      </x:c>
      <x:c r="C1697" s="9" t="n">
        <x:v>45750.67222222222</x:v>
      </x:c>
      <x:c r="D1697" s="9" t="n">
        <x:v>45754.040138888886</x:v>
      </x:c>
      <x:c r="E1697" s="1" t="str">
        <x:v>Low</x:v>
      </x:c>
      <x:c r="F1697" s="1" t="str">
        <x:v>Web chat</x:v>
      </x:c>
      <x:c r="G1697" s="1" t="str">
        <x:v>Account access</x:v>
      </x:c>
      <x:c r="H1697" s="1" t="n">
        <x:v>0</x:v>
      </x:c>
      <x:c r="I1697" s="1"/>
      <x:c r="J1697" s="1" t="n">
        <x:f>IF(E1697="","",VLOOKUP(E1697,'Guide'!$A$7:$C$10,2,FALSE))</x:f>
        <x:v>24</x:v>
      </x:c>
      <x:c r="K1697" s="1" t="n">
        <x:f>IF(E1697="","",VLOOKUP(E1697,'Guide'!$A$7:$C$10,3,FALSE))</x:f>
        <x:v>120</x:v>
      </x:c>
      <x:c r="L1697" s="10" t="n">
        <x:f>('Guide'!$B$4-B1697)*24</x:f>
        <x:v>2125.2666666666046</x:v>
      </x:c>
      <x:c r="M1697" s="10" t="n">
        <x:f>IF(C1697="","",ROUND((C1697-B1697)*24,6))</x:f>
        <x:v>5.4</x:v>
      </x:c>
      <x:c r="N1697" s="10" t="n">
        <x:f>IF(D1697="","",ROUND((D1697-B1697)*24,6))</x:f>
        <x:v>86.23</x:v>
      </x:c>
      <x:c r="O1697" s="1" t="n">
        <x:f>IF(D1697="",1,0)</x:f>
        <x:v>0</x:v>
      </x:c>
      <x:c r="P1697" s="1" t="n">
        <x:f>IF(E1697="",0,IF(OR(C1697&lt;&gt;"",L1697&gt;=J1697),1,0))</x:f>
        <x:v>1</x:v>
      </x:c>
      <x:c r="Q1697" s="1" t="n">
        <x:f>IF(AND(E1697&lt;&gt;"",C1697&lt;&gt;"",M1697&lt;=J1697),1,0)</x:f>
        <x:v>1</x:v>
      </x:c>
      <x:c r="R1697" s="1" t="n">
        <x:f>P1697-Q1697</x:f>
        <x:v>0</x:v>
      </x:c>
      <x:c r="S1697" s="1" t="n">
        <x:f>IF(E1697="",0,IF(OR(D1697&lt;&gt;"",L1697&gt;=K1697),1,0))</x:f>
        <x:v>1</x:v>
      </x:c>
      <x:c r="T1697" s="1" t="n">
        <x:f>IF(AND(E1697&lt;&gt;"",D1697&lt;&gt;"",N1697&lt;=K1697),1,0)</x:f>
        <x:v>1</x:v>
      </x:c>
      <x:c r="U1697" s="1" t="n">
        <x:f>S1697-T1697</x:f>
        <x:v>0</x:v>
      </x:c>
      <x:c r="V1697" s="1" t="n">
        <x:f>IF(I1697="",0,1)</x:f>
        <x:v>0</x:v>
      </x:c>
      <x:c r="W1697" s="1" t="n">
        <x:f>IF(I1697&gt;=4,1,0)</x:f>
        <x:v>0</x:v>
      </x:c>
      <x:c r="X1697" s="1" t="n">
        <x:f>1-O1697</x:f>
        <x:v>1</x:v>
      </x:c>
      <x:c r="Y1697" s="1" t="n">
        <x:f>IF(AND(O1697=1,L1697&gt;168),1,0)</x:f>
        <x:v>0</x:v>
      </x:c>
    </x:row>
    <x:row r="1698">
      <x:c r="A1698" s="1" t="str">
        <x:v>T01693</x:v>
      </x:c>
      <x:c r="B1698" s="9" t="n">
        <x:v>45725.302777777775</x:v>
      </x:c>
      <x:c r="C1698" s="9" t="n">
        <x:v>45725.30944444444</x:v>
      </x:c>
      <x:c r="D1698" s="9" t="n">
        <x:v>45727.63444444445</x:v>
      </x:c>
      <x:c r="E1698" s="1" t="str">
        <x:v>High</x:v>
      </x:c>
      <x:c r="F1698" s="1" t="str">
        <x:v>Web chat</x:v>
      </x:c>
      <x:c r="G1698" s="1" t="str">
        <x:v>Account access</x:v>
      </x:c>
      <x:c r="H1698" s="1" t="n">
        <x:v>0</x:v>
      </x:c>
      <x:c r="I1698" s="1" t="n">
        <x:v>2</x:v>
      </x:c>
      <x:c r="J1698" s="1" t="n">
        <x:f>IF(E1698="","",VLOOKUP(E1698,'Guide'!$A$7:$C$10,2,FALSE))</x:f>
        <x:v>4</x:v>
      </x:c>
      <x:c r="K1698" s="1" t="n">
        <x:f>IF(E1698="","",VLOOKUP(E1698,'Guide'!$A$7:$C$10,3,FALSE))</x:f>
        <x:v>24</x:v>
      </x:c>
      <x:c r="L1698" s="10" t="n">
        <x:f>('Guide'!$B$4-B1698)*24</x:f>
        <x:v>2728.7333333333954</x:v>
      </x:c>
      <x:c r="M1698" s="10" t="n">
        <x:f>IF(C1698="","",ROUND((C1698-B1698)*24,6))</x:f>
        <x:v>0.16</x:v>
      </x:c>
      <x:c r="N1698" s="10" t="n">
        <x:f>IF(D1698="","",ROUND((D1698-B1698)*24,6))</x:f>
        <x:v>55.96</x:v>
      </x:c>
      <x:c r="O1698" s="1" t="n">
        <x:f>IF(D1698="",1,0)</x:f>
        <x:v>0</x:v>
      </x:c>
      <x:c r="P1698" s="1" t="n">
        <x:f>IF(E1698="",0,IF(OR(C1698&lt;&gt;"",L1698&gt;=J1698),1,0))</x:f>
        <x:v>1</x:v>
      </x:c>
      <x:c r="Q1698" s="1" t="n">
        <x:f>IF(AND(E1698&lt;&gt;"",C1698&lt;&gt;"",M1698&lt;=J1698),1,0)</x:f>
        <x:v>1</x:v>
      </x:c>
      <x:c r="R1698" s="1" t="n">
        <x:f>P1698-Q1698</x:f>
        <x:v>0</x:v>
      </x:c>
      <x:c r="S1698" s="1" t="n">
        <x:f>IF(E1698="",0,IF(OR(D1698&lt;&gt;"",L1698&gt;=K1698),1,0))</x:f>
        <x:v>1</x:v>
      </x:c>
      <x:c r="T1698" s="1" t="n">
        <x:f>IF(AND(E1698&lt;&gt;"",D1698&lt;&gt;"",N1698&lt;=K1698),1,0)</x:f>
        <x:v>0</x:v>
      </x:c>
      <x:c r="U1698" s="1" t="n">
        <x:f>S1698-T1698</x:f>
        <x:v>1</x:v>
      </x:c>
      <x:c r="V1698" s="1" t="n">
        <x:f>IF(I1698="",0,1)</x:f>
        <x:v>1</x:v>
      </x:c>
      <x:c r="W1698" s="1" t="n">
        <x:f>IF(I1698&gt;=4,1,0)</x:f>
        <x:v>0</x:v>
      </x:c>
      <x:c r="X1698" s="1" t="n">
        <x:f>1-O1698</x:f>
        <x:v>1</x:v>
      </x:c>
      <x:c r="Y1698" s="1" t="n">
        <x:f>IF(AND(O1698=1,L1698&gt;168),1,0)</x:f>
        <x:v>0</x:v>
      </x:c>
    </x:row>
    <x:row r="1699">
      <x:c r="A1699" s="1" t="str">
        <x:v>T01694</x:v>
      </x:c>
      <x:c r="B1699" s="9" t="n">
        <x:v>45750.88333333333</x:v>
      </x:c>
      <x:c r="C1699" s="9" t="n">
        <x:v>45751.07791666667</x:v>
      </x:c>
      <x:c r="D1699" s="9" t="n">
        <x:v>45757.455416666664</x:v>
      </x:c>
      <x:c r="E1699" s="1" t="str">
        <x:v>Low</x:v>
      </x:c>
      <x:c r="F1699" s="1" t="str">
        <x:v>Web chat</x:v>
      </x:c>
      <x:c r="G1699" s="1" t="str">
        <x:v>Product information</x:v>
      </x:c>
      <x:c r="H1699" s="1" t="n">
        <x:v>1</x:v>
      </x:c>
      <x:c r="I1699" s="1"/>
      <x:c r="J1699" s="1" t="n">
        <x:f>IF(E1699="","",VLOOKUP(E1699,'Guide'!$A$7:$C$10,2,FALSE))</x:f>
        <x:v>24</x:v>
      </x:c>
      <x:c r="K1699" s="1" t="n">
        <x:f>IF(E1699="","",VLOOKUP(E1699,'Guide'!$A$7:$C$10,3,FALSE))</x:f>
        <x:v>120</x:v>
      </x:c>
      <x:c r="L1699" s="10" t="n">
        <x:f>('Guide'!$B$4-B1699)*24</x:f>
        <x:v>2114.8000000000466</x:v>
      </x:c>
      <x:c r="M1699" s="10" t="n">
        <x:f>IF(C1699="","",ROUND((C1699-B1699)*24,6))</x:f>
        <x:v>4.67</x:v>
      </x:c>
      <x:c r="N1699" s="10" t="n">
        <x:f>IF(D1699="","",ROUND((D1699-B1699)*24,6))</x:f>
        <x:v>157.73</x:v>
      </x:c>
      <x:c r="O1699" s="1" t="n">
        <x:f>IF(D1699="",1,0)</x:f>
        <x:v>0</x:v>
      </x:c>
      <x:c r="P1699" s="1" t="n">
        <x:f>IF(E1699="",0,IF(OR(C1699&lt;&gt;"",L1699&gt;=J1699),1,0))</x:f>
        <x:v>1</x:v>
      </x:c>
      <x:c r="Q1699" s="1" t="n">
        <x:f>IF(AND(E1699&lt;&gt;"",C1699&lt;&gt;"",M1699&lt;=J1699),1,0)</x:f>
        <x:v>1</x:v>
      </x:c>
      <x:c r="R1699" s="1" t="n">
        <x:f>P1699-Q1699</x:f>
        <x:v>0</x:v>
      </x:c>
      <x:c r="S1699" s="1" t="n">
        <x:f>IF(E1699="",0,IF(OR(D1699&lt;&gt;"",L1699&gt;=K1699),1,0))</x:f>
        <x:v>1</x:v>
      </x:c>
      <x:c r="T1699" s="1" t="n">
        <x:f>IF(AND(E1699&lt;&gt;"",D1699&lt;&gt;"",N1699&lt;=K1699),1,0)</x:f>
        <x:v>0</x:v>
      </x:c>
      <x:c r="U1699" s="1" t="n">
        <x:f>S1699-T1699</x:f>
        <x:v>1</x:v>
      </x:c>
      <x:c r="V1699" s="1" t="n">
        <x:f>IF(I1699="",0,1)</x:f>
        <x:v>0</x:v>
      </x:c>
      <x:c r="W1699" s="1" t="n">
        <x:f>IF(I1699&gt;=4,1,0)</x:f>
        <x:v>0</x:v>
      </x:c>
      <x:c r="X1699" s="1" t="n">
        <x:f>1-O1699</x:f>
        <x:v>1</x:v>
      </x:c>
      <x:c r="Y1699" s="1" t="n">
        <x:f>IF(AND(O1699=1,L1699&gt;168),1,0)</x:f>
        <x:v>0</x:v>
      </x:c>
    </x:row>
    <x:row r="1700">
      <x:c r="A1700" s="1" t="str">
        <x:v>T01695</x:v>
      </x:c>
      <x:c r="B1700" s="9" t="n">
        <x:v>45835.35833333333</x:v>
      </x:c>
      <x:c r="C1700" s="9" t="n">
        <x:v>45835.48125</x:v>
      </x:c>
      <x:c r="D1700" s="9" t="n">
        <x:v>45836.95583333333</x:v>
      </x:c>
      <x:c r="E1700" s="1" t="str">
        <x:v>Normal</x:v>
      </x:c>
      <x:c r="F1700" s="1" t="str">
        <x:v>Web chat</x:v>
      </x:c>
      <x:c r="G1700" s="1" t="str">
        <x:v>Delivery</x:v>
      </x:c>
      <x:c r="H1700" s="1" t="n">
        <x:v>0</x:v>
      </x:c>
      <x:c r="I1700" s="1" t="n">
        <x:v>5</x:v>
      </x:c>
      <x:c r="J1700" s="1" t="n">
        <x:f>IF(E1700="","",VLOOKUP(E1700,'Guide'!$A$7:$C$10,2,FALSE))</x:f>
        <x:v>12</x:v>
      </x:c>
      <x:c r="K1700" s="1" t="n">
        <x:f>IF(E1700="","",VLOOKUP(E1700,'Guide'!$A$7:$C$10,3,FALSE))</x:f>
        <x:v>72</x:v>
      </x:c>
      <x:c r="L1700" s="10" t="n">
        <x:f>('Guide'!$B$4-B1700)*24</x:f>
        <x:v>87.40000000008149</x:v>
      </x:c>
      <x:c r="M1700" s="10" t="n">
        <x:f>IF(C1700="","",ROUND((C1700-B1700)*24,6))</x:f>
        <x:v>2.95</x:v>
      </x:c>
      <x:c r="N1700" s="10" t="n">
        <x:f>IF(D1700="","",ROUND((D1700-B1700)*24,6))</x:f>
        <x:v>38.34</x:v>
      </x:c>
      <x:c r="O1700" s="1" t="n">
        <x:f>IF(D1700="",1,0)</x:f>
        <x:v>0</x:v>
      </x:c>
      <x:c r="P1700" s="1" t="n">
        <x:f>IF(E1700="",0,IF(OR(C1700&lt;&gt;"",L1700&gt;=J1700),1,0))</x:f>
        <x:v>1</x:v>
      </x:c>
      <x:c r="Q1700" s="1" t="n">
        <x:f>IF(AND(E1700&lt;&gt;"",C1700&lt;&gt;"",M1700&lt;=J1700),1,0)</x:f>
        <x:v>1</x:v>
      </x:c>
      <x:c r="R1700" s="1" t="n">
        <x:f>P1700-Q1700</x:f>
        <x:v>0</x:v>
      </x:c>
      <x:c r="S1700" s="1" t="n">
        <x:f>IF(E1700="",0,IF(OR(D1700&lt;&gt;"",L1700&gt;=K1700),1,0))</x:f>
        <x:v>1</x:v>
      </x:c>
      <x:c r="T1700" s="1" t="n">
        <x:f>IF(AND(E1700&lt;&gt;"",D1700&lt;&gt;"",N1700&lt;=K1700),1,0)</x:f>
        <x:v>1</x:v>
      </x:c>
      <x:c r="U1700" s="1" t="n">
        <x:f>S1700-T1700</x:f>
        <x:v>0</x:v>
      </x:c>
      <x:c r="V1700" s="1" t="n">
        <x:f>IF(I1700="",0,1)</x:f>
        <x:v>1</x:v>
      </x:c>
      <x:c r="W1700" s="1" t="n">
        <x:f>IF(I1700&gt;=4,1,0)</x:f>
        <x:v>1</x:v>
      </x:c>
      <x:c r="X1700" s="1" t="n">
        <x:f>1-O1700</x:f>
        <x:v>1</x:v>
      </x:c>
      <x:c r="Y1700" s="1" t="n">
        <x:f>IF(AND(O1700=1,L1700&gt;168),1,0)</x:f>
        <x:v>0</x:v>
      </x:c>
    </x:row>
    <x:row r="1701">
      <x:c r="A1701" s="1" t="str">
        <x:v>T01696</x:v>
      </x:c>
      <x:c r="B1701" s="9" t="n">
        <x:v>45705.69305555556</x:v>
      </x:c>
      <x:c r="C1701" s="9" t="n">
        <x:v>45705.74597222222</x:v>
      </x:c>
      <x:c r="D1701" s="9" t="n">
        <x:v>45710.015555555554</x:v>
      </x:c>
      <x:c r="E1701" s="1" t="str">
        <x:v>Normal</x:v>
      </x:c>
      <x:c r="F1701" s="1" t="str">
        <x:v>Web chat</x:v>
      </x:c>
      <x:c r="G1701" s="1" t="str">
        <x:v>Account access</x:v>
      </x:c>
      <x:c r="H1701" s="1" t="n">
        <x:v>0</x:v>
      </x:c>
      <x:c r="I1701" s="1"/>
      <x:c r="J1701" s="1" t="n">
        <x:f>IF(E1701="","",VLOOKUP(E1701,'Guide'!$A$7:$C$10,2,FALSE))</x:f>
        <x:v>12</x:v>
      </x:c>
      <x:c r="K1701" s="1" t="n">
        <x:f>IF(E1701="","",VLOOKUP(E1701,'Guide'!$A$7:$C$10,3,FALSE))</x:f>
        <x:v>72</x:v>
      </x:c>
      <x:c r="L1701" s="10" t="n">
        <x:f>('Guide'!$B$4-B1701)*24</x:f>
        <x:v>3199.3666666665813</x:v>
      </x:c>
      <x:c r="M1701" s="10" t="n">
        <x:f>IF(C1701="","",ROUND((C1701-B1701)*24,6))</x:f>
        <x:v>1.27</x:v>
      </x:c>
      <x:c r="N1701" s="10" t="n">
        <x:f>IF(D1701="","",ROUND((D1701-B1701)*24,6))</x:f>
        <x:v>103.74</x:v>
      </x:c>
      <x:c r="O1701" s="1" t="n">
        <x:f>IF(D1701="",1,0)</x:f>
        <x:v>0</x:v>
      </x:c>
      <x:c r="P1701" s="1" t="n">
        <x:f>IF(E1701="",0,IF(OR(C1701&lt;&gt;"",L1701&gt;=J1701),1,0))</x:f>
        <x:v>1</x:v>
      </x:c>
      <x:c r="Q1701" s="1" t="n">
        <x:f>IF(AND(E1701&lt;&gt;"",C1701&lt;&gt;"",M1701&lt;=J1701),1,0)</x:f>
        <x:v>1</x:v>
      </x:c>
      <x:c r="R1701" s="1" t="n">
        <x:f>P1701-Q1701</x:f>
        <x:v>0</x:v>
      </x:c>
      <x:c r="S1701" s="1" t="n">
        <x:f>IF(E1701="",0,IF(OR(D1701&lt;&gt;"",L1701&gt;=K1701),1,0))</x:f>
        <x:v>1</x:v>
      </x:c>
      <x:c r="T1701" s="1" t="n">
        <x:f>IF(AND(E1701&lt;&gt;"",D1701&lt;&gt;"",N1701&lt;=K1701),1,0)</x:f>
        <x:v>0</x:v>
      </x:c>
      <x:c r="U1701" s="1" t="n">
        <x:f>S1701-T1701</x:f>
        <x:v>1</x:v>
      </x:c>
      <x:c r="V1701" s="1" t="n">
        <x:f>IF(I1701="",0,1)</x:f>
        <x:v>0</x:v>
      </x:c>
      <x:c r="W1701" s="1" t="n">
        <x:f>IF(I1701&gt;=4,1,0)</x:f>
        <x:v>0</x:v>
      </x:c>
      <x:c r="X1701" s="1" t="n">
        <x:f>1-O1701</x:f>
        <x:v>1</x:v>
      </x:c>
      <x:c r="Y1701" s="1" t="n">
        <x:f>IF(AND(O1701=1,L1701&gt;168),1,0)</x:f>
        <x:v>0</x:v>
      </x:c>
    </x:row>
    <x:row r="1702">
      <x:c r="A1702" s="1" t="str">
        <x:v>T01697</x:v>
      </x:c>
      <x:c r="B1702" s="9" t="n">
        <x:v>45809.40625</x:v>
      </x:c>
      <x:c r="C1702" s="9" t="n">
        <x:v>45809.69625</x:v>
      </x:c>
      <x:c r="D1702" s="9" t="n">
        <x:v>45812.2725</x:v>
      </x:c>
      <x:c r="E1702" s="1" t="str">
        <x:v>Normal</x:v>
      </x:c>
      <x:c r="F1702" s="1" t="str">
        <x:v>Email</x:v>
      </x:c>
      <x:c r="G1702" s="1" t="str">
        <x:v>Delivery</x:v>
      </x:c>
      <x:c r="H1702" s="1" t="n">
        <x:v>0</x:v>
      </x:c>
      <x:c r="I1702" s="1"/>
      <x:c r="J1702" s="1" t="n">
        <x:f>IF(E1702="","",VLOOKUP(E1702,'Guide'!$A$7:$C$10,2,FALSE))</x:f>
        <x:v>12</x:v>
      </x:c>
      <x:c r="K1702" s="1" t="n">
        <x:f>IF(E1702="","",VLOOKUP(E1702,'Guide'!$A$7:$C$10,3,FALSE))</x:f>
        <x:v>72</x:v>
      </x:c>
      <x:c r="L1702" s="10" t="n">
        <x:f>('Guide'!$B$4-B1702)*24</x:f>
        <x:v>710.25</x:v>
      </x:c>
      <x:c r="M1702" s="10" t="n">
        <x:f>IF(C1702="","",ROUND((C1702-B1702)*24,6))</x:f>
        <x:v>6.96</x:v>
      </x:c>
      <x:c r="N1702" s="10" t="n">
        <x:f>IF(D1702="","",ROUND((D1702-B1702)*24,6))</x:f>
        <x:v>68.79</x:v>
      </x:c>
      <x:c r="O1702" s="1" t="n">
        <x:f>IF(D1702="",1,0)</x:f>
        <x:v>0</x:v>
      </x:c>
      <x:c r="P1702" s="1" t="n">
        <x:f>IF(E1702="",0,IF(OR(C1702&lt;&gt;"",L1702&gt;=J1702),1,0))</x:f>
        <x:v>1</x:v>
      </x:c>
      <x:c r="Q1702" s="1" t="n">
        <x:f>IF(AND(E1702&lt;&gt;"",C1702&lt;&gt;"",M1702&lt;=J1702),1,0)</x:f>
        <x:v>1</x:v>
      </x:c>
      <x:c r="R1702" s="1" t="n">
        <x:f>P1702-Q1702</x:f>
        <x:v>0</x:v>
      </x:c>
      <x:c r="S1702" s="1" t="n">
        <x:f>IF(E1702="",0,IF(OR(D1702&lt;&gt;"",L1702&gt;=K1702),1,0))</x:f>
        <x:v>1</x:v>
      </x:c>
      <x:c r="T1702" s="1" t="n">
        <x:f>IF(AND(E1702&lt;&gt;"",D1702&lt;&gt;"",N1702&lt;=K1702),1,0)</x:f>
        <x:v>1</x:v>
      </x:c>
      <x:c r="U1702" s="1" t="n">
        <x:f>S1702-T1702</x:f>
        <x:v>0</x:v>
      </x:c>
      <x:c r="V1702" s="1" t="n">
        <x:f>IF(I1702="",0,1)</x:f>
        <x:v>0</x:v>
      </x:c>
      <x:c r="W1702" s="1" t="n">
        <x:f>IF(I1702&gt;=4,1,0)</x:f>
        <x:v>0</x:v>
      </x:c>
      <x:c r="X1702" s="1" t="n">
        <x:f>1-O1702</x:f>
        <x:v>1</x:v>
      </x:c>
      <x:c r="Y1702" s="1" t="n">
        <x:f>IF(AND(O1702=1,L1702&gt;168),1,0)</x:f>
        <x:v>0</x:v>
      </x:c>
    </x:row>
    <x:row r="1703">
      <x:c r="A1703" s="1" t="str">
        <x:v>T01698</x:v>
      </x:c>
      <x:c r="B1703" s="9" t="n">
        <x:v>45746.106944444444</x:v>
      </x:c>
      <x:c r="C1703" s="9" t="n">
        <x:v>45746.25861111111</x:v>
      </x:c>
      <x:c r="D1703" s="9" t="n">
        <x:v>45747.014027777775</x:v>
      </x:c>
      <x:c r="E1703" s="1" t="str">
        <x:v>High</x:v>
      </x:c>
      <x:c r="F1703" s="1" t="str">
        <x:v>Web chat</x:v>
      </x:c>
      <x:c r="G1703" s="1" t="str">
        <x:v>Delivery</x:v>
      </x:c>
      <x:c r="H1703" s="1" t="n">
        <x:v>0</x:v>
      </x:c>
      <x:c r="I1703" s="1"/>
      <x:c r="J1703" s="1" t="n">
        <x:f>IF(E1703="","",VLOOKUP(E1703,'Guide'!$A$7:$C$10,2,FALSE))</x:f>
        <x:v>4</x:v>
      </x:c>
      <x:c r="K1703" s="1" t="n">
        <x:f>IF(E1703="","",VLOOKUP(E1703,'Guide'!$A$7:$C$10,3,FALSE))</x:f>
        <x:v>24</x:v>
      </x:c>
      <x:c r="L1703" s="10" t="n">
        <x:f>('Guide'!$B$4-B1703)*24</x:f>
        <x:v>2229.433333333349</x:v>
      </x:c>
      <x:c r="M1703" s="10" t="n">
        <x:f>IF(C1703="","",ROUND((C1703-B1703)*24,6))</x:f>
        <x:v>3.64</x:v>
      </x:c>
      <x:c r="N1703" s="10" t="n">
        <x:f>IF(D1703="","",ROUND((D1703-B1703)*24,6))</x:f>
        <x:v>21.77</x:v>
      </x:c>
      <x:c r="O1703" s="1" t="n">
        <x:f>IF(D1703="",1,0)</x:f>
        <x:v>0</x:v>
      </x:c>
      <x:c r="P1703" s="1" t="n">
        <x:f>IF(E1703="",0,IF(OR(C1703&lt;&gt;"",L1703&gt;=J1703),1,0))</x:f>
        <x:v>1</x:v>
      </x:c>
      <x:c r="Q1703" s="1" t="n">
        <x:f>IF(AND(E1703&lt;&gt;"",C1703&lt;&gt;"",M1703&lt;=J1703),1,0)</x:f>
        <x:v>1</x:v>
      </x:c>
      <x:c r="R1703" s="1" t="n">
        <x:f>P1703-Q1703</x:f>
        <x:v>0</x:v>
      </x:c>
      <x:c r="S1703" s="1" t="n">
        <x:f>IF(E1703="",0,IF(OR(D1703&lt;&gt;"",L1703&gt;=K1703),1,0))</x:f>
        <x:v>1</x:v>
      </x:c>
      <x:c r="T1703" s="1" t="n">
        <x:f>IF(AND(E1703&lt;&gt;"",D1703&lt;&gt;"",N1703&lt;=K1703),1,0)</x:f>
        <x:v>1</x:v>
      </x:c>
      <x:c r="U1703" s="1" t="n">
        <x:f>S1703-T1703</x:f>
        <x:v>0</x:v>
      </x:c>
      <x:c r="V1703" s="1" t="n">
        <x:f>IF(I1703="",0,1)</x:f>
        <x:v>0</x:v>
      </x:c>
      <x:c r="W1703" s="1" t="n">
        <x:f>IF(I1703&gt;=4,1,0)</x:f>
        <x:v>0</x:v>
      </x:c>
      <x:c r="X1703" s="1" t="n">
        <x:f>1-O1703</x:f>
        <x:v>1</x:v>
      </x:c>
      <x:c r="Y1703" s="1" t="n">
        <x:f>IF(AND(O1703=1,L1703&gt;168),1,0)</x:f>
        <x:v>0</x:v>
      </x:c>
    </x:row>
    <x:row r="1704">
      <x:c r="A1704" s="1" t="str">
        <x:v>T01699</x:v>
      </x:c>
      <x:c r="B1704" s="9" t="n">
        <x:v>45762.089583333334</x:v>
      </x:c>
      <x:c r="C1704" s="9" t="n">
        <x:v>45762.096666666665</x:v>
      </x:c>
      <x:c r="D1704" s="9" t="n">
        <x:v>45762.68541666667</x:v>
      </x:c>
      <x:c r="E1704" s="1" t="str">
        <x:v>Urgent</x:v>
      </x:c>
      <x:c r="F1704" s="1" t="str">
        <x:v>Email</x:v>
      </x:c>
      <x:c r="G1704" s="1" t="str">
        <x:v>Billing</x:v>
      </x:c>
      <x:c r="H1704" s="1" t="n">
        <x:v>1</x:v>
      </x:c>
      <x:c r="I1704" s="1"/>
      <x:c r="J1704" s="1" t="n">
        <x:f>IF(E1704="","",VLOOKUP(E1704,'Guide'!$A$7:$C$10,2,FALSE))</x:f>
        <x:v>1</x:v>
      </x:c>
      <x:c r="K1704" s="1" t="n">
        <x:f>IF(E1704="","",VLOOKUP(E1704,'Guide'!$A$7:$C$10,3,FALSE))</x:f>
        <x:v>8</x:v>
      </x:c>
      <x:c r="L1704" s="10" t="n">
        <x:f>('Guide'!$B$4-B1704)*24</x:f>
        <x:v>1845.8499999999767</x:v>
      </x:c>
      <x:c r="M1704" s="10" t="n">
        <x:f>IF(C1704="","",ROUND((C1704-B1704)*24,6))</x:f>
        <x:v>0.17</x:v>
      </x:c>
      <x:c r="N1704" s="10" t="n">
        <x:f>IF(D1704="","",ROUND((D1704-B1704)*24,6))</x:f>
        <x:v>14.3</x:v>
      </x:c>
      <x:c r="O1704" s="1" t="n">
        <x:f>IF(D1704="",1,0)</x:f>
        <x:v>0</x:v>
      </x:c>
      <x:c r="P1704" s="1" t="n">
        <x:f>IF(E1704="",0,IF(OR(C1704&lt;&gt;"",L1704&gt;=J1704),1,0))</x:f>
        <x:v>1</x:v>
      </x:c>
      <x:c r="Q1704" s="1" t="n">
        <x:f>IF(AND(E1704&lt;&gt;"",C1704&lt;&gt;"",M1704&lt;=J1704),1,0)</x:f>
        <x:v>1</x:v>
      </x:c>
      <x:c r="R1704" s="1" t="n">
        <x:f>P1704-Q1704</x:f>
        <x:v>0</x:v>
      </x:c>
      <x:c r="S1704" s="1" t="n">
        <x:f>IF(E1704="",0,IF(OR(D1704&lt;&gt;"",L1704&gt;=K1704),1,0))</x:f>
        <x:v>1</x:v>
      </x:c>
      <x:c r="T1704" s="1" t="n">
        <x:f>IF(AND(E1704&lt;&gt;"",D1704&lt;&gt;"",N1704&lt;=K1704),1,0)</x:f>
        <x:v>0</x:v>
      </x:c>
      <x:c r="U1704" s="1" t="n">
        <x:f>S1704-T1704</x:f>
        <x:v>1</x:v>
      </x:c>
      <x:c r="V1704" s="1" t="n">
        <x:f>IF(I1704="",0,1)</x:f>
        <x:v>0</x:v>
      </x:c>
      <x:c r="W1704" s="1" t="n">
        <x:f>IF(I1704&gt;=4,1,0)</x:f>
        <x:v>0</x:v>
      </x:c>
      <x:c r="X1704" s="1" t="n">
        <x:f>1-O1704</x:f>
        <x:v>1</x:v>
      </x:c>
      <x:c r="Y1704" s="1" t="n">
        <x:f>IF(AND(O1704=1,L1704&gt;168),1,0)</x:f>
        <x:v>0</x:v>
      </x:c>
    </x:row>
    <x:row r="1705">
      <x:c r="A1705" s="1" t="str">
        <x:v>T01700</x:v>
      </x:c>
      <x:c r="B1705" s="9" t="n">
        <x:v>45776.11111111111</x:v>
      </x:c>
      <x:c r="C1705" s="9" t="n">
        <x:v>45776.146527777775</x:v>
      </x:c>
      <x:c r="D1705" s="9" t="n">
        <x:v>45776.49444444444</x:v>
      </x:c>
      <x:c r="E1705" s="1" t="str">
        <x:v>High</x:v>
      </x:c>
      <x:c r="F1705" s="1" t="str">
        <x:v>Web chat</x:v>
      </x:c>
      <x:c r="G1705" s="1" t="str">
        <x:v>Billing</x:v>
      </x:c>
      <x:c r="H1705" s="1" t="n">
        <x:v>0</x:v>
      </x:c>
      <x:c r="I1705" s="1" t="n">
        <x:v>4</x:v>
      </x:c>
      <x:c r="J1705" s="1" t="n">
        <x:f>IF(E1705="","",VLOOKUP(E1705,'Guide'!$A$7:$C$10,2,FALSE))</x:f>
        <x:v>4</x:v>
      </x:c>
      <x:c r="K1705" s="1" t="n">
        <x:f>IF(E1705="","",VLOOKUP(E1705,'Guide'!$A$7:$C$10,3,FALSE))</x:f>
        <x:v>24</x:v>
      </x:c>
      <x:c r="L1705" s="10" t="n">
        <x:f>('Guide'!$B$4-B1705)*24</x:f>
        <x:v>1509.3333333333721</x:v>
      </x:c>
      <x:c r="M1705" s="10" t="n">
        <x:f>IF(C1705="","",ROUND((C1705-B1705)*24,6))</x:f>
        <x:v>0.85</x:v>
      </x:c>
      <x:c r="N1705" s="10" t="n">
        <x:f>IF(D1705="","",ROUND((D1705-B1705)*24,6))</x:f>
        <x:v>9.2</x:v>
      </x:c>
      <x:c r="O1705" s="1" t="n">
        <x:f>IF(D1705="",1,0)</x:f>
        <x:v>0</x:v>
      </x:c>
      <x:c r="P1705" s="1" t="n">
        <x:f>IF(E1705="",0,IF(OR(C1705&lt;&gt;"",L1705&gt;=J1705),1,0))</x:f>
        <x:v>1</x:v>
      </x:c>
      <x:c r="Q1705" s="1" t="n">
        <x:f>IF(AND(E1705&lt;&gt;"",C1705&lt;&gt;"",M1705&lt;=J1705),1,0)</x:f>
        <x:v>1</x:v>
      </x:c>
      <x:c r="R1705" s="1" t="n">
        <x:f>P1705-Q1705</x:f>
        <x:v>0</x:v>
      </x:c>
      <x:c r="S1705" s="1" t="n">
        <x:f>IF(E1705="",0,IF(OR(D1705&lt;&gt;"",L1705&gt;=K1705),1,0))</x:f>
        <x:v>1</x:v>
      </x:c>
      <x:c r="T1705" s="1" t="n">
        <x:f>IF(AND(E1705&lt;&gt;"",D1705&lt;&gt;"",N1705&lt;=K1705),1,0)</x:f>
        <x:v>1</x:v>
      </x:c>
      <x:c r="U1705" s="1" t="n">
        <x:f>S1705-T1705</x:f>
        <x:v>0</x:v>
      </x:c>
      <x:c r="V1705" s="1" t="n">
        <x:f>IF(I1705="",0,1)</x:f>
        <x:v>1</x:v>
      </x:c>
      <x:c r="W1705" s="1" t="n">
        <x:f>IF(I1705&gt;=4,1,0)</x:f>
        <x:v>1</x:v>
      </x:c>
      <x:c r="X1705" s="1" t="n">
        <x:f>1-O1705</x:f>
        <x:v>1</x:v>
      </x:c>
      <x:c r="Y1705" s="1" t="n">
        <x:f>IF(AND(O1705=1,L1705&gt;168),1,0)</x:f>
        <x:v>0</x:v>
      </x:c>
    </x:row>
    <x:row r="1706">
      <x:c r="A1706" s="1" t="str">
        <x:v>T01701</x:v>
      </x:c>
      <x:c r="B1706" s="9" t="n">
        <x:v>45733.59097222222</x:v>
      </x:c>
      <x:c r="C1706" s="9" t="n">
        <x:v>45734.03472222222</x:v>
      </x:c>
      <x:c r="D1706" s="9" t="n">
        <x:v>45740.033055555556</x:v>
      </x:c>
      <x:c r="E1706" s="1" t="str">
        <x:v>Normal</x:v>
      </x:c>
      <x:c r="F1706" s="1" t="str">
        <x:v>Email</x:v>
      </x:c>
      <x:c r="G1706" s="1" t="str">
        <x:v>Refund</x:v>
      </x:c>
      <x:c r="H1706" s="1" t="n">
        <x:v>1</x:v>
      </x:c>
      <x:c r="I1706" s="1" t="n">
        <x:v>3</x:v>
      </x:c>
      <x:c r="J1706" s="1" t="n">
        <x:f>IF(E1706="","",VLOOKUP(E1706,'Guide'!$A$7:$C$10,2,FALSE))</x:f>
        <x:v>12</x:v>
      </x:c>
      <x:c r="K1706" s="1" t="n">
        <x:f>IF(E1706="","",VLOOKUP(E1706,'Guide'!$A$7:$C$10,3,FALSE))</x:f>
        <x:v>72</x:v>
      </x:c>
      <x:c r="L1706" s="10" t="n">
        <x:f>('Guide'!$B$4-B1706)*24</x:f>
        <x:v>2529.8166666667094</x:v>
      </x:c>
      <x:c r="M1706" s="10" t="n">
        <x:f>IF(C1706="","",ROUND((C1706-B1706)*24,6))</x:f>
        <x:v>10.65</x:v>
      </x:c>
      <x:c r="N1706" s="10" t="n">
        <x:f>IF(D1706="","",ROUND((D1706-B1706)*24,6))</x:f>
        <x:v>154.61</x:v>
      </x:c>
      <x:c r="O1706" s="1" t="n">
        <x:f>IF(D1706="",1,0)</x:f>
        <x:v>0</x:v>
      </x:c>
      <x:c r="P1706" s="1" t="n">
        <x:f>IF(E1706="",0,IF(OR(C1706&lt;&gt;"",L1706&gt;=J1706),1,0))</x:f>
        <x:v>1</x:v>
      </x:c>
      <x:c r="Q1706" s="1" t="n">
        <x:f>IF(AND(E1706&lt;&gt;"",C1706&lt;&gt;"",M1706&lt;=J1706),1,0)</x:f>
        <x:v>1</x:v>
      </x:c>
      <x:c r="R1706" s="1" t="n">
        <x:f>P1706-Q1706</x:f>
        <x:v>0</x:v>
      </x:c>
      <x:c r="S1706" s="1" t="n">
        <x:f>IF(E1706="",0,IF(OR(D1706&lt;&gt;"",L1706&gt;=K1706),1,0))</x:f>
        <x:v>1</x:v>
      </x:c>
      <x:c r="T1706" s="1" t="n">
        <x:f>IF(AND(E1706&lt;&gt;"",D1706&lt;&gt;"",N1706&lt;=K1706),1,0)</x:f>
        <x:v>0</x:v>
      </x:c>
      <x:c r="U1706" s="1" t="n">
        <x:f>S1706-T1706</x:f>
        <x:v>1</x:v>
      </x:c>
      <x:c r="V1706" s="1" t="n">
        <x:f>IF(I1706="",0,1)</x:f>
        <x:v>1</x:v>
      </x:c>
      <x:c r="W1706" s="1" t="n">
        <x:f>IF(I1706&gt;=4,1,0)</x:f>
        <x:v>0</x:v>
      </x:c>
      <x:c r="X1706" s="1" t="n">
        <x:f>1-O1706</x:f>
        <x:v>1</x:v>
      </x:c>
      <x:c r="Y1706" s="1" t="n">
        <x:f>IF(AND(O1706=1,L1706&gt;168),1,0)</x:f>
        <x:v>0</x:v>
      </x:c>
    </x:row>
    <x:row r="1707">
      <x:c r="A1707" s="1" t="str">
        <x:v>T01702</x:v>
      </x:c>
      <x:c r="B1707" s="9" t="n">
        <x:v>45799.56875</x:v>
      </x:c>
      <x:c r="C1707" s="9" t="n">
        <x:v>45800.37625</x:v>
      </x:c>
      <x:c r="D1707" s="9" t="n">
        <x:v>45802.66875</x:v>
      </x:c>
      <x:c r="E1707" s="1" t="str">
        <x:v>Normal</x:v>
      </x:c>
      <x:c r="F1707" s="1" t="str">
        <x:v>Email</x:v>
      </x:c>
      <x:c r="G1707" s="1" t="str">
        <x:v>Delivery</x:v>
      </x:c>
      <x:c r="H1707" s="1" t="n">
        <x:v>0</x:v>
      </x:c>
      <x:c r="I1707" s="1"/>
      <x:c r="J1707" s="1" t="n">
        <x:f>IF(E1707="","",VLOOKUP(E1707,'Guide'!$A$7:$C$10,2,FALSE))</x:f>
        <x:v>12</x:v>
      </x:c>
      <x:c r="K1707" s="1" t="n">
        <x:f>IF(E1707="","",VLOOKUP(E1707,'Guide'!$A$7:$C$10,3,FALSE))</x:f>
        <x:v>72</x:v>
      </x:c>
      <x:c r="L1707" s="10" t="n">
        <x:f>('Guide'!$B$4-B1707)*24</x:f>
        <x:v>946.3500000000349</x:v>
      </x:c>
      <x:c r="M1707" s="10" t="n">
        <x:f>IF(C1707="","",ROUND((C1707-B1707)*24,6))</x:f>
        <x:v>19.38</x:v>
      </x:c>
      <x:c r="N1707" s="10" t="n">
        <x:f>IF(D1707="","",ROUND((D1707-B1707)*24,6))</x:f>
        <x:v>74.4</x:v>
      </x:c>
      <x:c r="O1707" s="1" t="n">
        <x:f>IF(D1707="",1,0)</x:f>
        <x:v>0</x:v>
      </x:c>
      <x:c r="P1707" s="1" t="n">
        <x:f>IF(E1707="",0,IF(OR(C1707&lt;&gt;"",L1707&gt;=J1707),1,0))</x:f>
        <x:v>1</x:v>
      </x:c>
      <x:c r="Q1707" s="1" t="n">
        <x:f>IF(AND(E1707&lt;&gt;"",C1707&lt;&gt;"",M1707&lt;=J1707),1,0)</x:f>
        <x:v>0</x:v>
      </x:c>
      <x:c r="R1707" s="1" t="n">
        <x:f>P1707-Q1707</x:f>
        <x:v>1</x:v>
      </x:c>
      <x:c r="S1707" s="1" t="n">
        <x:f>IF(E1707="",0,IF(OR(D1707&lt;&gt;"",L1707&gt;=K1707),1,0))</x:f>
        <x:v>1</x:v>
      </x:c>
      <x:c r="T1707" s="1" t="n">
        <x:f>IF(AND(E1707&lt;&gt;"",D1707&lt;&gt;"",N1707&lt;=K1707),1,0)</x:f>
        <x:v>0</x:v>
      </x:c>
      <x:c r="U1707" s="1" t="n">
        <x:f>S1707-T1707</x:f>
        <x:v>1</x:v>
      </x:c>
      <x:c r="V1707" s="1" t="n">
        <x:f>IF(I1707="",0,1)</x:f>
        <x:v>0</x:v>
      </x:c>
      <x:c r="W1707" s="1" t="n">
        <x:f>IF(I1707&gt;=4,1,0)</x:f>
        <x:v>0</x:v>
      </x:c>
      <x:c r="X1707" s="1" t="n">
        <x:f>1-O1707</x:f>
        <x:v>1</x:v>
      </x:c>
      <x:c r="Y1707" s="1" t="n">
        <x:f>IF(AND(O1707=1,L1707&gt;168),1,0)</x:f>
        <x:v>0</x:v>
      </x:c>
    </x:row>
    <x:row r="1708">
      <x:c r="A1708" s="1" t="str">
        <x:v>T01703</x:v>
      </x:c>
      <x:c r="B1708" s="9" t="n">
        <x:v>45687.7375</x:v>
      </x:c>
      <x:c r="C1708" s="9" t="n">
        <x:v>45687.769583333335</x:v>
      </x:c>
      <x:c r="D1708" s="9" t="n">
        <x:v>45688.31791666667</x:v>
      </x:c>
      <x:c r="E1708" s="1" t="str">
        <x:v>High</x:v>
      </x:c>
      <x:c r="F1708" s="1" t="str">
        <x:v>Email</x:v>
      </x:c>
      <x:c r="G1708" s="1" t="str">
        <x:v>Billing</x:v>
      </x:c>
      <x:c r="H1708" s="1" t="n">
        <x:v>0</x:v>
      </x:c>
      <x:c r="I1708" s="1" t="n">
        <x:v>4</x:v>
      </x:c>
      <x:c r="J1708" s="1" t="n">
        <x:f>IF(E1708="","",VLOOKUP(E1708,'Guide'!$A$7:$C$10,2,FALSE))</x:f>
        <x:v>4</x:v>
      </x:c>
      <x:c r="K1708" s="1" t="n">
        <x:f>IF(E1708="","",VLOOKUP(E1708,'Guide'!$A$7:$C$10,3,FALSE))</x:f>
        <x:v>24</x:v>
      </x:c>
      <x:c r="L1708" s="10" t="n">
        <x:f>('Guide'!$B$4-B1708)*24</x:f>
        <x:v>3630.29999999993</x:v>
      </x:c>
      <x:c r="M1708" s="10" t="n">
        <x:f>IF(C1708="","",ROUND((C1708-B1708)*24,6))</x:f>
        <x:v>0.77</x:v>
      </x:c>
      <x:c r="N1708" s="10" t="n">
        <x:f>IF(D1708="","",ROUND((D1708-B1708)*24,6))</x:f>
        <x:v>13.93</x:v>
      </x:c>
      <x:c r="O1708" s="1" t="n">
        <x:f>IF(D1708="",1,0)</x:f>
        <x:v>0</x:v>
      </x:c>
      <x:c r="P1708" s="1" t="n">
        <x:f>IF(E1708="",0,IF(OR(C1708&lt;&gt;"",L1708&gt;=J1708),1,0))</x:f>
        <x:v>1</x:v>
      </x:c>
      <x:c r="Q1708" s="1" t="n">
        <x:f>IF(AND(E1708&lt;&gt;"",C1708&lt;&gt;"",M1708&lt;=J1708),1,0)</x:f>
        <x:v>1</x:v>
      </x:c>
      <x:c r="R1708" s="1" t="n">
        <x:f>P1708-Q1708</x:f>
        <x:v>0</x:v>
      </x:c>
      <x:c r="S1708" s="1" t="n">
        <x:f>IF(E1708="",0,IF(OR(D1708&lt;&gt;"",L1708&gt;=K1708),1,0))</x:f>
        <x:v>1</x:v>
      </x:c>
      <x:c r="T1708" s="1" t="n">
        <x:f>IF(AND(E1708&lt;&gt;"",D1708&lt;&gt;"",N1708&lt;=K1708),1,0)</x:f>
        <x:v>1</x:v>
      </x:c>
      <x:c r="U1708" s="1" t="n">
        <x:f>S1708-T1708</x:f>
        <x:v>0</x:v>
      </x:c>
      <x:c r="V1708" s="1" t="n">
        <x:f>IF(I1708="",0,1)</x:f>
        <x:v>1</x:v>
      </x:c>
      <x:c r="W1708" s="1" t="n">
        <x:f>IF(I1708&gt;=4,1,0)</x:f>
        <x:v>1</x:v>
      </x:c>
      <x:c r="X1708" s="1" t="n">
        <x:f>1-O1708</x:f>
        <x:v>1</x:v>
      </x:c>
      <x:c r="Y1708" s="1" t="n">
        <x:f>IF(AND(O1708=1,L1708&gt;168),1,0)</x:f>
        <x:v>0</x:v>
      </x:c>
    </x:row>
    <x:row r="1709">
      <x:c r="A1709" s="1" t="str">
        <x:v>T01704</x:v>
      </x:c>
      <x:c r="B1709" s="9" t="n">
        <x:v>45662.864583333336</x:v>
      </x:c>
      <x:c r="C1709" s="9" t="n">
        <x:v>45662.943333333336</x:v>
      </x:c>
      <x:c r="D1709" s="9" t="n">
        <x:v>45664.02875</x:v>
      </x:c>
      <x:c r="E1709" s="1" t="str">
        <x:v>Urgent</x:v>
      </x:c>
      <x:c r="F1709" s="1" t="str">
        <x:v>WhatsApp</x:v>
      </x:c>
      <x:c r="G1709" s="1" t="str">
        <x:v>Product information</x:v>
      </x:c>
      <x:c r="H1709" s="1" t="n">
        <x:v>0</x:v>
      </x:c>
      <x:c r="I1709" s="1"/>
      <x:c r="J1709" s="1" t="n">
        <x:f>IF(E1709="","",VLOOKUP(E1709,'Guide'!$A$7:$C$10,2,FALSE))</x:f>
        <x:v>1</x:v>
      </x:c>
      <x:c r="K1709" s="1" t="n">
        <x:f>IF(E1709="","",VLOOKUP(E1709,'Guide'!$A$7:$C$10,3,FALSE))</x:f>
        <x:v>8</x:v>
      </x:c>
      <x:c r="L1709" s="10" t="n">
        <x:f>('Guide'!$B$4-B1709)*24</x:f>
        <x:v>4227.249999999942</x:v>
      </x:c>
      <x:c r="M1709" s="10" t="n">
        <x:f>IF(C1709="","",ROUND((C1709-B1709)*24,6))</x:f>
        <x:v>1.89</x:v>
      </x:c>
      <x:c r="N1709" s="10" t="n">
        <x:f>IF(D1709="","",ROUND((D1709-B1709)*24,6))</x:f>
        <x:v>27.94</x:v>
      </x:c>
      <x:c r="O1709" s="1" t="n">
        <x:f>IF(D1709="",1,0)</x:f>
        <x:v>0</x:v>
      </x:c>
      <x:c r="P1709" s="1" t="n">
        <x:f>IF(E1709="",0,IF(OR(C1709&lt;&gt;"",L1709&gt;=J1709),1,0))</x:f>
        <x:v>1</x:v>
      </x:c>
      <x:c r="Q1709" s="1" t="n">
        <x:f>IF(AND(E1709&lt;&gt;"",C1709&lt;&gt;"",M1709&lt;=J1709),1,0)</x:f>
        <x:v>0</x:v>
      </x:c>
      <x:c r="R1709" s="1" t="n">
        <x:f>P1709-Q1709</x:f>
        <x:v>1</x:v>
      </x:c>
      <x:c r="S1709" s="1" t="n">
        <x:f>IF(E1709="",0,IF(OR(D1709&lt;&gt;"",L1709&gt;=K1709),1,0))</x:f>
        <x:v>1</x:v>
      </x:c>
      <x:c r="T1709" s="1" t="n">
        <x:f>IF(AND(E1709&lt;&gt;"",D1709&lt;&gt;"",N1709&lt;=K1709),1,0)</x:f>
        <x:v>0</x:v>
      </x:c>
      <x:c r="U1709" s="1" t="n">
        <x:f>S1709-T1709</x:f>
        <x:v>1</x:v>
      </x:c>
      <x:c r="V1709" s="1" t="n">
        <x:f>IF(I1709="",0,1)</x:f>
        <x:v>0</x:v>
      </x:c>
      <x:c r="W1709" s="1" t="n">
        <x:f>IF(I1709&gt;=4,1,0)</x:f>
        <x:v>0</x:v>
      </x:c>
      <x:c r="X1709" s="1" t="n">
        <x:f>1-O1709</x:f>
        <x:v>1</x:v>
      </x:c>
      <x:c r="Y1709" s="1" t="n">
        <x:f>IF(AND(O1709=1,L1709&gt;168),1,0)</x:f>
        <x:v>0</x:v>
      </x:c>
    </x:row>
    <x:row r="1710">
      <x:c r="A1710" s="1" t="str">
        <x:v>T01705</x:v>
      </x:c>
      <x:c r="B1710" s="9" t="n">
        <x:v>45706.84097222222</x:v>
      </x:c>
      <x:c r="C1710" s="9" t="n">
        <x:v>45707.10013888889</x:v>
      </x:c>
      <x:c r="D1710" s="9" t="n">
        <x:v>45707.501805555556</x:v>
      </x:c>
      <x:c r="E1710" s="1" t="str">
        <x:v>Normal</x:v>
      </x:c>
      <x:c r="F1710" s="1" t="str">
        <x:v>WhatsApp</x:v>
      </x:c>
      <x:c r="G1710" s="1" t="str">
        <x:v>Billing</x:v>
      </x:c>
      <x:c r="H1710" s="1" t="n">
        <x:v>0</x:v>
      </x:c>
      <x:c r="I1710" s="1"/>
      <x:c r="J1710" s="1" t="n">
        <x:f>IF(E1710="","",VLOOKUP(E1710,'Guide'!$A$7:$C$10,2,FALSE))</x:f>
        <x:v>12</x:v>
      </x:c>
      <x:c r="K1710" s="1" t="n">
        <x:f>IF(E1710="","",VLOOKUP(E1710,'Guide'!$A$7:$C$10,3,FALSE))</x:f>
        <x:v>72</x:v>
      </x:c>
      <x:c r="L1710" s="10" t="n">
        <x:f>('Guide'!$B$4-B1710)*24</x:f>
        <x:v>3171.8166666667094</x:v>
      </x:c>
      <x:c r="M1710" s="10" t="n">
        <x:f>IF(C1710="","",ROUND((C1710-B1710)*24,6))</x:f>
        <x:v>6.22</x:v>
      </x:c>
      <x:c r="N1710" s="10" t="n">
        <x:f>IF(D1710="","",ROUND((D1710-B1710)*24,6))</x:f>
        <x:v>15.86</x:v>
      </x:c>
      <x:c r="O1710" s="1" t="n">
        <x:f>IF(D1710="",1,0)</x:f>
        <x:v>0</x:v>
      </x:c>
      <x:c r="P1710" s="1" t="n">
        <x:f>IF(E1710="",0,IF(OR(C1710&lt;&gt;"",L1710&gt;=J1710),1,0))</x:f>
        <x:v>1</x:v>
      </x:c>
      <x:c r="Q1710" s="1" t="n">
        <x:f>IF(AND(E1710&lt;&gt;"",C1710&lt;&gt;"",M1710&lt;=J1710),1,0)</x:f>
        <x:v>1</x:v>
      </x:c>
      <x:c r="R1710" s="1" t="n">
        <x:f>P1710-Q1710</x:f>
        <x:v>0</x:v>
      </x:c>
      <x:c r="S1710" s="1" t="n">
        <x:f>IF(E1710="",0,IF(OR(D1710&lt;&gt;"",L1710&gt;=K1710),1,0))</x:f>
        <x:v>1</x:v>
      </x:c>
      <x:c r="T1710" s="1" t="n">
        <x:f>IF(AND(E1710&lt;&gt;"",D1710&lt;&gt;"",N1710&lt;=K1710),1,0)</x:f>
        <x:v>1</x:v>
      </x:c>
      <x:c r="U1710" s="1" t="n">
        <x:f>S1710-T1710</x:f>
        <x:v>0</x:v>
      </x:c>
      <x:c r="V1710" s="1" t="n">
        <x:f>IF(I1710="",0,1)</x:f>
        <x:v>0</x:v>
      </x:c>
      <x:c r="W1710" s="1" t="n">
        <x:f>IF(I1710&gt;=4,1,0)</x:f>
        <x:v>0</x:v>
      </x:c>
      <x:c r="X1710" s="1" t="n">
        <x:f>1-O1710</x:f>
        <x:v>1</x:v>
      </x:c>
      <x:c r="Y1710" s="1" t="n">
        <x:f>IF(AND(O1710=1,L1710&gt;168),1,0)</x:f>
        <x:v>0</x:v>
      </x:c>
    </x:row>
    <x:row r="1711">
      <x:c r="A1711" s="1" t="str">
        <x:v>T01706</x:v>
      </x:c>
      <x:c r="B1711" s="9" t="n">
        <x:v>45722.04513888889</x:v>
      </x:c>
      <x:c r="C1711" s="9" t="n">
        <x:v>45722.377222222225</x:v>
      </x:c>
      <x:c r="D1711" s="9" t="n">
        <x:v>45722.38138888889</x:v>
      </x:c>
      <x:c r="E1711" s="1" t="str">
        <x:v>Normal</x:v>
      </x:c>
      <x:c r="F1711" s="1" t="str">
        <x:v>Email</x:v>
      </x:c>
      <x:c r="G1711" s="1" t="str">
        <x:v>Delivery</x:v>
      </x:c>
      <x:c r="H1711" s="1" t="n">
        <x:v>0</x:v>
      </x:c>
      <x:c r="I1711" s="1" t="n">
        <x:v>5</x:v>
      </x:c>
      <x:c r="J1711" s="1" t="n">
        <x:f>IF(E1711="","",VLOOKUP(E1711,'Guide'!$A$7:$C$10,2,FALSE))</x:f>
        <x:v>12</x:v>
      </x:c>
      <x:c r="K1711" s="1" t="n">
        <x:f>IF(E1711="","",VLOOKUP(E1711,'Guide'!$A$7:$C$10,3,FALSE))</x:f>
        <x:v>72</x:v>
      </x:c>
      <x:c r="L1711" s="10" t="n">
        <x:f>('Guide'!$B$4-B1711)*24</x:f>
        <x:v>2806.916666666628</x:v>
      </x:c>
      <x:c r="M1711" s="10" t="n">
        <x:f>IF(C1711="","",ROUND((C1711-B1711)*24,6))</x:f>
        <x:v>7.97</x:v>
      </x:c>
      <x:c r="N1711" s="10" t="n">
        <x:f>IF(D1711="","",ROUND((D1711-B1711)*24,6))</x:f>
        <x:v>8.07</x:v>
      </x:c>
      <x:c r="O1711" s="1" t="n">
        <x:f>IF(D1711="",1,0)</x:f>
        <x:v>0</x:v>
      </x:c>
      <x:c r="P1711" s="1" t="n">
        <x:f>IF(E1711="",0,IF(OR(C1711&lt;&gt;"",L1711&gt;=J1711),1,0))</x:f>
        <x:v>1</x:v>
      </x:c>
      <x:c r="Q1711" s="1" t="n">
        <x:f>IF(AND(E1711&lt;&gt;"",C1711&lt;&gt;"",M1711&lt;=J1711),1,0)</x:f>
        <x:v>1</x:v>
      </x:c>
      <x:c r="R1711" s="1" t="n">
        <x:f>P1711-Q1711</x:f>
        <x:v>0</x:v>
      </x:c>
      <x:c r="S1711" s="1" t="n">
        <x:f>IF(E1711="",0,IF(OR(D1711&lt;&gt;"",L1711&gt;=K1711),1,0))</x:f>
        <x:v>1</x:v>
      </x:c>
      <x:c r="T1711" s="1" t="n">
        <x:f>IF(AND(E1711&lt;&gt;"",D1711&lt;&gt;"",N1711&lt;=K1711),1,0)</x:f>
        <x:v>1</x:v>
      </x:c>
      <x:c r="U1711" s="1" t="n">
        <x:f>S1711-T1711</x:f>
        <x:v>0</x:v>
      </x:c>
      <x:c r="V1711" s="1" t="n">
        <x:f>IF(I1711="",0,1)</x:f>
        <x:v>1</x:v>
      </x:c>
      <x:c r="W1711" s="1" t="n">
        <x:f>IF(I1711&gt;=4,1,0)</x:f>
        <x:v>1</x:v>
      </x:c>
      <x:c r="X1711" s="1" t="n">
        <x:f>1-O1711</x:f>
        <x:v>1</x:v>
      </x:c>
      <x:c r="Y1711" s="1" t="n">
        <x:f>IF(AND(O1711=1,L1711&gt;168),1,0)</x:f>
        <x:v>0</x:v>
      </x:c>
    </x:row>
    <x:row r="1712">
      <x:c r="A1712" s="1" t="str">
        <x:v>T01707</x:v>
      </x:c>
      <x:c r="B1712" s="9" t="n">
        <x:v>45830.80416666667</x:v>
      </x:c>
      <x:c r="C1712" s="9" t="n">
        <x:v>45830.816666666666</x:v>
      </x:c>
      <x:c r="D1712" s="9" t="n">
        <x:v>45831.495833333334</x:v>
      </x:c>
      <x:c r="E1712" s="1" t="str">
        <x:v>Urgent</x:v>
      </x:c>
      <x:c r="F1712" s="1" t="str">
        <x:v>Web chat</x:v>
      </x:c>
      <x:c r="G1712" s="1" t="str">
        <x:v>Billing</x:v>
      </x:c>
      <x:c r="H1712" s="1" t="n">
        <x:v>0</x:v>
      </x:c>
      <x:c r="I1712" s="1" t="n">
        <x:v>4</x:v>
      </x:c>
      <x:c r="J1712" s="1" t="n">
        <x:f>IF(E1712="","",VLOOKUP(E1712,'Guide'!$A$7:$C$10,2,FALSE))</x:f>
        <x:v>1</x:v>
      </x:c>
      <x:c r="K1712" s="1" t="n">
        <x:f>IF(E1712="","",VLOOKUP(E1712,'Guide'!$A$7:$C$10,3,FALSE))</x:f>
        <x:v>8</x:v>
      </x:c>
      <x:c r="L1712" s="10" t="n">
        <x:f>('Guide'!$B$4-B1712)*24</x:f>
        <x:v>196.69999999995343</x:v>
      </x:c>
      <x:c r="M1712" s="10" t="n">
        <x:f>IF(C1712="","",ROUND((C1712-B1712)*24,6))</x:f>
        <x:v>0.3</x:v>
      </x:c>
      <x:c r="N1712" s="10" t="n">
        <x:f>IF(D1712="","",ROUND((D1712-B1712)*24,6))</x:f>
        <x:v>16.6</x:v>
      </x:c>
      <x:c r="O1712" s="1" t="n">
        <x:f>IF(D1712="",1,0)</x:f>
        <x:v>0</x:v>
      </x:c>
      <x:c r="P1712" s="1" t="n">
        <x:f>IF(E1712="",0,IF(OR(C1712&lt;&gt;"",L1712&gt;=J1712),1,0))</x:f>
        <x:v>1</x:v>
      </x:c>
      <x:c r="Q1712" s="1" t="n">
        <x:f>IF(AND(E1712&lt;&gt;"",C1712&lt;&gt;"",M1712&lt;=J1712),1,0)</x:f>
        <x:v>1</x:v>
      </x:c>
      <x:c r="R1712" s="1" t="n">
        <x:f>P1712-Q1712</x:f>
        <x:v>0</x:v>
      </x:c>
      <x:c r="S1712" s="1" t="n">
        <x:f>IF(E1712="",0,IF(OR(D1712&lt;&gt;"",L1712&gt;=K1712),1,0))</x:f>
        <x:v>1</x:v>
      </x:c>
      <x:c r="T1712" s="1" t="n">
        <x:f>IF(AND(E1712&lt;&gt;"",D1712&lt;&gt;"",N1712&lt;=K1712),1,0)</x:f>
        <x:v>0</x:v>
      </x:c>
      <x:c r="U1712" s="1" t="n">
        <x:f>S1712-T1712</x:f>
        <x:v>1</x:v>
      </x:c>
      <x:c r="V1712" s="1" t="n">
        <x:f>IF(I1712="",0,1)</x:f>
        <x:v>1</x:v>
      </x:c>
      <x:c r="W1712" s="1" t="n">
        <x:f>IF(I1712&gt;=4,1,0)</x:f>
        <x:v>1</x:v>
      </x:c>
      <x:c r="X1712" s="1" t="n">
        <x:f>1-O1712</x:f>
        <x:v>1</x:v>
      </x:c>
      <x:c r="Y1712" s="1" t="n">
        <x:f>IF(AND(O1712=1,L1712&gt;168),1,0)</x:f>
        <x:v>0</x:v>
      </x:c>
    </x:row>
    <x:row r="1713">
      <x:c r="A1713" s="1" t="str">
        <x:v>T01708</x:v>
      </x:c>
      <x:c r="B1713" s="9" t="n">
        <x:v>45758.49097222222</x:v>
      </x:c>
      <x:c r="C1713" s="9" t="n">
        <x:v>45758.75430555556</x:v>
      </x:c>
      <x:c r="D1713" s="9"/>
      <x:c r="E1713" s="1" t="str">
        <x:v>Normal</x:v>
      </x:c>
      <x:c r="F1713" s="1" t="str">
        <x:v>Email</x:v>
      </x:c>
      <x:c r="G1713" s="1" t="str">
        <x:v>Product information</x:v>
      </x:c>
      <x:c r="H1713" s="1" t="n">
        <x:v>0</x:v>
      </x:c>
      <x:c r="I1713" s="1"/>
      <x:c r="J1713" s="1" t="n">
        <x:f>IF(E1713="","",VLOOKUP(E1713,'Guide'!$A$7:$C$10,2,FALSE))</x:f>
        <x:v>12</x:v>
      </x:c>
      <x:c r="K1713" s="1" t="n">
        <x:f>IF(E1713="","",VLOOKUP(E1713,'Guide'!$A$7:$C$10,3,FALSE))</x:f>
        <x:v>72</x:v>
      </x:c>
      <x:c r="L1713" s="10" t="n">
        <x:f>('Guide'!$B$4-B1713)*24</x:f>
        <x:v>1932.2166666666744</x:v>
      </x:c>
      <x:c r="M1713" s="10" t="n">
        <x:f>IF(C1713="","",ROUND((C1713-B1713)*24,6))</x:f>
        <x:v>6.32</x:v>
      </x:c>
      <x:c r="N1713" s="10" t="str">
        <x:f>IF(D1713="","",ROUND((D1713-B1713)*24,6))</x:f>
      </x:c>
      <x:c r="O1713" s="1" t="n">
        <x:f>IF(D1713="",1,0)</x:f>
        <x:v>1</x:v>
      </x:c>
      <x:c r="P1713" s="1" t="n">
        <x:f>IF(E1713="",0,IF(OR(C1713&lt;&gt;"",L1713&gt;=J1713),1,0))</x:f>
        <x:v>1</x:v>
      </x:c>
      <x:c r="Q1713" s="1" t="n">
        <x:f>IF(AND(E1713&lt;&gt;"",C1713&lt;&gt;"",M1713&lt;=J1713),1,0)</x:f>
        <x:v>1</x:v>
      </x:c>
      <x:c r="R1713" s="1" t="n">
        <x:f>P1713-Q1713</x:f>
        <x:v>0</x:v>
      </x:c>
      <x:c r="S1713" s="1" t="n">
        <x:f>IF(E1713="",0,IF(OR(D1713&lt;&gt;"",L1713&gt;=K1713),1,0))</x:f>
        <x:v>1</x:v>
      </x:c>
      <x:c r="T1713" s="1" t="n">
        <x:f>IF(AND(E1713&lt;&gt;"",D1713&lt;&gt;"",N1713&lt;=K1713),1,0)</x:f>
        <x:v>0</x:v>
      </x:c>
      <x:c r="U1713" s="1" t="n">
        <x:f>S1713-T1713</x:f>
        <x:v>1</x:v>
      </x:c>
      <x:c r="V1713" s="1" t="n">
        <x:f>IF(I1713="",0,1)</x:f>
        <x:v>0</x:v>
      </x:c>
      <x:c r="W1713" s="1" t="n">
        <x:f>IF(I1713&gt;=4,1,0)</x:f>
        <x:v>0</x:v>
      </x:c>
      <x:c r="X1713" s="1" t="n">
        <x:f>1-O1713</x:f>
        <x:v>0</x:v>
      </x:c>
      <x:c r="Y1713" s="1" t="n">
        <x:f>IF(AND(O1713=1,L1713&gt;168),1,0)</x:f>
        <x:v>1</x:v>
      </x:c>
    </x:row>
    <x:row r="1714">
      <x:c r="A1714" s="1" t="str">
        <x:v>T01709</x:v>
      </x:c>
      <x:c r="B1714" s="9" t="n">
        <x:v>45756.447222222225</x:v>
      </x:c>
      <x:c r="C1714" s="9" t="n">
        <x:v>45756.563888888886</x:v>
      </x:c>
      <x:c r="D1714" s="9" t="n">
        <x:v>45758.88805555556</x:v>
      </x:c>
      <x:c r="E1714" s="1" t="str">
        <x:v>Low</x:v>
      </x:c>
      <x:c r="F1714" s="1" t="str">
        <x:v>Web chat</x:v>
      </x:c>
      <x:c r="G1714" s="1" t="str">
        <x:v>Delivery</x:v>
      </x:c>
      <x:c r="H1714" s="1" t="n">
        <x:v>0</x:v>
      </x:c>
      <x:c r="I1714" s="1"/>
      <x:c r="J1714" s="1" t="n">
        <x:f>IF(E1714="","",VLOOKUP(E1714,'Guide'!$A$7:$C$10,2,FALSE))</x:f>
        <x:v>24</x:v>
      </x:c>
      <x:c r="K1714" s="1" t="n">
        <x:f>IF(E1714="","",VLOOKUP(E1714,'Guide'!$A$7:$C$10,3,FALSE))</x:f>
        <x:v>120</x:v>
      </x:c>
      <x:c r="L1714" s="10" t="n">
        <x:f>('Guide'!$B$4-B1714)*24</x:f>
        <x:v>1981.2666666666046</x:v>
      </x:c>
      <x:c r="M1714" s="10" t="n">
        <x:f>IF(C1714="","",ROUND((C1714-B1714)*24,6))</x:f>
        <x:v>2.8</x:v>
      </x:c>
      <x:c r="N1714" s="10" t="n">
        <x:f>IF(D1714="","",ROUND((D1714-B1714)*24,6))</x:f>
        <x:v>58.58</x:v>
      </x:c>
      <x:c r="O1714" s="1" t="n">
        <x:f>IF(D1714="",1,0)</x:f>
        <x:v>0</x:v>
      </x:c>
      <x:c r="P1714" s="1" t="n">
        <x:f>IF(E1714="",0,IF(OR(C1714&lt;&gt;"",L1714&gt;=J1714),1,0))</x:f>
        <x:v>1</x:v>
      </x:c>
      <x:c r="Q1714" s="1" t="n">
        <x:f>IF(AND(E1714&lt;&gt;"",C1714&lt;&gt;"",M1714&lt;=J1714),1,0)</x:f>
        <x:v>1</x:v>
      </x:c>
      <x:c r="R1714" s="1" t="n">
        <x:f>P1714-Q1714</x:f>
        <x:v>0</x:v>
      </x:c>
      <x:c r="S1714" s="1" t="n">
        <x:f>IF(E1714="",0,IF(OR(D1714&lt;&gt;"",L1714&gt;=K1714),1,0))</x:f>
        <x:v>1</x:v>
      </x:c>
      <x:c r="T1714" s="1" t="n">
        <x:f>IF(AND(E1714&lt;&gt;"",D1714&lt;&gt;"",N1714&lt;=K1714),1,0)</x:f>
        <x:v>1</x:v>
      </x:c>
      <x:c r="U1714" s="1" t="n">
        <x:f>S1714-T1714</x:f>
        <x:v>0</x:v>
      </x:c>
      <x:c r="V1714" s="1" t="n">
        <x:f>IF(I1714="",0,1)</x:f>
        <x:v>0</x:v>
      </x:c>
      <x:c r="W1714" s="1" t="n">
        <x:f>IF(I1714&gt;=4,1,0)</x:f>
        <x:v>0</x:v>
      </x:c>
      <x:c r="X1714" s="1" t="n">
        <x:f>1-O1714</x:f>
        <x:v>1</x:v>
      </x:c>
      <x:c r="Y1714" s="1" t="n">
        <x:f>IF(AND(O1714=1,L1714&gt;168),1,0)</x:f>
        <x:v>0</x:v>
      </x:c>
    </x:row>
    <x:row r="1715">
      <x:c r="A1715" s="1" t="str">
        <x:v>T01710</x:v>
      </x:c>
      <x:c r="B1715" s="9" t="n">
        <x:v>45833.36736111111</x:v>
      </x:c>
      <x:c r="C1715" s="9" t="n">
        <x:v>45834.241944444446</x:v>
      </x:c>
      <x:c r="D1715" s="9" t="n">
        <x:v>45835.28236111111</x:v>
      </x:c>
      <x:c r="E1715" s="1" t="str">
        <x:v>Normal</x:v>
      </x:c>
      <x:c r="F1715" s="1" t="str">
        <x:v>Web chat</x:v>
      </x:c>
      <x:c r="G1715" s="1" t="str">
        <x:v>Delivery</x:v>
      </x:c>
      <x:c r="H1715" s="1" t="n">
        <x:v>0</x:v>
      </x:c>
      <x:c r="I1715" s="1"/>
      <x:c r="J1715" s="1" t="n">
        <x:f>IF(E1715="","",VLOOKUP(E1715,'Guide'!$A$7:$C$10,2,FALSE))</x:f>
        <x:v>12</x:v>
      </x:c>
      <x:c r="K1715" s="1" t="n">
        <x:f>IF(E1715="","",VLOOKUP(E1715,'Guide'!$A$7:$C$10,3,FALSE))</x:f>
        <x:v>72</x:v>
      </x:c>
      <x:c r="L1715" s="10" t="n">
        <x:f>('Guide'!$B$4-B1715)*24</x:f>
        <x:v>135.18333333340706</x:v>
      </x:c>
      <x:c r="M1715" s="10" t="n">
        <x:f>IF(C1715="","",ROUND((C1715-B1715)*24,6))</x:f>
        <x:v>20.99</x:v>
      </x:c>
      <x:c r="N1715" s="10" t="n">
        <x:f>IF(D1715="","",ROUND((D1715-B1715)*24,6))</x:f>
        <x:v>45.96</x:v>
      </x:c>
      <x:c r="O1715" s="1" t="n">
        <x:f>IF(D1715="",1,0)</x:f>
        <x:v>0</x:v>
      </x:c>
      <x:c r="P1715" s="1" t="n">
        <x:f>IF(E1715="",0,IF(OR(C1715&lt;&gt;"",L1715&gt;=J1715),1,0))</x:f>
        <x:v>1</x:v>
      </x:c>
      <x:c r="Q1715" s="1" t="n">
        <x:f>IF(AND(E1715&lt;&gt;"",C1715&lt;&gt;"",M1715&lt;=J1715),1,0)</x:f>
        <x:v>0</x:v>
      </x:c>
      <x:c r="R1715" s="1" t="n">
        <x:f>P1715-Q1715</x:f>
        <x:v>1</x:v>
      </x:c>
      <x:c r="S1715" s="1" t="n">
        <x:f>IF(E1715="",0,IF(OR(D1715&lt;&gt;"",L1715&gt;=K1715),1,0))</x:f>
        <x:v>1</x:v>
      </x:c>
      <x:c r="T1715" s="1" t="n">
        <x:f>IF(AND(E1715&lt;&gt;"",D1715&lt;&gt;"",N1715&lt;=K1715),1,0)</x:f>
        <x:v>1</x:v>
      </x:c>
      <x:c r="U1715" s="1" t="n">
        <x:f>S1715-T1715</x:f>
        <x:v>0</x:v>
      </x:c>
      <x:c r="V1715" s="1" t="n">
        <x:f>IF(I1715="",0,1)</x:f>
        <x:v>0</x:v>
      </x:c>
      <x:c r="W1715" s="1" t="n">
        <x:f>IF(I1715&gt;=4,1,0)</x:f>
        <x:v>0</x:v>
      </x:c>
      <x:c r="X1715" s="1" t="n">
        <x:f>1-O1715</x:f>
        <x:v>1</x:v>
      </x:c>
      <x:c r="Y1715" s="1" t="n">
        <x:f>IF(AND(O1715=1,L1715&gt;168),1,0)</x:f>
        <x:v>0</x:v>
      </x:c>
    </x:row>
    <x:row r="1716">
      <x:c r="A1716" s="1" t="str">
        <x:v>T01711</x:v>
      </x:c>
      <x:c r="B1716" s="9" t="n">
        <x:v>45742.688888888886</x:v>
      </x:c>
      <x:c r="C1716" s="9" t="n">
        <x:v>45742.79180555556</x:v>
      </x:c>
      <x:c r="D1716" s="9" t="n">
        <x:v>45746.49763888889</x:v>
      </x:c>
      <x:c r="E1716" s="1" t="str">
        <x:v>Normal</x:v>
      </x:c>
      <x:c r="F1716" s="1" t="str">
        <x:v>WhatsApp</x:v>
      </x:c>
      <x:c r="G1716" s="1" t="str">
        <x:v>Product information</x:v>
      </x:c>
      <x:c r="H1716" s="1" t="n">
        <x:v>0</x:v>
      </x:c>
      <x:c r="I1716" s="1" t="n">
        <x:v>1</x:v>
      </x:c>
      <x:c r="J1716" s="1" t="n">
        <x:f>IF(E1716="","",VLOOKUP(E1716,'Guide'!$A$7:$C$10,2,FALSE))</x:f>
        <x:v>12</x:v>
      </x:c>
      <x:c r="K1716" s="1" t="n">
        <x:f>IF(E1716="","",VLOOKUP(E1716,'Guide'!$A$7:$C$10,3,FALSE))</x:f>
        <x:v>72</x:v>
      </x:c>
      <x:c r="L1716" s="10" t="n">
        <x:f>('Guide'!$B$4-B1716)*24</x:f>
        <x:v>2311.4666666667326</x:v>
      </x:c>
      <x:c r="M1716" s="10" t="n">
        <x:f>IF(C1716="","",ROUND((C1716-B1716)*24,6))</x:f>
        <x:v>2.47</x:v>
      </x:c>
      <x:c r="N1716" s="10" t="n">
        <x:f>IF(D1716="","",ROUND((D1716-B1716)*24,6))</x:f>
        <x:v>91.41</x:v>
      </x:c>
      <x:c r="O1716" s="1" t="n">
        <x:f>IF(D1716="",1,0)</x:f>
        <x:v>0</x:v>
      </x:c>
      <x:c r="P1716" s="1" t="n">
        <x:f>IF(E1716="",0,IF(OR(C1716&lt;&gt;"",L1716&gt;=J1716),1,0))</x:f>
        <x:v>1</x:v>
      </x:c>
      <x:c r="Q1716" s="1" t="n">
        <x:f>IF(AND(E1716&lt;&gt;"",C1716&lt;&gt;"",M1716&lt;=J1716),1,0)</x:f>
        <x:v>1</x:v>
      </x:c>
      <x:c r="R1716" s="1" t="n">
        <x:f>P1716-Q1716</x:f>
        <x:v>0</x:v>
      </x:c>
      <x:c r="S1716" s="1" t="n">
        <x:f>IF(E1716="",0,IF(OR(D1716&lt;&gt;"",L1716&gt;=K1716),1,0))</x:f>
        <x:v>1</x:v>
      </x:c>
      <x:c r="T1716" s="1" t="n">
        <x:f>IF(AND(E1716&lt;&gt;"",D1716&lt;&gt;"",N1716&lt;=K1716),1,0)</x:f>
        <x:v>0</x:v>
      </x:c>
      <x:c r="U1716" s="1" t="n">
        <x:f>S1716-T1716</x:f>
        <x:v>1</x:v>
      </x:c>
      <x:c r="V1716" s="1" t="n">
        <x:f>IF(I1716="",0,1)</x:f>
        <x:v>1</x:v>
      </x:c>
      <x:c r="W1716" s="1" t="n">
        <x:f>IF(I1716&gt;=4,1,0)</x:f>
        <x:v>0</x:v>
      </x:c>
      <x:c r="X1716" s="1" t="n">
        <x:f>1-O1716</x:f>
        <x:v>1</x:v>
      </x:c>
      <x:c r="Y1716" s="1" t="n">
        <x:f>IF(AND(O1716=1,L1716&gt;168),1,0)</x:f>
        <x:v>0</x:v>
      </x:c>
    </x:row>
    <x:row r="1717">
      <x:c r="A1717" s="1" t="str">
        <x:v>T01712</x:v>
      </x:c>
      <x:c r="B1717" s="9" t="n">
        <x:v>45695.47777777778</x:v>
      </x:c>
      <x:c r="C1717" s="9" t="n">
        <x:v>45697.66986111111</x:v>
      </x:c>
      <x:c r="D1717" s="9" t="n">
        <x:v>45698.96486111111</x:v>
      </x:c>
      <x:c r="E1717" s="1" t="str">
        <x:v>Normal</x:v>
      </x:c>
      <x:c r="F1717" s="1" t="str">
        <x:v>Email</x:v>
      </x:c>
      <x:c r="G1717" s="1" t="str">
        <x:v>Delivery</x:v>
      </x:c>
      <x:c r="H1717" s="1" t="n">
        <x:v>1</x:v>
      </x:c>
      <x:c r="I1717" s="1" t="n">
        <x:v>2</x:v>
      </x:c>
      <x:c r="J1717" s="1" t="n">
        <x:f>IF(E1717="","",VLOOKUP(E1717,'Guide'!$A$7:$C$10,2,FALSE))</x:f>
        <x:v>12</x:v>
      </x:c>
      <x:c r="K1717" s="1" t="n">
        <x:f>IF(E1717="","",VLOOKUP(E1717,'Guide'!$A$7:$C$10,3,FALSE))</x:f>
        <x:v>72</x:v>
      </x:c>
      <x:c r="L1717" s="10" t="n">
        <x:f>('Guide'!$B$4-B1717)*24</x:f>
        <x:v>3444.5333333333256</x:v>
      </x:c>
      <x:c r="M1717" s="10" t="n">
        <x:f>IF(C1717="","",ROUND((C1717-B1717)*24,6))</x:f>
        <x:v>52.61</x:v>
      </x:c>
      <x:c r="N1717" s="10" t="n">
        <x:f>IF(D1717="","",ROUND((D1717-B1717)*24,6))</x:f>
        <x:v>83.69</x:v>
      </x:c>
      <x:c r="O1717" s="1" t="n">
        <x:f>IF(D1717="",1,0)</x:f>
        <x:v>0</x:v>
      </x:c>
      <x:c r="P1717" s="1" t="n">
        <x:f>IF(E1717="",0,IF(OR(C1717&lt;&gt;"",L1717&gt;=J1717),1,0))</x:f>
        <x:v>1</x:v>
      </x:c>
      <x:c r="Q1717" s="1" t="n">
        <x:f>IF(AND(E1717&lt;&gt;"",C1717&lt;&gt;"",M1717&lt;=J1717),1,0)</x:f>
        <x:v>0</x:v>
      </x:c>
      <x:c r="R1717" s="1" t="n">
        <x:f>P1717-Q1717</x:f>
        <x:v>1</x:v>
      </x:c>
      <x:c r="S1717" s="1" t="n">
        <x:f>IF(E1717="",0,IF(OR(D1717&lt;&gt;"",L1717&gt;=K1717),1,0))</x:f>
        <x:v>1</x:v>
      </x:c>
      <x:c r="T1717" s="1" t="n">
        <x:f>IF(AND(E1717&lt;&gt;"",D1717&lt;&gt;"",N1717&lt;=K1717),1,0)</x:f>
        <x:v>0</x:v>
      </x:c>
      <x:c r="U1717" s="1" t="n">
        <x:f>S1717-T1717</x:f>
        <x:v>1</x:v>
      </x:c>
      <x:c r="V1717" s="1" t="n">
        <x:f>IF(I1717="",0,1)</x:f>
        <x:v>1</x:v>
      </x:c>
      <x:c r="W1717" s="1" t="n">
        <x:f>IF(I1717&gt;=4,1,0)</x:f>
        <x:v>0</x:v>
      </x:c>
      <x:c r="X1717" s="1" t="n">
        <x:f>1-O1717</x:f>
        <x:v>1</x:v>
      </x:c>
      <x:c r="Y1717" s="1" t="n">
        <x:f>IF(AND(O1717=1,L1717&gt;168),1,0)</x:f>
        <x:v>0</x:v>
      </x:c>
    </x:row>
    <x:row r="1718">
      <x:c r="A1718" s="1" t="str">
        <x:v>T01713</x:v>
      </x:c>
      <x:c r="B1718" s="9" t="n">
        <x:v>45668.17986111111</x:v>
      </x:c>
      <x:c r="C1718" s="9" t="n">
        <x:v>45668.25861111111</x:v>
      </x:c>
      <x:c r="D1718" s="9" t="n">
        <x:v>45668.79861111111</x:v>
      </x:c>
      <x:c r="E1718" s="1" t="str">
        <x:v>High</x:v>
      </x:c>
      <x:c r="F1718" s="1" t="str">
        <x:v>Web chat</x:v>
      </x:c>
      <x:c r="G1718" s="1" t="str">
        <x:v>Product information</x:v>
      </x:c>
      <x:c r="H1718" s="1" t="n">
        <x:v>0</x:v>
      </x:c>
      <x:c r="I1718" s="1" t="n">
        <x:v>4</x:v>
      </x:c>
      <x:c r="J1718" s="1" t="n">
        <x:f>IF(E1718="","",VLOOKUP(E1718,'Guide'!$A$7:$C$10,2,FALSE))</x:f>
        <x:v>4</x:v>
      </x:c>
      <x:c r="K1718" s="1" t="n">
        <x:f>IF(E1718="","",VLOOKUP(E1718,'Guide'!$A$7:$C$10,3,FALSE))</x:f>
        <x:v>24</x:v>
      </x:c>
      <x:c r="L1718" s="10" t="n">
        <x:f>('Guide'!$B$4-B1718)*24</x:f>
        <x:v>4099.683333333407</x:v>
      </x:c>
      <x:c r="M1718" s="10" t="n">
        <x:f>IF(C1718="","",ROUND((C1718-B1718)*24,6))</x:f>
        <x:v>1.89</x:v>
      </x:c>
      <x:c r="N1718" s="10" t="n">
        <x:f>IF(D1718="","",ROUND((D1718-B1718)*24,6))</x:f>
        <x:v>14.85</x:v>
      </x:c>
      <x:c r="O1718" s="1" t="n">
        <x:f>IF(D1718="",1,0)</x:f>
        <x:v>0</x:v>
      </x:c>
      <x:c r="P1718" s="1" t="n">
        <x:f>IF(E1718="",0,IF(OR(C1718&lt;&gt;"",L1718&gt;=J1718),1,0))</x:f>
        <x:v>1</x:v>
      </x:c>
      <x:c r="Q1718" s="1" t="n">
        <x:f>IF(AND(E1718&lt;&gt;"",C1718&lt;&gt;"",M1718&lt;=J1718),1,0)</x:f>
        <x:v>1</x:v>
      </x:c>
      <x:c r="R1718" s="1" t="n">
        <x:f>P1718-Q1718</x:f>
        <x:v>0</x:v>
      </x:c>
      <x:c r="S1718" s="1" t="n">
        <x:f>IF(E1718="",0,IF(OR(D1718&lt;&gt;"",L1718&gt;=K1718),1,0))</x:f>
        <x:v>1</x:v>
      </x:c>
      <x:c r="T1718" s="1" t="n">
        <x:f>IF(AND(E1718&lt;&gt;"",D1718&lt;&gt;"",N1718&lt;=K1718),1,0)</x:f>
        <x:v>1</x:v>
      </x:c>
      <x:c r="U1718" s="1" t="n">
        <x:f>S1718-T1718</x:f>
        <x:v>0</x:v>
      </x:c>
      <x:c r="V1718" s="1" t="n">
        <x:f>IF(I1718="",0,1)</x:f>
        <x:v>1</x:v>
      </x:c>
      <x:c r="W1718" s="1" t="n">
        <x:f>IF(I1718&gt;=4,1,0)</x:f>
        <x:v>1</x:v>
      </x:c>
      <x:c r="X1718" s="1" t="n">
        <x:f>1-O1718</x:f>
        <x:v>1</x:v>
      </x:c>
      <x:c r="Y1718" s="1" t="n">
        <x:f>IF(AND(O1718=1,L1718&gt;168),1,0)</x:f>
        <x:v>0</x:v>
      </x:c>
    </x:row>
    <x:row r="1719">
      <x:c r="A1719" s="1" t="str">
        <x:v>T01714</x:v>
      </x:c>
      <x:c r="B1719" s="9" t="n">
        <x:v>45729.552777777775</x:v>
      </x:c>
      <x:c r="C1719" s="9" t="n">
        <x:v>45729.89236111111</x:v>
      </x:c>
      <x:c r="D1719" s="9" t="n">
        <x:v>45732.052777777775</x:v>
      </x:c>
      <x:c r="E1719" s="1" t="str">
        <x:v>Low</x:v>
      </x:c>
      <x:c r="F1719" s="1" t="str">
        <x:v>Web chat</x:v>
      </x:c>
      <x:c r="G1719" s="1" t="str">
        <x:v>Billing</x:v>
      </x:c>
      <x:c r="H1719" s="1" t="n">
        <x:v>1</x:v>
      </x:c>
      <x:c r="I1719" s="1" t="n">
        <x:v>5</x:v>
      </x:c>
      <x:c r="J1719" s="1" t="n">
        <x:f>IF(E1719="","",VLOOKUP(E1719,'Guide'!$A$7:$C$10,2,FALSE))</x:f>
        <x:v>24</x:v>
      </x:c>
      <x:c r="K1719" s="1" t="n">
        <x:f>IF(E1719="","",VLOOKUP(E1719,'Guide'!$A$7:$C$10,3,FALSE))</x:f>
        <x:v>120</x:v>
      </x:c>
      <x:c r="L1719" s="10" t="n">
        <x:f>('Guide'!$B$4-B1719)*24</x:f>
        <x:v>2626.7333333333954</x:v>
      </x:c>
      <x:c r="M1719" s="10" t="n">
        <x:f>IF(C1719="","",ROUND((C1719-B1719)*24,6))</x:f>
        <x:v>8.15</x:v>
      </x:c>
      <x:c r="N1719" s="10" t="n">
        <x:f>IF(D1719="","",ROUND((D1719-B1719)*24,6))</x:f>
        <x:v>60</x:v>
      </x:c>
      <x:c r="O1719" s="1" t="n">
        <x:f>IF(D1719="",1,0)</x:f>
        <x:v>0</x:v>
      </x:c>
      <x:c r="P1719" s="1" t="n">
        <x:f>IF(E1719="",0,IF(OR(C1719&lt;&gt;"",L1719&gt;=J1719),1,0))</x:f>
        <x:v>1</x:v>
      </x:c>
      <x:c r="Q1719" s="1" t="n">
        <x:f>IF(AND(E1719&lt;&gt;"",C1719&lt;&gt;"",M1719&lt;=J1719),1,0)</x:f>
        <x:v>1</x:v>
      </x:c>
      <x:c r="R1719" s="1" t="n">
        <x:f>P1719-Q1719</x:f>
        <x:v>0</x:v>
      </x:c>
      <x:c r="S1719" s="1" t="n">
        <x:f>IF(E1719="",0,IF(OR(D1719&lt;&gt;"",L1719&gt;=K1719),1,0))</x:f>
        <x:v>1</x:v>
      </x:c>
      <x:c r="T1719" s="1" t="n">
        <x:f>IF(AND(E1719&lt;&gt;"",D1719&lt;&gt;"",N1719&lt;=K1719),1,0)</x:f>
        <x:v>1</x:v>
      </x:c>
      <x:c r="U1719" s="1" t="n">
        <x:f>S1719-T1719</x:f>
        <x:v>0</x:v>
      </x:c>
      <x:c r="V1719" s="1" t="n">
        <x:f>IF(I1719="",0,1)</x:f>
        <x:v>1</x:v>
      </x:c>
      <x:c r="W1719" s="1" t="n">
        <x:f>IF(I1719&gt;=4,1,0)</x:f>
        <x:v>1</x:v>
      </x:c>
      <x:c r="X1719" s="1" t="n">
        <x:f>1-O1719</x:f>
        <x:v>1</x:v>
      </x:c>
      <x:c r="Y1719" s="1" t="n">
        <x:f>IF(AND(O1719=1,L1719&gt;168),1,0)</x:f>
        <x:v>0</x:v>
      </x:c>
    </x:row>
    <x:row r="1720">
      <x:c r="A1720" s="1" t="str">
        <x:v>T01715</x:v>
      </x:c>
      <x:c r="B1720" s="9" t="n">
        <x:v>45798.80347222222</x:v>
      </x:c>
      <x:c r="C1720" s="9" t="n">
        <x:v>45799.08888888889</x:v>
      </x:c>
      <x:c r="D1720" s="9" t="n">
        <x:v>45800.27138888889</x:v>
      </x:c>
      <x:c r="E1720" s="1" t="str">
        <x:v>High</x:v>
      </x:c>
      <x:c r="F1720" s="1" t="str">
        <x:v>WhatsApp</x:v>
      </x:c>
      <x:c r="G1720" s="1" t="str">
        <x:v>Refund</x:v>
      </x:c>
      <x:c r="H1720" s="1" t="n">
        <x:v>0</x:v>
      </x:c>
      <x:c r="I1720" s="1" t="n">
        <x:v>2</x:v>
      </x:c>
      <x:c r="J1720" s="1" t="n">
        <x:f>IF(E1720="","",VLOOKUP(E1720,'Guide'!$A$7:$C$10,2,FALSE))</x:f>
        <x:v>4</x:v>
      </x:c>
      <x:c r="K1720" s="1" t="n">
        <x:f>IF(E1720="","",VLOOKUP(E1720,'Guide'!$A$7:$C$10,3,FALSE))</x:f>
        <x:v>24</x:v>
      </x:c>
      <x:c r="L1720" s="10" t="n">
        <x:f>('Guide'!$B$4-B1720)*24</x:f>
        <x:v>964.7166666666744</x:v>
      </x:c>
      <x:c r="M1720" s="10" t="n">
        <x:f>IF(C1720="","",ROUND((C1720-B1720)*24,6))</x:f>
        <x:v>6.85</x:v>
      </x:c>
      <x:c r="N1720" s="10" t="n">
        <x:f>IF(D1720="","",ROUND((D1720-B1720)*24,6))</x:f>
        <x:v>35.23</x:v>
      </x:c>
      <x:c r="O1720" s="1" t="n">
        <x:f>IF(D1720="",1,0)</x:f>
        <x:v>0</x:v>
      </x:c>
      <x:c r="P1720" s="1" t="n">
        <x:f>IF(E1720="",0,IF(OR(C1720&lt;&gt;"",L1720&gt;=J1720),1,0))</x:f>
        <x:v>1</x:v>
      </x:c>
      <x:c r="Q1720" s="1" t="n">
        <x:f>IF(AND(E1720&lt;&gt;"",C1720&lt;&gt;"",M1720&lt;=J1720),1,0)</x:f>
        <x:v>0</x:v>
      </x:c>
      <x:c r="R1720" s="1" t="n">
        <x:f>P1720-Q1720</x:f>
        <x:v>1</x:v>
      </x:c>
      <x:c r="S1720" s="1" t="n">
        <x:f>IF(E1720="",0,IF(OR(D1720&lt;&gt;"",L1720&gt;=K1720),1,0))</x:f>
        <x:v>1</x:v>
      </x:c>
      <x:c r="T1720" s="1" t="n">
        <x:f>IF(AND(E1720&lt;&gt;"",D1720&lt;&gt;"",N1720&lt;=K1720),1,0)</x:f>
        <x:v>0</x:v>
      </x:c>
      <x:c r="U1720" s="1" t="n">
        <x:f>S1720-T1720</x:f>
        <x:v>1</x:v>
      </x:c>
      <x:c r="V1720" s="1" t="n">
        <x:f>IF(I1720="",0,1)</x:f>
        <x:v>1</x:v>
      </x:c>
      <x:c r="W1720" s="1" t="n">
        <x:f>IF(I1720&gt;=4,1,0)</x:f>
        <x:v>0</x:v>
      </x:c>
      <x:c r="X1720" s="1" t="n">
        <x:f>1-O1720</x:f>
        <x:v>1</x:v>
      </x:c>
      <x:c r="Y1720" s="1" t="n">
        <x:f>IF(AND(O1720=1,L1720&gt;168),1,0)</x:f>
        <x:v>0</x:v>
      </x:c>
    </x:row>
    <x:row r="1721">
      <x:c r="A1721" s="1" t="str">
        <x:v>T01716</x:v>
      </x:c>
      <x:c r="B1721" s="9" t="n">
        <x:v>45771.41458333333</x:v>
      </x:c>
      <x:c r="C1721" s="9" t="n">
        <x:v>45771.61875</x:v>
      </x:c>
      <x:c r="D1721" s="9" t="n">
        <x:v>45791.22666666667</x:v>
      </x:c>
      <x:c r="E1721" s="1" t="str">
        <x:v>Normal</x:v>
      </x:c>
      <x:c r="F1721" s="1" t="str">
        <x:v>WhatsApp</x:v>
      </x:c>
      <x:c r="G1721" s="1" t="str">
        <x:v>Account access</x:v>
      </x:c>
      <x:c r="H1721" s="1" t="n">
        <x:v>0</x:v>
      </x:c>
      <x:c r="I1721" s="1" t="n">
        <x:v>4</x:v>
      </x:c>
      <x:c r="J1721" s="1" t="n">
        <x:f>IF(E1721="","",VLOOKUP(E1721,'Guide'!$A$7:$C$10,2,FALSE))</x:f>
        <x:v>12</x:v>
      </x:c>
      <x:c r="K1721" s="1" t="n">
        <x:f>IF(E1721="","",VLOOKUP(E1721,'Guide'!$A$7:$C$10,3,FALSE))</x:f>
        <x:v>72</x:v>
      </x:c>
      <x:c r="L1721" s="10" t="n">
        <x:f>('Guide'!$B$4-B1721)*24</x:f>
        <x:v>1622.0500000000466</x:v>
      </x:c>
      <x:c r="M1721" s="10" t="n">
        <x:f>IF(C1721="","",ROUND((C1721-B1721)*24,6))</x:f>
        <x:v>4.9</x:v>
      </x:c>
      <x:c r="N1721" s="10" t="n">
        <x:f>IF(D1721="","",ROUND((D1721-B1721)*24,6))</x:f>
        <x:v>475.49</x:v>
      </x:c>
      <x:c r="O1721" s="1" t="n">
        <x:f>IF(D1721="",1,0)</x:f>
        <x:v>0</x:v>
      </x:c>
      <x:c r="P1721" s="1" t="n">
        <x:f>IF(E1721="",0,IF(OR(C1721&lt;&gt;"",L1721&gt;=J1721),1,0))</x:f>
        <x:v>1</x:v>
      </x:c>
      <x:c r="Q1721" s="1" t="n">
        <x:f>IF(AND(E1721&lt;&gt;"",C1721&lt;&gt;"",M1721&lt;=J1721),1,0)</x:f>
        <x:v>1</x:v>
      </x:c>
      <x:c r="R1721" s="1" t="n">
        <x:f>P1721-Q1721</x:f>
        <x:v>0</x:v>
      </x:c>
      <x:c r="S1721" s="1" t="n">
        <x:f>IF(E1721="",0,IF(OR(D1721&lt;&gt;"",L1721&gt;=K1721),1,0))</x:f>
        <x:v>1</x:v>
      </x:c>
      <x:c r="T1721" s="1" t="n">
        <x:f>IF(AND(E1721&lt;&gt;"",D1721&lt;&gt;"",N1721&lt;=K1721),1,0)</x:f>
        <x:v>0</x:v>
      </x:c>
      <x:c r="U1721" s="1" t="n">
        <x:f>S1721-T1721</x:f>
        <x:v>1</x:v>
      </x:c>
      <x:c r="V1721" s="1" t="n">
        <x:f>IF(I1721="",0,1)</x:f>
        <x:v>1</x:v>
      </x:c>
      <x:c r="W1721" s="1" t="n">
        <x:f>IF(I1721&gt;=4,1,0)</x:f>
        <x:v>1</x:v>
      </x:c>
      <x:c r="X1721" s="1" t="n">
        <x:f>1-O1721</x:f>
        <x:v>1</x:v>
      </x:c>
      <x:c r="Y1721" s="1" t="n">
        <x:f>IF(AND(O1721=1,L1721&gt;168),1,0)</x:f>
        <x:v>0</x:v>
      </x:c>
    </x:row>
    <x:row r="1722">
      <x:c r="A1722" s="1" t="str">
        <x:v>T01717</x:v>
      </x:c>
      <x:c r="B1722" s="9" t="n">
        <x:v>45666.75</x:v>
      </x:c>
      <x:c r="C1722" s="9" t="n">
        <x:v>45666.84541666666</x:v>
      </x:c>
      <x:c r="D1722" s="9" t="n">
        <x:v>45667.495416666665</x:v>
      </x:c>
      <x:c r="E1722" s="1" t="str">
        <x:v>High</x:v>
      </x:c>
      <x:c r="F1722" s="1" t="str">
        <x:v>Email</x:v>
      </x:c>
      <x:c r="G1722" s="1" t="str">
        <x:v>Refund</x:v>
      </x:c>
      <x:c r="H1722" s="1" t="n">
        <x:v>0</x:v>
      </x:c>
      <x:c r="I1722" s="1" t="n">
        <x:v>4</x:v>
      </x:c>
      <x:c r="J1722" s="1" t="n">
        <x:f>IF(E1722="","",VLOOKUP(E1722,'Guide'!$A$7:$C$10,2,FALSE))</x:f>
        <x:v>4</x:v>
      </x:c>
      <x:c r="K1722" s="1" t="n">
        <x:f>IF(E1722="","",VLOOKUP(E1722,'Guide'!$A$7:$C$10,3,FALSE))</x:f>
        <x:v>24</x:v>
      </x:c>
      <x:c r="L1722" s="10" t="n">
        <x:f>('Guide'!$B$4-B1722)*24</x:f>
        <x:v>4134</x:v>
      </x:c>
      <x:c r="M1722" s="10" t="n">
        <x:f>IF(C1722="","",ROUND((C1722-B1722)*24,6))</x:f>
        <x:v>2.29</x:v>
      </x:c>
      <x:c r="N1722" s="10" t="n">
        <x:f>IF(D1722="","",ROUND((D1722-B1722)*24,6))</x:f>
        <x:v>17.89</x:v>
      </x:c>
      <x:c r="O1722" s="1" t="n">
        <x:f>IF(D1722="",1,0)</x:f>
        <x:v>0</x:v>
      </x:c>
      <x:c r="P1722" s="1" t="n">
        <x:f>IF(E1722="",0,IF(OR(C1722&lt;&gt;"",L1722&gt;=J1722),1,0))</x:f>
        <x:v>1</x:v>
      </x:c>
      <x:c r="Q1722" s="1" t="n">
        <x:f>IF(AND(E1722&lt;&gt;"",C1722&lt;&gt;"",M1722&lt;=J1722),1,0)</x:f>
        <x:v>1</x:v>
      </x:c>
      <x:c r="R1722" s="1" t="n">
        <x:f>P1722-Q1722</x:f>
        <x:v>0</x:v>
      </x:c>
      <x:c r="S1722" s="1" t="n">
        <x:f>IF(E1722="",0,IF(OR(D1722&lt;&gt;"",L1722&gt;=K1722),1,0))</x:f>
        <x:v>1</x:v>
      </x:c>
      <x:c r="T1722" s="1" t="n">
        <x:f>IF(AND(E1722&lt;&gt;"",D1722&lt;&gt;"",N1722&lt;=K1722),1,0)</x:f>
        <x:v>1</x:v>
      </x:c>
      <x:c r="U1722" s="1" t="n">
        <x:f>S1722-T1722</x:f>
        <x:v>0</x:v>
      </x:c>
      <x:c r="V1722" s="1" t="n">
        <x:f>IF(I1722="",0,1)</x:f>
        <x:v>1</x:v>
      </x:c>
      <x:c r="W1722" s="1" t="n">
        <x:f>IF(I1722&gt;=4,1,0)</x:f>
        <x:v>1</x:v>
      </x:c>
      <x:c r="X1722" s="1" t="n">
        <x:f>1-O1722</x:f>
        <x:v>1</x:v>
      </x:c>
      <x:c r="Y1722" s="1" t="n">
        <x:f>IF(AND(O1722=1,L1722&gt;168),1,0)</x:f>
        <x:v>0</x:v>
      </x:c>
    </x:row>
    <x:row r="1723">
      <x:c r="A1723" s="1" t="str">
        <x:v>T01718</x:v>
      </x:c>
      <x:c r="B1723" s="9" t="n">
        <x:v>45767.120833333334</x:v>
      </x:c>
      <x:c r="C1723" s="9" t="n">
        <x:v>45767.19</x:v>
      </x:c>
      <x:c r="D1723" s="9"/>
      <x:c r="E1723" s="1" t="str">
        <x:v>High</x:v>
      </x:c>
      <x:c r="F1723" s="1" t="str">
        <x:v>Web chat</x:v>
      </x:c>
      <x:c r="G1723" s="1" t="str">
        <x:v>Product information</x:v>
      </x:c>
      <x:c r="H1723" s="1" t="n">
        <x:v>0</x:v>
      </x:c>
      <x:c r="I1723" s="1"/>
      <x:c r="J1723" s="1" t="n">
        <x:f>IF(E1723="","",VLOOKUP(E1723,'Guide'!$A$7:$C$10,2,FALSE))</x:f>
        <x:v>4</x:v>
      </x:c>
      <x:c r="K1723" s="1" t="n">
        <x:f>IF(E1723="","",VLOOKUP(E1723,'Guide'!$A$7:$C$10,3,FALSE))</x:f>
        <x:v>24</x:v>
      </x:c>
      <x:c r="L1723" s="10" t="n">
        <x:f>('Guide'!$B$4-B1723)*24</x:f>
        <x:v>1725.0999999999767</x:v>
      </x:c>
      <x:c r="M1723" s="10" t="n">
        <x:f>IF(C1723="","",ROUND((C1723-B1723)*24,6))</x:f>
        <x:v>1.66</x:v>
      </x:c>
      <x:c r="N1723" s="10" t="str">
        <x:f>IF(D1723="","",ROUND((D1723-B1723)*24,6))</x:f>
      </x:c>
      <x:c r="O1723" s="1" t="n">
        <x:f>IF(D1723="",1,0)</x:f>
        <x:v>1</x:v>
      </x:c>
      <x:c r="P1723" s="1" t="n">
        <x:f>IF(E1723="",0,IF(OR(C1723&lt;&gt;"",L1723&gt;=J1723),1,0))</x:f>
        <x:v>1</x:v>
      </x:c>
      <x:c r="Q1723" s="1" t="n">
        <x:f>IF(AND(E1723&lt;&gt;"",C1723&lt;&gt;"",M1723&lt;=J1723),1,0)</x:f>
        <x:v>1</x:v>
      </x:c>
      <x:c r="R1723" s="1" t="n">
        <x:f>P1723-Q1723</x:f>
        <x:v>0</x:v>
      </x:c>
      <x:c r="S1723" s="1" t="n">
        <x:f>IF(E1723="",0,IF(OR(D1723&lt;&gt;"",L1723&gt;=K1723),1,0))</x:f>
        <x:v>1</x:v>
      </x:c>
      <x:c r="T1723" s="1" t="n">
        <x:f>IF(AND(E1723&lt;&gt;"",D1723&lt;&gt;"",N1723&lt;=K1723),1,0)</x:f>
        <x:v>0</x:v>
      </x:c>
      <x:c r="U1723" s="1" t="n">
        <x:f>S1723-T1723</x:f>
        <x:v>1</x:v>
      </x:c>
      <x:c r="V1723" s="1" t="n">
        <x:f>IF(I1723="",0,1)</x:f>
        <x:v>0</x:v>
      </x:c>
      <x:c r="W1723" s="1" t="n">
        <x:f>IF(I1723&gt;=4,1,0)</x:f>
        <x:v>0</x:v>
      </x:c>
      <x:c r="X1723" s="1" t="n">
        <x:f>1-O1723</x:f>
        <x:v>0</x:v>
      </x:c>
      <x:c r="Y1723" s="1" t="n">
        <x:f>IF(AND(O1723=1,L1723&gt;168),1,0)</x:f>
        <x:v>1</x:v>
      </x:c>
    </x:row>
    <x:row r="1724">
      <x:c r="A1724" s="1" t="str">
        <x:v>T01719</x:v>
      </x:c>
      <x:c r="B1724" s="9" t="n">
        <x:v>45738.14375</x:v>
      </x:c>
      <x:c r="C1724" s="9" t="n">
        <x:v>45738.30375</x:v>
      </x:c>
      <x:c r="D1724" s="9" t="n">
        <x:v>45738.70375</x:v>
      </x:c>
      <x:c r="E1724" s="1" t="str">
        <x:v>High</x:v>
      </x:c>
      <x:c r="F1724" s="1" t="str">
        <x:v>Email</x:v>
      </x:c>
      <x:c r="G1724" s="1" t="str">
        <x:v>Refund</x:v>
      </x:c>
      <x:c r="H1724" s="1" t="n">
        <x:v>0</x:v>
      </x:c>
      <x:c r="I1724" s="1"/>
      <x:c r="J1724" s="1" t="n">
        <x:f>IF(E1724="","",VLOOKUP(E1724,'Guide'!$A$7:$C$10,2,FALSE))</x:f>
        <x:v>4</x:v>
      </x:c>
      <x:c r="K1724" s="1" t="n">
        <x:f>IF(E1724="","",VLOOKUP(E1724,'Guide'!$A$7:$C$10,3,FALSE))</x:f>
        <x:v>24</x:v>
      </x:c>
      <x:c r="L1724" s="10" t="n">
        <x:f>('Guide'!$B$4-B1724)*24</x:f>
        <x:v>2420.54999999993</x:v>
      </x:c>
      <x:c r="M1724" s="10" t="n">
        <x:f>IF(C1724="","",ROUND((C1724-B1724)*24,6))</x:f>
        <x:v>3.84</x:v>
      </x:c>
      <x:c r="N1724" s="10" t="n">
        <x:f>IF(D1724="","",ROUND((D1724-B1724)*24,6))</x:f>
        <x:v>13.44</x:v>
      </x:c>
      <x:c r="O1724" s="1" t="n">
        <x:f>IF(D1724="",1,0)</x:f>
        <x:v>0</x:v>
      </x:c>
      <x:c r="P1724" s="1" t="n">
        <x:f>IF(E1724="",0,IF(OR(C1724&lt;&gt;"",L1724&gt;=J1724),1,0))</x:f>
        <x:v>1</x:v>
      </x:c>
      <x:c r="Q1724" s="1" t="n">
        <x:f>IF(AND(E1724&lt;&gt;"",C1724&lt;&gt;"",M1724&lt;=J1724),1,0)</x:f>
        <x:v>1</x:v>
      </x:c>
      <x:c r="R1724" s="1" t="n">
        <x:f>P1724-Q1724</x:f>
        <x:v>0</x:v>
      </x:c>
      <x:c r="S1724" s="1" t="n">
        <x:f>IF(E1724="",0,IF(OR(D1724&lt;&gt;"",L1724&gt;=K1724),1,0))</x:f>
        <x:v>1</x:v>
      </x:c>
      <x:c r="T1724" s="1" t="n">
        <x:f>IF(AND(E1724&lt;&gt;"",D1724&lt;&gt;"",N1724&lt;=K1724),1,0)</x:f>
        <x:v>1</x:v>
      </x:c>
      <x:c r="U1724" s="1" t="n">
        <x:f>S1724-T1724</x:f>
        <x:v>0</x:v>
      </x:c>
      <x:c r="V1724" s="1" t="n">
        <x:f>IF(I1724="",0,1)</x:f>
        <x:v>0</x:v>
      </x:c>
      <x:c r="W1724" s="1" t="n">
        <x:f>IF(I1724&gt;=4,1,0)</x:f>
        <x:v>0</x:v>
      </x:c>
      <x:c r="X1724" s="1" t="n">
        <x:f>1-O1724</x:f>
        <x:v>1</x:v>
      </x:c>
      <x:c r="Y1724" s="1" t="n">
        <x:f>IF(AND(O1724=1,L1724&gt;168),1,0)</x:f>
        <x:v>0</x:v>
      </x:c>
    </x:row>
    <x:row r="1725">
      <x:c r="A1725" s="1" t="str">
        <x:v>T01720</x:v>
      </x:c>
      <x:c r="B1725" s="9" t="n">
        <x:v>45720.1625</x:v>
      </x:c>
      <x:c r="C1725" s="9" t="n">
        <x:v>45720.30583333333</x:v>
      </x:c>
      <x:c r="D1725" s="9" t="n">
        <x:v>45721.278333333335</x:v>
      </x:c>
      <x:c r="E1725" s="1" t="str">
        <x:v>Normal</x:v>
      </x:c>
      <x:c r="F1725" s="1" t="str">
        <x:v>Web chat</x:v>
      </x:c>
      <x:c r="G1725" s="1" t="str">
        <x:v>Product information</x:v>
      </x:c>
      <x:c r="H1725" s="1" t="n">
        <x:v>0</x:v>
      </x:c>
      <x:c r="I1725" s="1" t="n">
        <x:v>5</x:v>
      </x:c>
      <x:c r="J1725" s="1" t="n">
        <x:f>IF(E1725="","",VLOOKUP(E1725,'Guide'!$A$7:$C$10,2,FALSE))</x:f>
        <x:v>12</x:v>
      </x:c>
      <x:c r="K1725" s="1" t="n">
        <x:f>IF(E1725="","",VLOOKUP(E1725,'Guide'!$A$7:$C$10,3,FALSE))</x:f>
        <x:v>72</x:v>
      </x:c>
      <x:c r="L1725" s="10" t="n">
        <x:f>('Guide'!$B$4-B1725)*24</x:f>
        <x:v>2852.100000000035</x:v>
      </x:c>
      <x:c r="M1725" s="10" t="n">
        <x:f>IF(C1725="","",ROUND((C1725-B1725)*24,6))</x:f>
        <x:v>3.44</x:v>
      </x:c>
      <x:c r="N1725" s="10" t="n">
        <x:f>IF(D1725="","",ROUND((D1725-B1725)*24,6))</x:f>
        <x:v>26.78</x:v>
      </x:c>
      <x:c r="O1725" s="1" t="n">
        <x:f>IF(D1725="",1,0)</x:f>
        <x:v>0</x:v>
      </x:c>
      <x:c r="P1725" s="1" t="n">
        <x:f>IF(E1725="",0,IF(OR(C1725&lt;&gt;"",L1725&gt;=J1725),1,0))</x:f>
        <x:v>1</x:v>
      </x:c>
      <x:c r="Q1725" s="1" t="n">
        <x:f>IF(AND(E1725&lt;&gt;"",C1725&lt;&gt;"",M1725&lt;=J1725),1,0)</x:f>
        <x:v>1</x:v>
      </x:c>
      <x:c r="R1725" s="1" t="n">
        <x:f>P1725-Q1725</x:f>
        <x:v>0</x:v>
      </x:c>
      <x:c r="S1725" s="1" t="n">
        <x:f>IF(E1725="",0,IF(OR(D1725&lt;&gt;"",L1725&gt;=K1725),1,0))</x:f>
        <x:v>1</x:v>
      </x:c>
      <x:c r="T1725" s="1" t="n">
        <x:f>IF(AND(E1725&lt;&gt;"",D1725&lt;&gt;"",N1725&lt;=K1725),1,0)</x:f>
        <x:v>1</x:v>
      </x:c>
      <x:c r="U1725" s="1" t="n">
        <x:f>S1725-T1725</x:f>
        <x:v>0</x:v>
      </x:c>
      <x:c r="V1725" s="1" t="n">
        <x:f>IF(I1725="",0,1)</x:f>
        <x:v>1</x:v>
      </x:c>
      <x:c r="W1725" s="1" t="n">
        <x:f>IF(I1725&gt;=4,1,0)</x:f>
        <x:v>1</x:v>
      </x:c>
      <x:c r="X1725" s="1" t="n">
        <x:f>1-O1725</x:f>
        <x:v>1</x:v>
      </x:c>
      <x:c r="Y1725" s="1" t="n">
        <x:f>IF(AND(O1725=1,L1725&gt;168),1,0)</x:f>
        <x:v>0</x:v>
      </x:c>
    </x:row>
    <x:row r="1726">
      <x:c r="A1726" s="1" t="str">
        <x:v>T01721</x:v>
      </x:c>
      <x:c r="B1726" s="9" t="n">
        <x:v>45678.385416666664</x:v>
      </x:c>
      <x:c r="C1726" s="9" t="n">
        <x:v>45680.208333333336</x:v>
      </x:c>
      <x:c r="D1726" s="9" t="n">
        <x:v>45682.86125</x:v>
      </x:c>
      <x:c r="E1726" s="1" t="str">
        <x:v>Low</x:v>
      </x:c>
      <x:c r="F1726" s="1" t="str">
        <x:v>Email</x:v>
      </x:c>
      <x:c r="G1726" s="1" t="str">
        <x:v>Product information</x:v>
      </x:c>
      <x:c r="H1726" s="1" t="n">
        <x:v>0</x:v>
      </x:c>
      <x:c r="I1726" s="1" t="n">
        <x:v>5</x:v>
      </x:c>
      <x:c r="J1726" s="1" t="n">
        <x:f>IF(E1726="","",VLOOKUP(E1726,'Guide'!$A$7:$C$10,2,FALSE))</x:f>
        <x:v>24</x:v>
      </x:c>
      <x:c r="K1726" s="1" t="n">
        <x:f>IF(E1726="","",VLOOKUP(E1726,'Guide'!$A$7:$C$10,3,FALSE))</x:f>
        <x:v>120</x:v>
      </x:c>
      <x:c r="L1726" s="10" t="n">
        <x:f>('Guide'!$B$4-B1726)*24</x:f>
        <x:v>3854.750000000058</x:v>
      </x:c>
      <x:c r="M1726" s="10" t="n">
        <x:f>IF(C1726="","",ROUND((C1726-B1726)*24,6))</x:f>
        <x:v>43.75</x:v>
      </x:c>
      <x:c r="N1726" s="10" t="n">
        <x:f>IF(D1726="","",ROUND((D1726-B1726)*24,6))</x:f>
        <x:v>107.42</x:v>
      </x:c>
      <x:c r="O1726" s="1" t="n">
        <x:f>IF(D1726="",1,0)</x:f>
        <x:v>0</x:v>
      </x:c>
      <x:c r="P1726" s="1" t="n">
        <x:f>IF(E1726="",0,IF(OR(C1726&lt;&gt;"",L1726&gt;=J1726),1,0))</x:f>
        <x:v>1</x:v>
      </x:c>
      <x:c r="Q1726" s="1" t="n">
        <x:f>IF(AND(E1726&lt;&gt;"",C1726&lt;&gt;"",M1726&lt;=J1726),1,0)</x:f>
        <x:v>0</x:v>
      </x:c>
      <x:c r="R1726" s="1" t="n">
        <x:f>P1726-Q1726</x:f>
        <x:v>1</x:v>
      </x:c>
      <x:c r="S1726" s="1" t="n">
        <x:f>IF(E1726="",0,IF(OR(D1726&lt;&gt;"",L1726&gt;=K1726),1,0))</x:f>
        <x:v>1</x:v>
      </x:c>
      <x:c r="T1726" s="1" t="n">
        <x:f>IF(AND(E1726&lt;&gt;"",D1726&lt;&gt;"",N1726&lt;=K1726),1,0)</x:f>
        <x:v>1</x:v>
      </x:c>
      <x:c r="U1726" s="1" t="n">
        <x:f>S1726-T1726</x:f>
        <x:v>0</x:v>
      </x:c>
      <x:c r="V1726" s="1" t="n">
        <x:f>IF(I1726="",0,1)</x:f>
        <x:v>1</x:v>
      </x:c>
      <x:c r="W1726" s="1" t="n">
        <x:f>IF(I1726&gt;=4,1,0)</x:f>
        <x:v>1</x:v>
      </x:c>
      <x:c r="X1726" s="1" t="n">
        <x:f>1-O1726</x:f>
        <x:v>1</x:v>
      </x:c>
      <x:c r="Y1726" s="1" t="n">
        <x:f>IF(AND(O1726=1,L1726&gt;168),1,0)</x:f>
        <x:v>0</x:v>
      </x:c>
    </x:row>
    <x:row r="1727">
      <x:c r="A1727" s="1" t="str">
        <x:v>T01722</x:v>
      </x:c>
      <x:c r="B1727" s="9" t="n">
        <x:v>45732.979166666664</x:v>
      </x:c>
      <x:c r="C1727" s="9" t="n">
        <x:v>45733.06166666667</x:v>
      </x:c>
      <x:c r="D1727" s="9" t="n">
        <x:v>45733.580416666664</x:v>
      </x:c>
      <x:c r="E1727" s="1" t="str">
        <x:v>High</x:v>
      </x:c>
      <x:c r="F1727" s="1" t="str">
        <x:v>WhatsApp</x:v>
      </x:c>
      <x:c r="G1727" s="1" t="str">
        <x:v>Delivery</x:v>
      </x:c>
      <x:c r="H1727" s="1" t="n">
        <x:v>0</x:v>
      </x:c>
      <x:c r="I1727" s="1" t="n">
        <x:v>3</x:v>
      </x:c>
      <x:c r="J1727" s="1" t="n">
        <x:f>IF(E1727="","",VLOOKUP(E1727,'Guide'!$A$7:$C$10,2,FALSE))</x:f>
        <x:v>4</x:v>
      </x:c>
      <x:c r="K1727" s="1" t="n">
        <x:f>IF(E1727="","",VLOOKUP(E1727,'Guide'!$A$7:$C$10,3,FALSE))</x:f>
        <x:v>24</x:v>
      </x:c>
      <x:c r="L1727" s="10" t="n">
        <x:f>('Guide'!$B$4-B1727)*24</x:f>
        <x:v>2544.500000000058</x:v>
      </x:c>
      <x:c r="M1727" s="10" t="n">
        <x:f>IF(C1727="","",ROUND((C1727-B1727)*24,6))</x:f>
        <x:v>1.98</x:v>
      </x:c>
      <x:c r="N1727" s="10" t="n">
        <x:f>IF(D1727="","",ROUND((D1727-B1727)*24,6))</x:f>
        <x:v>14.43</x:v>
      </x:c>
      <x:c r="O1727" s="1" t="n">
        <x:f>IF(D1727="",1,0)</x:f>
        <x:v>0</x:v>
      </x:c>
      <x:c r="P1727" s="1" t="n">
        <x:f>IF(E1727="",0,IF(OR(C1727&lt;&gt;"",L1727&gt;=J1727),1,0))</x:f>
        <x:v>1</x:v>
      </x:c>
      <x:c r="Q1727" s="1" t="n">
        <x:f>IF(AND(E1727&lt;&gt;"",C1727&lt;&gt;"",M1727&lt;=J1727),1,0)</x:f>
        <x:v>1</x:v>
      </x:c>
      <x:c r="R1727" s="1" t="n">
        <x:f>P1727-Q1727</x:f>
        <x:v>0</x:v>
      </x:c>
      <x:c r="S1727" s="1" t="n">
        <x:f>IF(E1727="",0,IF(OR(D1727&lt;&gt;"",L1727&gt;=K1727),1,0))</x:f>
        <x:v>1</x:v>
      </x:c>
      <x:c r="T1727" s="1" t="n">
        <x:f>IF(AND(E1727&lt;&gt;"",D1727&lt;&gt;"",N1727&lt;=K1727),1,0)</x:f>
        <x:v>1</x:v>
      </x:c>
      <x:c r="U1727" s="1" t="n">
        <x:f>S1727-T1727</x:f>
        <x:v>0</x:v>
      </x:c>
      <x:c r="V1727" s="1" t="n">
        <x:f>IF(I1727="",0,1)</x:f>
        <x:v>1</x:v>
      </x:c>
      <x:c r="W1727" s="1" t="n">
        <x:f>IF(I1727&gt;=4,1,0)</x:f>
        <x:v>0</x:v>
      </x:c>
      <x:c r="X1727" s="1" t="n">
        <x:f>1-O1727</x:f>
        <x:v>1</x:v>
      </x:c>
      <x:c r="Y1727" s="1" t="n">
        <x:f>IF(AND(O1727=1,L1727&gt;168),1,0)</x:f>
        <x:v>0</x:v>
      </x:c>
    </x:row>
    <x:row r="1728">
      <x:c r="A1728" s="1" t="str">
        <x:v>T01723</x:v>
      </x:c>
      <x:c r="B1728" s="9" t="n">
        <x:v>45720.33541666667</x:v>
      </x:c>
      <x:c r="C1728" s="9" t="n">
        <x:v>45720.4025</x:v>
      </x:c>
      <x:c r="D1728" s="9" t="n">
        <x:v>45722.82708333333</x:v>
      </x:c>
      <x:c r="E1728" s="1" t="str">
        <x:v>Normal</x:v>
      </x:c>
      <x:c r="F1728" s="1" t="str">
        <x:v>Web chat</x:v>
      </x:c>
      <x:c r="G1728" s="1" t="str">
        <x:v>Account access</x:v>
      </x:c>
      <x:c r="H1728" s="1" t="n">
        <x:v>0</x:v>
      </x:c>
      <x:c r="I1728" s="1" t="n">
        <x:v>4</x:v>
      </x:c>
      <x:c r="J1728" s="1" t="n">
        <x:f>IF(E1728="","",VLOOKUP(E1728,'Guide'!$A$7:$C$10,2,FALSE))</x:f>
        <x:v>12</x:v>
      </x:c>
      <x:c r="K1728" s="1" t="n">
        <x:f>IF(E1728="","",VLOOKUP(E1728,'Guide'!$A$7:$C$10,3,FALSE))</x:f>
        <x:v>72</x:v>
      </x:c>
      <x:c r="L1728" s="10" t="n">
        <x:f>('Guide'!$B$4-B1728)*24</x:f>
        <x:v>2847.9499999999534</x:v>
      </x:c>
      <x:c r="M1728" s="10" t="n">
        <x:f>IF(C1728="","",ROUND((C1728-B1728)*24,6))</x:f>
        <x:v>1.61</x:v>
      </x:c>
      <x:c r="N1728" s="10" t="n">
        <x:f>IF(D1728="","",ROUND((D1728-B1728)*24,6))</x:f>
        <x:v>59.8</x:v>
      </x:c>
      <x:c r="O1728" s="1" t="n">
        <x:f>IF(D1728="",1,0)</x:f>
        <x:v>0</x:v>
      </x:c>
      <x:c r="P1728" s="1" t="n">
        <x:f>IF(E1728="",0,IF(OR(C1728&lt;&gt;"",L1728&gt;=J1728),1,0))</x:f>
        <x:v>1</x:v>
      </x:c>
      <x:c r="Q1728" s="1" t="n">
        <x:f>IF(AND(E1728&lt;&gt;"",C1728&lt;&gt;"",M1728&lt;=J1728),1,0)</x:f>
        <x:v>1</x:v>
      </x:c>
      <x:c r="R1728" s="1" t="n">
        <x:f>P1728-Q1728</x:f>
        <x:v>0</x:v>
      </x:c>
      <x:c r="S1728" s="1" t="n">
        <x:f>IF(E1728="",0,IF(OR(D1728&lt;&gt;"",L1728&gt;=K1728),1,0))</x:f>
        <x:v>1</x:v>
      </x:c>
      <x:c r="T1728" s="1" t="n">
        <x:f>IF(AND(E1728&lt;&gt;"",D1728&lt;&gt;"",N1728&lt;=K1728),1,0)</x:f>
        <x:v>1</x:v>
      </x:c>
      <x:c r="U1728" s="1" t="n">
        <x:f>S1728-T1728</x:f>
        <x:v>0</x:v>
      </x:c>
      <x:c r="V1728" s="1" t="n">
        <x:f>IF(I1728="",0,1)</x:f>
        <x:v>1</x:v>
      </x:c>
      <x:c r="W1728" s="1" t="n">
        <x:f>IF(I1728&gt;=4,1,0)</x:f>
        <x:v>1</x:v>
      </x:c>
      <x:c r="X1728" s="1" t="n">
        <x:f>1-O1728</x:f>
        <x:v>1</x:v>
      </x:c>
      <x:c r="Y1728" s="1" t="n">
        <x:f>IF(AND(O1728=1,L1728&gt;168),1,0)</x:f>
        <x:v>0</x:v>
      </x:c>
    </x:row>
    <x:row r="1729">
      <x:c r="A1729" s="1" t="str">
        <x:v>T01724</x:v>
      </x:c>
      <x:c r="B1729" s="9" t="n">
        <x:v>45730.37569444445</x:v>
      </x:c>
      <x:c r="C1729" s="9" t="n">
        <x:v>45730.655694444446</x:v>
      </x:c>
      <x:c r="D1729" s="9" t="n">
        <x:v>45732.326944444445</x:v>
      </x:c>
      <x:c r="E1729" s="1" t="str">
        <x:v>Normal</x:v>
      </x:c>
      <x:c r="F1729" s="1" t="str">
        <x:v>Email</x:v>
      </x:c>
      <x:c r="G1729" s="1" t="str">
        <x:v>Product information</x:v>
      </x:c>
      <x:c r="H1729" s="1" t="n">
        <x:v>0</x:v>
      </x:c>
      <x:c r="I1729" s="1" t="n">
        <x:v>4</x:v>
      </x:c>
      <x:c r="J1729" s="1" t="n">
        <x:f>IF(E1729="","",VLOOKUP(E1729,'Guide'!$A$7:$C$10,2,FALSE))</x:f>
        <x:v>12</x:v>
      </x:c>
      <x:c r="K1729" s="1" t="n">
        <x:f>IF(E1729="","",VLOOKUP(E1729,'Guide'!$A$7:$C$10,3,FALSE))</x:f>
        <x:v>72</x:v>
      </x:c>
      <x:c r="L1729" s="10" t="n">
        <x:f>('Guide'!$B$4-B1729)*24</x:f>
        <x:v>2606.983333333279</x:v>
      </x:c>
      <x:c r="M1729" s="10" t="n">
        <x:f>IF(C1729="","",ROUND((C1729-B1729)*24,6))</x:f>
        <x:v>6.72</x:v>
      </x:c>
      <x:c r="N1729" s="10" t="n">
        <x:f>IF(D1729="","",ROUND((D1729-B1729)*24,6))</x:f>
        <x:v>46.83</x:v>
      </x:c>
      <x:c r="O1729" s="1" t="n">
        <x:f>IF(D1729="",1,0)</x:f>
        <x:v>0</x:v>
      </x:c>
      <x:c r="P1729" s="1" t="n">
        <x:f>IF(E1729="",0,IF(OR(C1729&lt;&gt;"",L1729&gt;=J1729),1,0))</x:f>
        <x:v>1</x:v>
      </x:c>
      <x:c r="Q1729" s="1" t="n">
        <x:f>IF(AND(E1729&lt;&gt;"",C1729&lt;&gt;"",M1729&lt;=J1729),1,0)</x:f>
        <x:v>1</x:v>
      </x:c>
      <x:c r="R1729" s="1" t="n">
        <x:f>P1729-Q1729</x:f>
        <x:v>0</x:v>
      </x:c>
      <x:c r="S1729" s="1" t="n">
        <x:f>IF(E1729="",0,IF(OR(D1729&lt;&gt;"",L1729&gt;=K1729),1,0))</x:f>
        <x:v>1</x:v>
      </x:c>
      <x:c r="T1729" s="1" t="n">
        <x:f>IF(AND(E1729&lt;&gt;"",D1729&lt;&gt;"",N1729&lt;=K1729),1,0)</x:f>
        <x:v>1</x:v>
      </x:c>
      <x:c r="U1729" s="1" t="n">
        <x:f>S1729-T1729</x:f>
        <x:v>0</x:v>
      </x:c>
      <x:c r="V1729" s="1" t="n">
        <x:f>IF(I1729="",0,1)</x:f>
        <x:v>1</x:v>
      </x:c>
      <x:c r="W1729" s="1" t="n">
        <x:f>IF(I1729&gt;=4,1,0)</x:f>
        <x:v>1</x:v>
      </x:c>
      <x:c r="X1729" s="1" t="n">
        <x:f>1-O1729</x:f>
        <x:v>1</x:v>
      </x:c>
      <x:c r="Y1729" s="1" t="n">
        <x:f>IF(AND(O1729=1,L1729&gt;168),1,0)</x:f>
        <x:v>0</x:v>
      </x:c>
    </x:row>
    <x:row r="1730">
      <x:c r="A1730" s="1" t="str">
        <x:v>T01725</x:v>
      </x:c>
      <x:c r="B1730" s="9" t="n">
        <x:v>45777.558333333334</x:v>
      </x:c>
      <x:c r="C1730" s="9" t="n">
        <x:v>45778.275416666664</x:v>
      </x:c>
      <x:c r="D1730" s="9" t="n">
        <x:v>45779.3725</x:v>
      </x:c>
      <x:c r="E1730" s="1" t="str">
        <x:v>Normal</x:v>
      </x:c>
      <x:c r="F1730" s="1" t="str">
        <x:v>Email</x:v>
      </x:c>
      <x:c r="G1730" s="1" t="str">
        <x:v>Account access</x:v>
      </x:c>
      <x:c r="H1730" s="1" t="n">
        <x:v>1</x:v>
      </x:c>
      <x:c r="I1730" s="1"/>
      <x:c r="J1730" s="1" t="n">
        <x:f>IF(E1730="","",VLOOKUP(E1730,'Guide'!$A$7:$C$10,2,FALSE))</x:f>
        <x:v>12</x:v>
      </x:c>
      <x:c r="K1730" s="1" t="n">
        <x:f>IF(E1730="","",VLOOKUP(E1730,'Guide'!$A$7:$C$10,3,FALSE))</x:f>
        <x:v>72</x:v>
      </x:c>
      <x:c r="L1730" s="10" t="n">
        <x:f>('Guide'!$B$4-B1730)*24</x:f>
        <x:v>1474.5999999999767</x:v>
      </x:c>
      <x:c r="M1730" s="10" t="n">
        <x:f>IF(C1730="","",ROUND((C1730-B1730)*24,6))</x:f>
        <x:v>17.21</x:v>
      </x:c>
      <x:c r="N1730" s="10" t="n">
        <x:f>IF(D1730="","",ROUND((D1730-B1730)*24,6))</x:f>
        <x:v>43.54</x:v>
      </x:c>
      <x:c r="O1730" s="1" t="n">
        <x:f>IF(D1730="",1,0)</x:f>
        <x:v>0</x:v>
      </x:c>
      <x:c r="P1730" s="1" t="n">
        <x:f>IF(E1730="",0,IF(OR(C1730&lt;&gt;"",L1730&gt;=J1730),1,0))</x:f>
        <x:v>1</x:v>
      </x:c>
      <x:c r="Q1730" s="1" t="n">
        <x:f>IF(AND(E1730&lt;&gt;"",C1730&lt;&gt;"",M1730&lt;=J1730),1,0)</x:f>
        <x:v>0</x:v>
      </x:c>
      <x:c r="R1730" s="1" t="n">
        <x:f>P1730-Q1730</x:f>
        <x:v>1</x:v>
      </x:c>
      <x:c r="S1730" s="1" t="n">
        <x:f>IF(E1730="",0,IF(OR(D1730&lt;&gt;"",L1730&gt;=K1730),1,0))</x:f>
        <x:v>1</x:v>
      </x:c>
      <x:c r="T1730" s="1" t="n">
        <x:f>IF(AND(E1730&lt;&gt;"",D1730&lt;&gt;"",N1730&lt;=K1730),1,0)</x:f>
        <x:v>1</x:v>
      </x:c>
      <x:c r="U1730" s="1" t="n">
        <x:f>S1730-T1730</x:f>
        <x:v>0</x:v>
      </x:c>
      <x:c r="V1730" s="1" t="n">
        <x:f>IF(I1730="",0,1)</x:f>
        <x:v>0</x:v>
      </x:c>
      <x:c r="W1730" s="1" t="n">
        <x:f>IF(I1730&gt;=4,1,0)</x:f>
        <x:v>0</x:v>
      </x:c>
      <x:c r="X1730" s="1" t="n">
        <x:f>1-O1730</x:f>
        <x:v>1</x:v>
      </x:c>
      <x:c r="Y1730" s="1" t="n">
        <x:f>IF(AND(O1730=1,L1730&gt;168),1,0)</x:f>
        <x:v>0</x:v>
      </x:c>
    </x:row>
    <x:row r="1731">
      <x:c r="A1731" s="1" t="str">
        <x:v>T01726</x:v>
      </x:c>
      <x:c r="B1731" s="9" t="n">
        <x:v>45827.39513888889</x:v>
      </x:c>
      <x:c r="C1731" s="9" t="n">
        <x:v>45827.44972222222</x:v>
      </x:c>
      <x:c r="D1731" s="9" t="n">
        <x:v>45836.09638888889</x:v>
      </x:c>
      <x:c r="E1731" s="1" t="str">
        <x:v>Low</x:v>
      </x:c>
      <x:c r="F1731" s="1" t="str">
        <x:v>Web chat</x:v>
      </x:c>
      <x:c r="G1731" s="1" t="str">
        <x:v>Account access</x:v>
      </x:c>
      <x:c r="H1731" s="1" t="n">
        <x:v>0</x:v>
      </x:c>
      <x:c r="I1731" s="1" t="n">
        <x:v>4</x:v>
      </x:c>
      <x:c r="J1731" s="1" t="n">
        <x:f>IF(E1731="","",VLOOKUP(E1731,'Guide'!$A$7:$C$10,2,FALSE))</x:f>
        <x:v>24</x:v>
      </x:c>
      <x:c r="K1731" s="1" t="n">
        <x:f>IF(E1731="","",VLOOKUP(E1731,'Guide'!$A$7:$C$10,3,FALSE))</x:f>
        <x:v>120</x:v>
      </x:c>
      <x:c r="L1731" s="10" t="n">
        <x:f>('Guide'!$B$4-B1731)*24</x:f>
        <x:v>278.5166666666628</x:v>
      </x:c>
      <x:c r="M1731" s="10" t="n">
        <x:f>IF(C1731="","",ROUND((C1731-B1731)*24,6))</x:f>
        <x:v>1.31</x:v>
      </x:c>
      <x:c r="N1731" s="10" t="n">
        <x:f>IF(D1731="","",ROUND((D1731-B1731)*24,6))</x:f>
        <x:v>208.83</x:v>
      </x:c>
      <x:c r="O1731" s="1" t="n">
        <x:f>IF(D1731="",1,0)</x:f>
        <x:v>0</x:v>
      </x:c>
      <x:c r="P1731" s="1" t="n">
        <x:f>IF(E1731="",0,IF(OR(C1731&lt;&gt;"",L1731&gt;=J1731),1,0))</x:f>
        <x:v>1</x:v>
      </x:c>
      <x:c r="Q1731" s="1" t="n">
        <x:f>IF(AND(E1731&lt;&gt;"",C1731&lt;&gt;"",M1731&lt;=J1731),1,0)</x:f>
        <x:v>1</x:v>
      </x:c>
      <x:c r="R1731" s="1" t="n">
        <x:f>P1731-Q1731</x:f>
        <x:v>0</x:v>
      </x:c>
      <x:c r="S1731" s="1" t="n">
        <x:f>IF(E1731="",0,IF(OR(D1731&lt;&gt;"",L1731&gt;=K1731),1,0))</x:f>
        <x:v>1</x:v>
      </x:c>
      <x:c r="T1731" s="1" t="n">
        <x:f>IF(AND(E1731&lt;&gt;"",D1731&lt;&gt;"",N1731&lt;=K1731),1,0)</x:f>
        <x:v>0</x:v>
      </x:c>
      <x:c r="U1731" s="1" t="n">
        <x:f>S1731-T1731</x:f>
        <x:v>1</x:v>
      </x:c>
      <x:c r="V1731" s="1" t="n">
        <x:f>IF(I1731="",0,1)</x:f>
        <x:v>1</x:v>
      </x:c>
      <x:c r="W1731" s="1" t="n">
        <x:f>IF(I1731&gt;=4,1,0)</x:f>
        <x:v>1</x:v>
      </x:c>
      <x:c r="X1731" s="1" t="n">
        <x:f>1-O1731</x:f>
        <x:v>1</x:v>
      </x:c>
      <x:c r="Y1731" s="1" t="n">
        <x:f>IF(AND(O1731=1,L1731&gt;168),1,0)</x:f>
        <x:v>0</x:v>
      </x:c>
    </x:row>
    <x:row r="1732">
      <x:c r="A1732" s="1" t="str">
        <x:v>T01727</x:v>
      </x:c>
      <x:c r="B1732" s="9" t="n">
        <x:v>45724.336805555555</x:v>
      </x:c>
      <x:c r="C1732" s="9" t="n">
        <x:v>45724.56513888889</x:v>
      </x:c>
      <x:c r="D1732" s="9" t="n">
        <x:v>45727.18305555556</x:v>
      </x:c>
      <x:c r="E1732" s="1" t="str">
        <x:v>Normal</x:v>
      </x:c>
      <x:c r="F1732" s="1" t="str">
        <x:v>Email</x:v>
      </x:c>
      <x:c r="G1732" s="1" t="str">
        <x:v>Product information</x:v>
      </x:c>
      <x:c r="H1732" s="1" t="n">
        <x:v>0</x:v>
      </x:c>
      <x:c r="I1732" s="1" t="n">
        <x:v>5</x:v>
      </x:c>
      <x:c r="J1732" s="1" t="n">
        <x:f>IF(E1732="","",VLOOKUP(E1732,'Guide'!$A$7:$C$10,2,FALSE))</x:f>
        <x:v>12</x:v>
      </x:c>
      <x:c r="K1732" s="1" t="n">
        <x:f>IF(E1732="","",VLOOKUP(E1732,'Guide'!$A$7:$C$10,3,FALSE))</x:f>
        <x:v>72</x:v>
      </x:c>
      <x:c r="L1732" s="10" t="n">
        <x:f>('Guide'!$B$4-B1732)*24</x:f>
        <x:v>2751.916666666686</x:v>
      </x:c>
      <x:c r="M1732" s="10" t="n">
        <x:f>IF(C1732="","",ROUND((C1732-B1732)*24,6))</x:f>
        <x:v>5.48</x:v>
      </x:c>
      <x:c r="N1732" s="10" t="n">
        <x:f>IF(D1732="","",ROUND((D1732-B1732)*24,6))</x:f>
        <x:v>68.31</x:v>
      </x:c>
      <x:c r="O1732" s="1" t="n">
        <x:f>IF(D1732="",1,0)</x:f>
        <x:v>0</x:v>
      </x:c>
      <x:c r="P1732" s="1" t="n">
        <x:f>IF(E1732="",0,IF(OR(C1732&lt;&gt;"",L1732&gt;=J1732),1,0))</x:f>
        <x:v>1</x:v>
      </x:c>
      <x:c r="Q1732" s="1" t="n">
        <x:f>IF(AND(E1732&lt;&gt;"",C1732&lt;&gt;"",M1732&lt;=J1732),1,0)</x:f>
        <x:v>1</x:v>
      </x:c>
      <x:c r="R1732" s="1" t="n">
        <x:f>P1732-Q1732</x:f>
        <x:v>0</x:v>
      </x:c>
      <x:c r="S1732" s="1" t="n">
        <x:f>IF(E1732="",0,IF(OR(D1732&lt;&gt;"",L1732&gt;=K1732),1,0))</x:f>
        <x:v>1</x:v>
      </x:c>
      <x:c r="T1732" s="1" t="n">
        <x:f>IF(AND(E1732&lt;&gt;"",D1732&lt;&gt;"",N1732&lt;=K1732),1,0)</x:f>
        <x:v>1</x:v>
      </x:c>
      <x:c r="U1732" s="1" t="n">
        <x:f>S1732-T1732</x:f>
        <x:v>0</x:v>
      </x:c>
      <x:c r="V1732" s="1" t="n">
        <x:f>IF(I1732="",0,1)</x:f>
        <x:v>1</x:v>
      </x:c>
      <x:c r="W1732" s="1" t="n">
        <x:f>IF(I1732&gt;=4,1,0)</x:f>
        <x:v>1</x:v>
      </x:c>
      <x:c r="X1732" s="1" t="n">
        <x:f>1-O1732</x:f>
        <x:v>1</x:v>
      </x:c>
      <x:c r="Y1732" s="1" t="n">
        <x:f>IF(AND(O1732=1,L1732&gt;168),1,0)</x:f>
        <x:v>0</x:v>
      </x:c>
    </x:row>
    <x:row r="1733">
      <x:c r="A1733" s="1" t="str">
        <x:v>T01728</x:v>
      </x:c>
      <x:c r="B1733" s="9" t="n">
        <x:v>45766.88402777778</x:v>
      </x:c>
      <x:c r="C1733" s="9" t="n">
        <x:v>45767.06569444444</x:v>
      </x:c>
      <x:c r="D1733" s="9"/>
      <x:c r="E1733" s="1" t="str">
        <x:v>Low</x:v>
      </x:c>
      <x:c r="F1733" s="1" t="str">
        <x:v>Web chat</x:v>
      </x:c>
      <x:c r="G1733" s="1" t="str">
        <x:v>Account access</x:v>
      </x:c>
      <x:c r="H1733" s="1" t="n">
        <x:v>0</x:v>
      </x:c>
      <x:c r="I1733" s="1"/>
      <x:c r="J1733" s="1" t="n">
        <x:f>IF(E1733="","",VLOOKUP(E1733,'Guide'!$A$7:$C$10,2,FALSE))</x:f>
        <x:v>24</x:v>
      </x:c>
      <x:c r="K1733" s="1" t="n">
        <x:f>IF(E1733="","",VLOOKUP(E1733,'Guide'!$A$7:$C$10,3,FALSE))</x:f>
        <x:v>120</x:v>
      </x:c>
      <x:c r="L1733" s="10" t="n">
        <x:f>('Guide'!$B$4-B1733)*24</x:f>
        <x:v>1730.7833333333256</x:v>
      </x:c>
      <x:c r="M1733" s="10" t="n">
        <x:f>IF(C1733="","",ROUND((C1733-B1733)*24,6))</x:f>
        <x:v>4.36</x:v>
      </x:c>
      <x:c r="N1733" s="10" t="str">
        <x:f>IF(D1733="","",ROUND((D1733-B1733)*24,6))</x:f>
      </x:c>
      <x:c r="O1733" s="1" t="n">
        <x:f>IF(D1733="",1,0)</x:f>
        <x:v>1</x:v>
      </x:c>
      <x:c r="P1733" s="1" t="n">
        <x:f>IF(E1733="",0,IF(OR(C1733&lt;&gt;"",L1733&gt;=J1733),1,0))</x:f>
        <x:v>1</x:v>
      </x:c>
      <x:c r="Q1733" s="1" t="n">
        <x:f>IF(AND(E1733&lt;&gt;"",C1733&lt;&gt;"",M1733&lt;=J1733),1,0)</x:f>
        <x:v>1</x:v>
      </x:c>
      <x:c r="R1733" s="1" t="n">
        <x:f>P1733-Q1733</x:f>
        <x:v>0</x:v>
      </x:c>
      <x:c r="S1733" s="1" t="n">
        <x:f>IF(E1733="",0,IF(OR(D1733&lt;&gt;"",L1733&gt;=K1733),1,0))</x:f>
        <x:v>1</x:v>
      </x:c>
      <x:c r="T1733" s="1" t="n">
        <x:f>IF(AND(E1733&lt;&gt;"",D1733&lt;&gt;"",N1733&lt;=K1733),1,0)</x:f>
        <x:v>0</x:v>
      </x:c>
      <x:c r="U1733" s="1" t="n">
        <x:f>S1733-T1733</x:f>
        <x:v>1</x:v>
      </x:c>
      <x:c r="V1733" s="1" t="n">
        <x:f>IF(I1733="",0,1)</x:f>
        <x:v>0</x:v>
      </x:c>
      <x:c r="W1733" s="1" t="n">
        <x:f>IF(I1733&gt;=4,1,0)</x:f>
        <x:v>0</x:v>
      </x:c>
      <x:c r="X1733" s="1" t="n">
        <x:f>1-O1733</x:f>
        <x:v>0</x:v>
      </x:c>
      <x:c r="Y1733" s="1" t="n">
        <x:f>IF(AND(O1733=1,L1733&gt;168),1,0)</x:f>
        <x:v>1</x:v>
      </x:c>
    </x:row>
    <x:row r="1734">
      <x:c r="A1734" s="1" t="str">
        <x:v>T01729</x:v>
      </x:c>
      <x:c r="B1734" s="9" t="n">
        <x:v>45673.96111111111</x:v>
      </x:c>
      <x:c r="C1734" s="9" t="n">
        <x:v>45674.34652777778</x:v>
      </x:c>
      <x:c r="D1734" s="9" t="n">
        <x:v>45674.36736111111</x:v>
      </x:c>
      <x:c r="E1734" s="1" t="str">
        <x:v>Normal</x:v>
      </x:c>
      <x:c r="F1734" s="1" t="str">
        <x:v>Web chat</x:v>
      </x:c>
      <x:c r="G1734" s="1" t="str">
        <x:v>Product information</x:v>
      </x:c>
      <x:c r="H1734" s="1" t="n">
        <x:v>1</x:v>
      </x:c>
      <x:c r="I1734" s="1"/>
      <x:c r="J1734" s="1" t="n">
        <x:f>IF(E1734="","",VLOOKUP(E1734,'Guide'!$A$7:$C$10,2,FALSE))</x:f>
        <x:v>12</x:v>
      </x:c>
      <x:c r="K1734" s="1" t="n">
        <x:f>IF(E1734="","",VLOOKUP(E1734,'Guide'!$A$7:$C$10,3,FALSE))</x:f>
        <x:v>72</x:v>
      </x:c>
      <x:c r="L1734" s="10" t="n">
        <x:f>('Guide'!$B$4-B1734)*24</x:f>
        <x:v>3960.933333333407</x:v>
      </x:c>
      <x:c r="M1734" s="10" t="n">
        <x:f>IF(C1734="","",ROUND((C1734-B1734)*24,6))</x:f>
        <x:v>9.25</x:v>
      </x:c>
      <x:c r="N1734" s="10" t="n">
        <x:f>IF(D1734="","",ROUND((D1734-B1734)*24,6))</x:f>
        <x:v>9.75</x:v>
      </x:c>
      <x:c r="O1734" s="1" t="n">
        <x:f>IF(D1734="",1,0)</x:f>
        <x:v>0</x:v>
      </x:c>
      <x:c r="P1734" s="1" t="n">
        <x:f>IF(E1734="",0,IF(OR(C1734&lt;&gt;"",L1734&gt;=J1734),1,0))</x:f>
        <x:v>1</x:v>
      </x:c>
      <x:c r="Q1734" s="1" t="n">
        <x:f>IF(AND(E1734&lt;&gt;"",C1734&lt;&gt;"",M1734&lt;=J1734),1,0)</x:f>
        <x:v>1</x:v>
      </x:c>
      <x:c r="R1734" s="1" t="n">
        <x:f>P1734-Q1734</x:f>
        <x:v>0</x:v>
      </x:c>
      <x:c r="S1734" s="1" t="n">
        <x:f>IF(E1734="",0,IF(OR(D1734&lt;&gt;"",L1734&gt;=K1734),1,0))</x:f>
        <x:v>1</x:v>
      </x:c>
      <x:c r="T1734" s="1" t="n">
        <x:f>IF(AND(E1734&lt;&gt;"",D1734&lt;&gt;"",N1734&lt;=K1734),1,0)</x:f>
        <x:v>1</x:v>
      </x:c>
      <x:c r="U1734" s="1" t="n">
        <x:f>S1734-T1734</x:f>
        <x:v>0</x:v>
      </x:c>
      <x:c r="V1734" s="1" t="n">
        <x:f>IF(I1734="",0,1)</x:f>
        <x:v>0</x:v>
      </x:c>
      <x:c r="W1734" s="1" t="n">
        <x:f>IF(I1734&gt;=4,1,0)</x:f>
        <x:v>0</x:v>
      </x:c>
      <x:c r="X1734" s="1" t="n">
        <x:f>1-O1734</x:f>
        <x:v>1</x:v>
      </x:c>
      <x:c r="Y1734" s="1" t="n">
        <x:f>IF(AND(O1734=1,L1734&gt;168),1,0)</x:f>
        <x:v>0</x:v>
      </x:c>
    </x:row>
    <x:row r="1735">
      <x:c r="A1735" s="1" t="str">
        <x:v>T01730</x:v>
      </x:c>
      <x:c r="B1735" s="9" t="n">
        <x:v>45811.25625</x:v>
      </x:c>
      <x:c r="C1735" s="9" t="n">
        <x:v>45811.46208333333</x:v>
      </x:c>
      <x:c r="D1735" s="9" t="n">
        <x:v>45812.72125</x:v>
      </x:c>
      <x:c r="E1735" s="1" t="str">
        <x:v>Normal</x:v>
      </x:c>
      <x:c r="F1735" s="1" t="str">
        <x:v>WhatsApp</x:v>
      </x:c>
      <x:c r="G1735" s="1" t="str">
        <x:v>Refund</x:v>
      </x:c>
      <x:c r="H1735" s="1" t="n">
        <x:v>0</x:v>
      </x:c>
      <x:c r="I1735" s="1"/>
      <x:c r="J1735" s="1" t="n">
        <x:f>IF(E1735="","",VLOOKUP(E1735,'Guide'!$A$7:$C$10,2,FALSE))</x:f>
        <x:v>12</x:v>
      </x:c>
      <x:c r="K1735" s="1" t="n">
        <x:f>IF(E1735="","",VLOOKUP(E1735,'Guide'!$A$7:$C$10,3,FALSE))</x:f>
        <x:v>72</x:v>
      </x:c>
      <x:c r="L1735" s="10" t="n">
        <x:f>('Guide'!$B$4-B1735)*24</x:f>
        <x:v>665.8500000000349</x:v>
      </x:c>
      <x:c r="M1735" s="10" t="n">
        <x:f>IF(C1735="","",ROUND((C1735-B1735)*24,6))</x:f>
        <x:v>4.94</x:v>
      </x:c>
      <x:c r="N1735" s="10" t="n">
        <x:f>IF(D1735="","",ROUND((D1735-B1735)*24,6))</x:f>
        <x:v>35.16</x:v>
      </x:c>
      <x:c r="O1735" s="1" t="n">
        <x:f>IF(D1735="",1,0)</x:f>
        <x:v>0</x:v>
      </x:c>
      <x:c r="P1735" s="1" t="n">
        <x:f>IF(E1735="",0,IF(OR(C1735&lt;&gt;"",L1735&gt;=J1735),1,0))</x:f>
        <x:v>1</x:v>
      </x:c>
      <x:c r="Q1735" s="1" t="n">
        <x:f>IF(AND(E1735&lt;&gt;"",C1735&lt;&gt;"",M1735&lt;=J1735),1,0)</x:f>
        <x:v>1</x:v>
      </x:c>
      <x:c r="R1735" s="1" t="n">
        <x:f>P1735-Q1735</x:f>
        <x:v>0</x:v>
      </x:c>
      <x:c r="S1735" s="1" t="n">
        <x:f>IF(E1735="",0,IF(OR(D1735&lt;&gt;"",L1735&gt;=K1735),1,0))</x:f>
        <x:v>1</x:v>
      </x:c>
      <x:c r="T1735" s="1" t="n">
        <x:f>IF(AND(E1735&lt;&gt;"",D1735&lt;&gt;"",N1735&lt;=K1735),1,0)</x:f>
        <x:v>1</x:v>
      </x:c>
      <x:c r="U1735" s="1" t="n">
        <x:f>S1735-T1735</x:f>
        <x:v>0</x:v>
      </x:c>
      <x:c r="V1735" s="1" t="n">
        <x:f>IF(I1735="",0,1)</x:f>
        <x:v>0</x:v>
      </x:c>
      <x:c r="W1735" s="1" t="n">
        <x:f>IF(I1735&gt;=4,1,0)</x:f>
        <x:v>0</x:v>
      </x:c>
      <x:c r="X1735" s="1" t="n">
        <x:f>1-O1735</x:f>
        <x:v>1</x:v>
      </x:c>
      <x:c r="Y1735" s="1" t="n">
        <x:f>IF(AND(O1735=1,L1735&gt;168),1,0)</x:f>
        <x:v>0</x:v>
      </x:c>
    </x:row>
    <x:row r="1736">
      <x:c r="A1736" s="1" t="str">
        <x:v>T01731</x:v>
      </x:c>
      <x:c r="B1736" s="9" t="n">
        <x:v>45805.10555555556</x:v>
      </x:c>
      <x:c r="C1736" s="9" t="n">
        <x:v>45805.42680555556</x:v>
      </x:c>
      <x:c r="D1736" s="9" t="n">
        <x:v>45806.53555555556</x:v>
      </x:c>
      <x:c r="E1736" s="1" t="str">
        <x:v>High</x:v>
      </x:c>
      <x:c r="F1736" s="1" t="str">
        <x:v>WhatsApp</x:v>
      </x:c>
      <x:c r="G1736" s="1" t="str">
        <x:v>Product information</x:v>
      </x:c>
      <x:c r="H1736" s="1" t="n">
        <x:v>0</x:v>
      </x:c>
      <x:c r="I1736" s="1"/>
      <x:c r="J1736" s="1" t="n">
        <x:f>IF(E1736="","",VLOOKUP(E1736,'Guide'!$A$7:$C$10,2,FALSE))</x:f>
        <x:v>4</x:v>
      </x:c>
      <x:c r="K1736" s="1" t="n">
        <x:f>IF(E1736="","",VLOOKUP(E1736,'Guide'!$A$7:$C$10,3,FALSE))</x:f>
        <x:v>24</x:v>
      </x:c>
      <x:c r="L1736" s="10" t="n">
        <x:f>('Guide'!$B$4-B1736)*24</x:f>
        <x:v>813.4666666666162</x:v>
      </x:c>
      <x:c r="M1736" s="10" t="n">
        <x:f>IF(C1736="","",ROUND((C1736-B1736)*24,6))</x:f>
        <x:v>7.71</x:v>
      </x:c>
      <x:c r="N1736" s="10" t="n">
        <x:f>IF(D1736="","",ROUND((D1736-B1736)*24,6))</x:f>
        <x:v>34.32</x:v>
      </x:c>
      <x:c r="O1736" s="1" t="n">
        <x:f>IF(D1736="",1,0)</x:f>
        <x:v>0</x:v>
      </x:c>
      <x:c r="P1736" s="1" t="n">
        <x:f>IF(E1736="",0,IF(OR(C1736&lt;&gt;"",L1736&gt;=J1736),1,0))</x:f>
        <x:v>1</x:v>
      </x:c>
      <x:c r="Q1736" s="1" t="n">
        <x:f>IF(AND(E1736&lt;&gt;"",C1736&lt;&gt;"",M1736&lt;=J1736),1,0)</x:f>
        <x:v>0</x:v>
      </x:c>
      <x:c r="R1736" s="1" t="n">
        <x:f>P1736-Q1736</x:f>
        <x:v>1</x:v>
      </x:c>
      <x:c r="S1736" s="1" t="n">
        <x:f>IF(E1736="",0,IF(OR(D1736&lt;&gt;"",L1736&gt;=K1736),1,0))</x:f>
        <x:v>1</x:v>
      </x:c>
      <x:c r="T1736" s="1" t="n">
        <x:f>IF(AND(E1736&lt;&gt;"",D1736&lt;&gt;"",N1736&lt;=K1736),1,0)</x:f>
        <x:v>0</x:v>
      </x:c>
      <x:c r="U1736" s="1" t="n">
        <x:f>S1736-T1736</x:f>
        <x:v>1</x:v>
      </x:c>
      <x:c r="V1736" s="1" t="n">
        <x:f>IF(I1736="",0,1)</x:f>
        <x:v>0</x:v>
      </x:c>
      <x:c r="W1736" s="1" t="n">
        <x:f>IF(I1736&gt;=4,1,0)</x:f>
        <x:v>0</x:v>
      </x:c>
      <x:c r="X1736" s="1" t="n">
        <x:f>1-O1736</x:f>
        <x:v>1</x:v>
      </x:c>
      <x:c r="Y1736" s="1" t="n">
        <x:f>IF(AND(O1736=1,L1736&gt;168),1,0)</x:f>
        <x:v>0</x:v>
      </x:c>
    </x:row>
    <x:row r="1737">
      <x:c r="A1737" s="1" t="str">
        <x:v>T01732</x:v>
      </x:c>
      <x:c r="B1737" s="9" t="n">
        <x:v>45821.62222222222</x:v>
      </x:c>
      <x:c r="C1737" s="9" t="n">
        <x:v>45822.13847222222</x:v>
      </x:c>
      <x:c r="D1737" s="9" t="n">
        <x:v>45822.14263888889</x:v>
      </x:c>
      <x:c r="E1737" s="1" t="str">
        <x:v>Normal</x:v>
      </x:c>
      <x:c r="F1737" s="1" t="str">
        <x:v>WhatsApp</x:v>
      </x:c>
      <x:c r="G1737" s="1" t="str">
        <x:v>Delivery</x:v>
      </x:c>
      <x:c r="H1737" s="1" t="n">
        <x:v>0</x:v>
      </x:c>
      <x:c r="I1737" s="1"/>
      <x:c r="J1737" s="1" t="n">
        <x:f>IF(E1737="","",VLOOKUP(E1737,'Guide'!$A$7:$C$10,2,FALSE))</x:f>
        <x:v>12</x:v>
      </x:c>
      <x:c r="K1737" s="1" t="n">
        <x:f>IF(E1737="","",VLOOKUP(E1737,'Guide'!$A$7:$C$10,3,FALSE))</x:f>
        <x:v>72</x:v>
      </x:c>
      <x:c r="L1737" s="10" t="n">
        <x:f>('Guide'!$B$4-B1737)*24</x:f>
        <x:v>417.06666666670935</x:v>
      </x:c>
      <x:c r="M1737" s="10" t="n">
        <x:f>IF(C1737="","",ROUND((C1737-B1737)*24,6))</x:f>
        <x:v>12.39</x:v>
      </x:c>
      <x:c r="N1737" s="10" t="n">
        <x:f>IF(D1737="","",ROUND((D1737-B1737)*24,6))</x:f>
        <x:v>12.49</x:v>
      </x:c>
      <x:c r="O1737" s="1" t="n">
        <x:f>IF(D1737="",1,0)</x:f>
        <x:v>0</x:v>
      </x:c>
      <x:c r="P1737" s="1" t="n">
        <x:f>IF(E1737="",0,IF(OR(C1737&lt;&gt;"",L1737&gt;=J1737),1,0))</x:f>
        <x:v>1</x:v>
      </x:c>
      <x:c r="Q1737" s="1" t="n">
        <x:f>IF(AND(E1737&lt;&gt;"",C1737&lt;&gt;"",M1737&lt;=J1737),1,0)</x:f>
        <x:v>0</x:v>
      </x:c>
      <x:c r="R1737" s="1" t="n">
        <x:f>P1737-Q1737</x:f>
        <x:v>1</x:v>
      </x:c>
      <x:c r="S1737" s="1" t="n">
        <x:f>IF(E1737="",0,IF(OR(D1737&lt;&gt;"",L1737&gt;=K1737),1,0))</x:f>
        <x:v>1</x:v>
      </x:c>
      <x:c r="T1737" s="1" t="n">
        <x:f>IF(AND(E1737&lt;&gt;"",D1737&lt;&gt;"",N1737&lt;=K1737),1,0)</x:f>
        <x:v>1</x:v>
      </x:c>
      <x:c r="U1737" s="1" t="n">
        <x:f>S1737-T1737</x:f>
        <x:v>0</x:v>
      </x:c>
      <x:c r="V1737" s="1" t="n">
        <x:f>IF(I1737="",0,1)</x:f>
        <x:v>0</x:v>
      </x:c>
      <x:c r="W1737" s="1" t="n">
        <x:f>IF(I1737&gt;=4,1,0)</x:f>
        <x:v>0</x:v>
      </x:c>
      <x:c r="X1737" s="1" t="n">
        <x:f>1-O1737</x:f>
        <x:v>1</x:v>
      </x:c>
      <x:c r="Y1737" s="1" t="n">
        <x:f>IF(AND(O1737=1,L1737&gt;168),1,0)</x:f>
        <x:v>0</x:v>
      </x:c>
    </x:row>
    <x:row r="1738">
      <x:c r="A1738" s="1" t="str">
        <x:v>T01733</x:v>
      </x:c>
      <x:c r="B1738" s="9" t="n">
        <x:v>45769.01736111111</x:v>
      </x:c>
      <x:c r="C1738" s="9" t="n">
        <x:v>45769.366111111114</x:v>
      </x:c>
      <x:c r="D1738" s="9" t="n">
        <x:v>45770.94527777778</x:v>
      </x:c>
      <x:c r="E1738" s="1" t="str">
        <x:v>Low</x:v>
      </x:c>
      <x:c r="F1738" s="1" t="str">
        <x:v>WhatsApp</x:v>
      </x:c>
      <x:c r="G1738" s="1" t="str">
        <x:v>Refund</x:v>
      </x:c>
      <x:c r="H1738" s="1" t="n">
        <x:v>0</x:v>
      </x:c>
      <x:c r="I1738" s="1"/>
      <x:c r="J1738" s="1" t="n">
        <x:f>IF(E1738="","",VLOOKUP(E1738,'Guide'!$A$7:$C$10,2,FALSE))</x:f>
        <x:v>24</x:v>
      </x:c>
      <x:c r="K1738" s="1" t="n">
        <x:f>IF(E1738="","",VLOOKUP(E1738,'Guide'!$A$7:$C$10,3,FALSE))</x:f>
        <x:v>120</x:v>
      </x:c>
      <x:c r="L1738" s="10" t="n">
        <x:f>('Guide'!$B$4-B1738)*24</x:f>
        <x:v>1679.5833333333721</x:v>
      </x:c>
      <x:c r="M1738" s="10" t="n">
        <x:f>IF(C1738="","",ROUND((C1738-B1738)*24,6))</x:f>
        <x:v>8.37</x:v>
      </x:c>
      <x:c r="N1738" s="10" t="n">
        <x:f>IF(D1738="","",ROUND((D1738-B1738)*24,6))</x:f>
        <x:v>46.27</x:v>
      </x:c>
      <x:c r="O1738" s="1" t="n">
        <x:f>IF(D1738="",1,0)</x:f>
        <x:v>0</x:v>
      </x:c>
      <x:c r="P1738" s="1" t="n">
        <x:f>IF(E1738="",0,IF(OR(C1738&lt;&gt;"",L1738&gt;=J1738),1,0))</x:f>
        <x:v>1</x:v>
      </x:c>
      <x:c r="Q1738" s="1" t="n">
        <x:f>IF(AND(E1738&lt;&gt;"",C1738&lt;&gt;"",M1738&lt;=J1738),1,0)</x:f>
        <x:v>1</x:v>
      </x:c>
      <x:c r="R1738" s="1" t="n">
        <x:f>P1738-Q1738</x:f>
        <x:v>0</x:v>
      </x:c>
      <x:c r="S1738" s="1" t="n">
        <x:f>IF(E1738="",0,IF(OR(D1738&lt;&gt;"",L1738&gt;=K1738),1,0))</x:f>
        <x:v>1</x:v>
      </x:c>
      <x:c r="T1738" s="1" t="n">
        <x:f>IF(AND(E1738&lt;&gt;"",D1738&lt;&gt;"",N1738&lt;=K1738),1,0)</x:f>
        <x:v>1</x:v>
      </x:c>
      <x:c r="U1738" s="1" t="n">
        <x:f>S1738-T1738</x:f>
        <x:v>0</x:v>
      </x:c>
      <x:c r="V1738" s="1" t="n">
        <x:f>IF(I1738="",0,1)</x:f>
        <x:v>0</x:v>
      </x:c>
      <x:c r="W1738" s="1" t="n">
        <x:f>IF(I1738&gt;=4,1,0)</x:f>
        <x:v>0</x:v>
      </x:c>
      <x:c r="X1738" s="1" t="n">
        <x:f>1-O1738</x:f>
        <x:v>1</x:v>
      </x:c>
      <x:c r="Y1738" s="1" t="n">
        <x:f>IF(AND(O1738=1,L1738&gt;168),1,0)</x:f>
        <x:v>0</x:v>
      </x:c>
    </x:row>
    <x:row r="1739">
      <x:c r="A1739" s="1" t="str">
        <x:v>T01734</x:v>
      </x:c>
      <x:c r="B1739" s="9" t="n">
        <x:v>45693.81041666667</x:v>
      </x:c>
      <x:c r="C1739" s="9" t="n">
        <x:v>45695.034166666665</x:v>
      </x:c>
      <x:c r="D1739" s="9" t="n">
        <x:v>45698.120416666665</x:v>
      </x:c>
      <x:c r="E1739" s="1" t="str">
        <x:v>Low</x:v>
      </x:c>
      <x:c r="F1739" s="1" t="str">
        <x:v>Email</x:v>
      </x:c>
      <x:c r="G1739" s="1" t="str">
        <x:v>Delivery</x:v>
      </x:c>
      <x:c r="H1739" s="1" t="n">
        <x:v>0</x:v>
      </x:c>
      <x:c r="I1739" s="1" t="n">
        <x:v>5</x:v>
      </x:c>
      <x:c r="J1739" s="1" t="n">
        <x:f>IF(E1739="","",VLOOKUP(E1739,'Guide'!$A$7:$C$10,2,FALSE))</x:f>
        <x:v>24</x:v>
      </x:c>
      <x:c r="K1739" s="1" t="n">
        <x:f>IF(E1739="","",VLOOKUP(E1739,'Guide'!$A$7:$C$10,3,FALSE))</x:f>
        <x:v>120</x:v>
      </x:c>
      <x:c r="L1739" s="10" t="n">
        <x:f>('Guide'!$B$4-B1739)*24</x:f>
        <x:v>3484.5499999999884</x:v>
      </x:c>
      <x:c r="M1739" s="10" t="n">
        <x:f>IF(C1739="","",ROUND((C1739-B1739)*24,6))</x:f>
        <x:v>29.37</x:v>
      </x:c>
      <x:c r="N1739" s="10" t="n">
        <x:f>IF(D1739="","",ROUND((D1739-B1739)*24,6))</x:f>
        <x:v>103.44</x:v>
      </x:c>
      <x:c r="O1739" s="1" t="n">
        <x:f>IF(D1739="",1,0)</x:f>
        <x:v>0</x:v>
      </x:c>
      <x:c r="P1739" s="1" t="n">
        <x:f>IF(E1739="",0,IF(OR(C1739&lt;&gt;"",L1739&gt;=J1739),1,0))</x:f>
        <x:v>1</x:v>
      </x:c>
      <x:c r="Q1739" s="1" t="n">
        <x:f>IF(AND(E1739&lt;&gt;"",C1739&lt;&gt;"",M1739&lt;=J1739),1,0)</x:f>
        <x:v>0</x:v>
      </x:c>
      <x:c r="R1739" s="1" t="n">
        <x:f>P1739-Q1739</x:f>
        <x:v>1</x:v>
      </x:c>
      <x:c r="S1739" s="1" t="n">
        <x:f>IF(E1739="",0,IF(OR(D1739&lt;&gt;"",L1739&gt;=K1739),1,0))</x:f>
        <x:v>1</x:v>
      </x:c>
      <x:c r="T1739" s="1" t="n">
        <x:f>IF(AND(E1739&lt;&gt;"",D1739&lt;&gt;"",N1739&lt;=K1739),1,0)</x:f>
        <x:v>1</x:v>
      </x:c>
      <x:c r="U1739" s="1" t="n">
        <x:f>S1739-T1739</x:f>
        <x:v>0</x:v>
      </x:c>
      <x:c r="V1739" s="1" t="n">
        <x:f>IF(I1739="",0,1)</x:f>
        <x:v>1</x:v>
      </x:c>
      <x:c r="W1739" s="1" t="n">
        <x:f>IF(I1739&gt;=4,1,0)</x:f>
        <x:v>1</x:v>
      </x:c>
      <x:c r="X1739" s="1" t="n">
        <x:f>1-O1739</x:f>
        <x:v>1</x:v>
      </x:c>
      <x:c r="Y1739" s="1" t="n">
        <x:f>IF(AND(O1739=1,L1739&gt;168),1,0)</x:f>
        <x:v>0</x:v>
      </x:c>
    </x:row>
    <x:row r="1740">
      <x:c r="A1740" s="1" t="str">
        <x:v>T01735</x:v>
      </x:c>
      <x:c r="B1740" s="9" t="n">
        <x:v>45800.959027777775</x:v>
      </x:c>
      <x:c r="C1740" s="9" t="n">
        <x:v>45801.66819444444</x:v>
      </x:c>
      <x:c r="D1740" s="9" t="n">
        <x:v>45803.48069444444</x:v>
      </x:c>
      <x:c r="E1740" s="1" t="str">
        <x:v>Low</x:v>
      </x:c>
      <x:c r="F1740" s="1" t="str">
        <x:v>Email</x:v>
      </x:c>
      <x:c r="G1740" s="1" t="str">
        <x:v>Billing</x:v>
      </x:c>
      <x:c r="H1740" s="1" t="n">
        <x:v>0</x:v>
      </x:c>
      <x:c r="I1740" s="1"/>
      <x:c r="J1740" s="1" t="n">
        <x:f>IF(E1740="","",VLOOKUP(E1740,'Guide'!$A$7:$C$10,2,FALSE))</x:f>
        <x:v>24</x:v>
      </x:c>
      <x:c r="K1740" s="1" t="n">
        <x:f>IF(E1740="","",VLOOKUP(E1740,'Guide'!$A$7:$C$10,3,FALSE))</x:f>
        <x:v>120</x:v>
      </x:c>
      <x:c r="L1740" s="10" t="n">
        <x:f>('Guide'!$B$4-B1740)*24</x:f>
        <x:v>912.9833333333954</x:v>
      </x:c>
      <x:c r="M1740" s="10" t="n">
        <x:f>IF(C1740="","",ROUND((C1740-B1740)*24,6))</x:f>
        <x:v>17.02</x:v>
      </x:c>
      <x:c r="N1740" s="10" t="n">
        <x:f>IF(D1740="","",ROUND((D1740-B1740)*24,6))</x:f>
        <x:v>60.52</x:v>
      </x:c>
      <x:c r="O1740" s="1" t="n">
        <x:f>IF(D1740="",1,0)</x:f>
        <x:v>0</x:v>
      </x:c>
      <x:c r="P1740" s="1" t="n">
        <x:f>IF(E1740="",0,IF(OR(C1740&lt;&gt;"",L1740&gt;=J1740),1,0))</x:f>
        <x:v>1</x:v>
      </x:c>
      <x:c r="Q1740" s="1" t="n">
        <x:f>IF(AND(E1740&lt;&gt;"",C1740&lt;&gt;"",M1740&lt;=J1740),1,0)</x:f>
        <x:v>1</x:v>
      </x:c>
      <x:c r="R1740" s="1" t="n">
        <x:f>P1740-Q1740</x:f>
        <x:v>0</x:v>
      </x:c>
      <x:c r="S1740" s="1" t="n">
        <x:f>IF(E1740="",0,IF(OR(D1740&lt;&gt;"",L1740&gt;=K1740),1,0))</x:f>
        <x:v>1</x:v>
      </x:c>
      <x:c r="T1740" s="1" t="n">
        <x:f>IF(AND(E1740&lt;&gt;"",D1740&lt;&gt;"",N1740&lt;=K1740),1,0)</x:f>
        <x:v>1</x:v>
      </x:c>
      <x:c r="U1740" s="1" t="n">
        <x:f>S1740-T1740</x:f>
        <x:v>0</x:v>
      </x:c>
      <x:c r="V1740" s="1" t="n">
        <x:f>IF(I1740="",0,1)</x:f>
        <x:v>0</x:v>
      </x:c>
      <x:c r="W1740" s="1" t="n">
        <x:f>IF(I1740&gt;=4,1,0)</x:f>
        <x:v>0</x:v>
      </x:c>
      <x:c r="X1740" s="1" t="n">
        <x:f>1-O1740</x:f>
        <x:v>1</x:v>
      </x:c>
      <x:c r="Y1740" s="1" t="n">
        <x:f>IF(AND(O1740=1,L1740&gt;168),1,0)</x:f>
        <x:v>0</x:v>
      </x:c>
    </x:row>
    <x:row r="1741">
      <x:c r="A1741" s="1" t="str">
        <x:v>T01736</x:v>
      </x:c>
      <x:c r="B1741" s="9" t="n">
        <x:v>45781.958333333336</x:v>
      </x:c>
      <x:c r="C1741" s="9" t="n">
        <x:v>45782.45166666667</x:v>
      </x:c>
      <x:c r="D1741" s="9" t="n">
        <x:v>45784.449166666665</x:v>
      </x:c>
      <x:c r="E1741" s="1" t="str">
        <x:v>Normal</x:v>
      </x:c>
      <x:c r="F1741" s="1" t="str">
        <x:v>WhatsApp</x:v>
      </x:c>
      <x:c r="G1741" s="1" t="str">
        <x:v>Delivery</x:v>
      </x:c>
      <x:c r="H1741" s="1" t="n">
        <x:v>0</x:v>
      </x:c>
      <x:c r="I1741" s="1"/>
      <x:c r="J1741" s="1" t="n">
        <x:f>IF(E1741="","",VLOOKUP(E1741,'Guide'!$A$7:$C$10,2,FALSE))</x:f>
        <x:v>12</x:v>
      </x:c>
      <x:c r="K1741" s="1" t="n">
        <x:f>IF(E1741="","",VLOOKUP(E1741,'Guide'!$A$7:$C$10,3,FALSE))</x:f>
        <x:v>72</x:v>
      </x:c>
      <x:c r="L1741" s="10" t="n">
        <x:f>('Guide'!$B$4-B1741)*24</x:f>
        <x:v>1368.9999999999418</x:v>
      </x:c>
      <x:c r="M1741" s="10" t="n">
        <x:f>IF(C1741="","",ROUND((C1741-B1741)*24,6))</x:f>
        <x:v>11.84</x:v>
      </x:c>
      <x:c r="N1741" s="10" t="n">
        <x:f>IF(D1741="","",ROUND((D1741-B1741)*24,6))</x:f>
        <x:v>59.78</x:v>
      </x:c>
      <x:c r="O1741" s="1" t="n">
        <x:f>IF(D1741="",1,0)</x:f>
        <x:v>0</x:v>
      </x:c>
      <x:c r="P1741" s="1" t="n">
        <x:f>IF(E1741="",0,IF(OR(C1741&lt;&gt;"",L1741&gt;=J1741),1,0))</x:f>
        <x:v>1</x:v>
      </x:c>
      <x:c r="Q1741" s="1" t="n">
        <x:f>IF(AND(E1741&lt;&gt;"",C1741&lt;&gt;"",M1741&lt;=J1741),1,0)</x:f>
        <x:v>1</x:v>
      </x:c>
      <x:c r="R1741" s="1" t="n">
        <x:f>P1741-Q1741</x:f>
        <x:v>0</x:v>
      </x:c>
      <x:c r="S1741" s="1" t="n">
        <x:f>IF(E1741="",0,IF(OR(D1741&lt;&gt;"",L1741&gt;=K1741),1,0))</x:f>
        <x:v>1</x:v>
      </x:c>
      <x:c r="T1741" s="1" t="n">
        <x:f>IF(AND(E1741&lt;&gt;"",D1741&lt;&gt;"",N1741&lt;=K1741),1,0)</x:f>
        <x:v>1</x:v>
      </x:c>
      <x:c r="U1741" s="1" t="n">
        <x:f>S1741-T1741</x:f>
        <x:v>0</x:v>
      </x:c>
      <x:c r="V1741" s="1" t="n">
        <x:f>IF(I1741="",0,1)</x:f>
        <x:v>0</x:v>
      </x:c>
      <x:c r="W1741" s="1" t="n">
        <x:f>IF(I1741&gt;=4,1,0)</x:f>
        <x:v>0</x:v>
      </x:c>
      <x:c r="X1741" s="1" t="n">
        <x:f>1-O1741</x:f>
        <x:v>1</x:v>
      </x:c>
      <x:c r="Y1741" s="1" t="n">
        <x:f>IF(AND(O1741=1,L1741&gt;168),1,0)</x:f>
        <x:v>0</x:v>
      </x:c>
    </x:row>
    <x:row r="1742">
      <x:c r="A1742" s="1" t="str">
        <x:v>T01737</x:v>
      </x:c>
      <x:c r="B1742" s="9" t="n">
        <x:v>45812.61319444444</x:v>
      </x:c>
      <x:c r="C1742" s="9" t="n">
        <x:v>45813.005277777775</x:v>
      </x:c>
      <x:c r="D1742" s="9" t="n">
        <x:v>45817.554444444446</x:v>
      </x:c>
      <x:c r="E1742" s="1" t="str">
        <x:v>Normal</x:v>
      </x:c>
      <x:c r="F1742" s="1" t="str">
        <x:v>Email</x:v>
      </x:c>
      <x:c r="G1742" s="1" t="str">
        <x:v>Account access</x:v>
      </x:c>
      <x:c r="H1742" s="1" t="n">
        <x:v>0</x:v>
      </x:c>
      <x:c r="I1742" s="1"/>
      <x:c r="J1742" s="1" t="n">
        <x:f>IF(E1742="","",VLOOKUP(E1742,'Guide'!$A$7:$C$10,2,FALSE))</x:f>
        <x:v>12</x:v>
      </x:c>
      <x:c r="K1742" s="1" t="n">
        <x:f>IF(E1742="","",VLOOKUP(E1742,'Guide'!$A$7:$C$10,3,FALSE))</x:f>
        <x:v>72</x:v>
      </x:c>
      <x:c r="L1742" s="10" t="n">
        <x:f>('Guide'!$B$4-B1742)*24</x:f>
        <x:v>633.2833333333838</x:v>
      </x:c>
      <x:c r="M1742" s="10" t="n">
        <x:f>IF(C1742="","",ROUND((C1742-B1742)*24,6))</x:f>
        <x:v>9.41</x:v>
      </x:c>
      <x:c r="N1742" s="10" t="n">
        <x:f>IF(D1742="","",ROUND((D1742-B1742)*24,6))</x:f>
        <x:v>118.59</x:v>
      </x:c>
      <x:c r="O1742" s="1" t="n">
        <x:f>IF(D1742="",1,0)</x:f>
        <x:v>0</x:v>
      </x:c>
      <x:c r="P1742" s="1" t="n">
        <x:f>IF(E1742="",0,IF(OR(C1742&lt;&gt;"",L1742&gt;=J1742),1,0))</x:f>
        <x:v>1</x:v>
      </x:c>
      <x:c r="Q1742" s="1" t="n">
        <x:f>IF(AND(E1742&lt;&gt;"",C1742&lt;&gt;"",M1742&lt;=J1742),1,0)</x:f>
        <x:v>1</x:v>
      </x:c>
      <x:c r="R1742" s="1" t="n">
        <x:f>P1742-Q1742</x:f>
        <x:v>0</x:v>
      </x:c>
      <x:c r="S1742" s="1" t="n">
        <x:f>IF(E1742="",0,IF(OR(D1742&lt;&gt;"",L1742&gt;=K1742),1,0))</x:f>
        <x:v>1</x:v>
      </x:c>
      <x:c r="T1742" s="1" t="n">
        <x:f>IF(AND(E1742&lt;&gt;"",D1742&lt;&gt;"",N1742&lt;=K1742),1,0)</x:f>
        <x:v>0</x:v>
      </x:c>
      <x:c r="U1742" s="1" t="n">
        <x:f>S1742-T1742</x:f>
        <x:v>1</x:v>
      </x:c>
      <x:c r="V1742" s="1" t="n">
        <x:f>IF(I1742="",0,1)</x:f>
        <x:v>0</x:v>
      </x:c>
      <x:c r="W1742" s="1" t="n">
        <x:f>IF(I1742&gt;=4,1,0)</x:f>
        <x:v>0</x:v>
      </x:c>
      <x:c r="X1742" s="1" t="n">
        <x:f>1-O1742</x:f>
        <x:v>1</x:v>
      </x:c>
      <x:c r="Y1742" s="1" t="n">
        <x:f>IF(AND(O1742=1,L1742&gt;168),1,0)</x:f>
        <x:v>0</x:v>
      </x:c>
    </x:row>
    <x:row r="1743">
      <x:c r="A1743" s="1" t="str">
        <x:v>T01738</x:v>
      </x:c>
      <x:c r="B1743" s="9" t="n">
        <x:v>45744.59722222222</x:v>
      </x:c>
      <x:c r="C1743" s="9" t="n">
        <x:v>45744.610138888886</x:v>
      </x:c>
      <x:c r="D1743" s="9" t="n">
        <x:v>45744.83513888889</x:v>
      </x:c>
      <x:c r="E1743" s="1" t="str">
        <x:v>Urgent</x:v>
      </x:c>
      <x:c r="F1743" s="1" t="str">
        <x:v>WhatsApp</x:v>
      </x:c>
      <x:c r="G1743" s="1" t="str">
        <x:v>Product information</x:v>
      </x:c>
      <x:c r="H1743" s="1" t="n">
        <x:v>0</x:v>
      </x:c>
      <x:c r="I1743" s="1" t="n">
        <x:v>4</x:v>
      </x:c>
      <x:c r="J1743" s="1" t="n">
        <x:f>IF(E1743="","",VLOOKUP(E1743,'Guide'!$A$7:$C$10,2,FALSE))</x:f>
        <x:v>1</x:v>
      </x:c>
      <x:c r="K1743" s="1" t="n">
        <x:f>IF(E1743="","",VLOOKUP(E1743,'Guide'!$A$7:$C$10,3,FALSE))</x:f>
        <x:v>8</x:v>
      </x:c>
      <x:c r="L1743" s="10" t="n">
        <x:f>('Guide'!$B$4-B1743)*24</x:f>
        <x:v>2265.6666666667443</x:v>
      </x:c>
      <x:c r="M1743" s="10" t="n">
        <x:f>IF(C1743="","",ROUND((C1743-B1743)*24,6))</x:f>
        <x:v>0.31</x:v>
      </x:c>
      <x:c r="N1743" s="10" t="n">
        <x:f>IF(D1743="","",ROUND((D1743-B1743)*24,6))</x:f>
        <x:v>5.71</x:v>
      </x:c>
      <x:c r="O1743" s="1" t="n">
        <x:f>IF(D1743="",1,0)</x:f>
        <x:v>0</x:v>
      </x:c>
      <x:c r="P1743" s="1" t="n">
        <x:f>IF(E1743="",0,IF(OR(C1743&lt;&gt;"",L1743&gt;=J1743),1,0))</x:f>
        <x:v>1</x:v>
      </x:c>
      <x:c r="Q1743" s="1" t="n">
        <x:f>IF(AND(E1743&lt;&gt;"",C1743&lt;&gt;"",M1743&lt;=J1743),1,0)</x:f>
        <x:v>1</x:v>
      </x:c>
      <x:c r="R1743" s="1" t="n">
        <x:f>P1743-Q1743</x:f>
        <x:v>0</x:v>
      </x:c>
      <x:c r="S1743" s="1" t="n">
        <x:f>IF(E1743="",0,IF(OR(D1743&lt;&gt;"",L1743&gt;=K1743),1,0))</x:f>
        <x:v>1</x:v>
      </x:c>
      <x:c r="T1743" s="1" t="n">
        <x:f>IF(AND(E1743&lt;&gt;"",D1743&lt;&gt;"",N1743&lt;=K1743),1,0)</x:f>
        <x:v>1</x:v>
      </x:c>
      <x:c r="U1743" s="1" t="n">
        <x:f>S1743-T1743</x:f>
        <x:v>0</x:v>
      </x:c>
      <x:c r="V1743" s="1" t="n">
        <x:f>IF(I1743="",0,1)</x:f>
        <x:v>1</x:v>
      </x:c>
      <x:c r="W1743" s="1" t="n">
        <x:f>IF(I1743&gt;=4,1,0)</x:f>
        <x:v>1</x:v>
      </x:c>
      <x:c r="X1743" s="1" t="n">
        <x:f>1-O1743</x:f>
        <x:v>1</x:v>
      </x:c>
      <x:c r="Y1743" s="1" t="n">
        <x:f>IF(AND(O1743=1,L1743&gt;168),1,0)</x:f>
        <x:v>0</x:v>
      </x:c>
    </x:row>
    <x:row r="1744">
      <x:c r="A1744" s="1" t="str">
        <x:v>T01739</x:v>
      </x:c>
      <x:c r="B1744" s="9" t="n">
        <x:v>45700.763194444444</x:v>
      </x:c>
      <x:c r="C1744" s="9" t="n">
        <x:v>45701.43111111111</x:v>
      </x:c>
      <x:c r="D1744" s="9" t="n">
        <x:v>45705.654861111114</x:v>
      </x:c>
      <x:c r="E1744" s="1" t="str">
        <x:v>Low</x:v>
      </x:c>
      <x:c r="F1744" s="1" t="str">
        <x:v>Email</x:v>
      </x:c>
      <x:c r="G1744" s="1" t="str">
        <x:v>Billing</x:v>
      </x:c>
      <x:c r="H1744" s="1" t="n">
        <x:v>0</x:v>
      </x:c>
      <x:c r="I1744" s="1"/>
      <x:c r="J1744" s="1" t="n">
        <x:f>IF(E1744="","",VLOOKUP(E1744,'Guide'!$A$7:$C$10,2,FALSE))</x:f>
        <x:v>24</x:v>
      </x:c>
      <x:c r="K1744" s="1" t="n">
        <x:f>IF(E1744="","",VLOOKUP(E1744,'Guide'!$A$7:$C$10,3,FALSE))</x:f>
        <x:v>120</x:v>
      </x:c>
      <x:c r="L1744" s="10" t="n">
        <x:f>('Guide'!$B$4-B1744)*24</x:f>
        <x:v>3317.683333333349</x:v>
      </x:c>
      <x:c r="M1744" s="10" t="n">
        <x:f>IF(C1744="","",ROUND((C1744-B1744)*24,6))</x:f>
        <x:v>16.03</x:v>
      </x:c>
      <x:c r="N1744" s="10" t="n">
        <x:f>IF(D1744="","",ROUND((D1744-B1744)*24,6))</x:f>
        <x:v>117.4</x:v>
      </x:c>
      <x:c r="O1744" s="1" t="n">
        <x:f>IF(D1744="",1,0)</x:f>
        <x:v>0</x:v>
      </x:c>
      <x:c r="P1744" s="1" t="n">
        <x:f>IF(E1744="",0,IF(OR(C1744&lt;&gt;"",L1744&gt;=J1744),1,0))</x:f>
        <x:v>1</x:v>
      </x:c>
      <x:c r="Q1744" s="1" t="n">
        <x:f>IF(AND(E1744&lt;&gt;"",C1744&lt;&gt;"",M1744&lt;=J1744),1,0)</x:f>
        <x:v>1</x:v>
      </x:c>
      <x:c r="R1744" s="1" t="n">
        <x:f>P1744-Q1744</x:f>
        <x:v>0</x:v>
      </x:c>
      <x:c r="S1744" s="1" t="n">
        <x:f>IF(E1744="",0,IF(OR(D1744&lt;&gt;"",L1744&gt;=K1744),1,0))</x:f>
        <x:v>1</x:v>
      </x:c>
      <x:c r="T1744" s="1" t="n">
        <x:f>IF(AND(E1744&lt;&gt;"",D1744&lt;&gt;"",N1744&lt;=K1744),1,0)</x:f>
        <x:v>1</x:v>
      </x:c>
      <x:c r="U1744" s="1" t="n">
        <x:f>S1744-T1744</x:f>
        <x:v>0</x:v>
      </x:c>
      <x:c r="V1744" s="1" t="n">
        <x:f>IF(I1744="",0,1)</x:f>
        <x:v>0</x:v>
      </x:c>
      <x:c r="W1744" s="1" t="n">
        <x:f>IF(I1744&gt;=4,1,0)</x:f>
        <x:v>0</x:v>
      </x:c>
      <x:c r="X1744" s="1" t="n">
        <x:f>1-O1744</x:f>
        <x:v>1</x:v>
      </x:c>
      <x:c r="Y1744" s="1" t="n">
        <x:f>IF(AND(O1744=1,L1744&gt;168),1,0)</x:f>
        <x:v>0</x:v>
      </x:c>
    </x:row>
    <x:row r="1745">
      <x:c r="A1745" s="1" t="str">
        <x:v>T01740</x:v>
      </x:c>
      <x:c r="B1745" s="9" t="n">
        <x:v>45726.263194444444</x:v>
      </x:c>
      <x:c r="C1745" s="9" t="n">
        <x:v>45726.71902777778</x:v>
      </x:c>
      <x:c r="D1745" s="9" t="n">
        <x:v>45726.72319444444</x:v>
      </x:c>
      <x:c r="E1745" s="1" t="str">
        <x:v>Normal</x:v>
      </x:c>
      <x:c r="F1745" s="1" t="str">
        <x:v>Email</x:v>
      </x:c>
      <x:c r="G1745" s="1" t="str">
        <x:v>Delivery</x:v>
      </x:c>
      <x:c r="H1745" s="1" t="n">
        <x:v>0</x:v>
      </x:c>
      <x:c r="I1745" s="1" t="n">
        <x:v>4</x:v>
      </x:c>
      <x:c r="J1745" s="1" t="n">
        <x:f>IF(E1745="","",VLOOKUP(E1745,'Guide'!$A$7:$C$10,2,FALSE))</x:f>
        <x:v>12</x:v>
      </x:c>
      <x:c r="K1745" s="1" t="n">
        <x:f>IF(E1745="","",VLOOKUP(E1745,'Guide'!$A$7:$C$10,3,FALSE))</x:f>
        <x:v>72</x:v>
      </x:c>
      <x:c r="L1745" s="10" t="n">
        <x:f>('Guide'!$B$4-B1745)*24</x:f>
        <x:v>2705.683333333349</x:v>
      </x:c>
      <x:c r="M1745" s="10" t="n">
        <x:f>IF(C1745="","",ROUND((C1745-B1745)*24,6))</x:f>
        <x:v>10.94</x:v>
      </x:c>
      <x:c r="N1745" s="10" t="n">
        <x:f>IF(D1745="","",ROUND((D1745-B1745)*24,6))</x:f>
        <x:v>11.04</x:v>
      </x:c>
      <x:c r="O1745" s="1" t="n">
        <x:f>IF(D1745="",1,0)</x:f>
        <x:v>0</x:v>
      </x:c>
      <x:c r="P1745" s="1" t="n">
        <x:f>IF(E1745="",0,IF(OR(C1745&lt;&gt;"",L1745&gt;=J1745),1,0))</x:f>
        <x:v>1</x:v>
      </x:c>
      <x:c r="Q1745" s="1" t="n">
        <x:f>IF(AND(E1745&lt;&gt;"",C1745&lt;&gt;"",M1745&lt;=J1745),1,0)</x:f>
        <x:v>1</x:v>
      </x:c>
      <x:c r="R1745" s="1" t="n">
        <x:f>P1745-Q1745</x:f>
        <x:v>0</x:v>
      </x:c>
      <x:c r="S1745" s="1" t="n">
        <x:f>IF(E1745="",0,IF(OR(D1745&lt;&gt;"",L1745&gt;=K1745),1,0))</x:f>
        <x:v>1</x:v>
      </x:c>
      <x:c r="T1745" s="1" t="n">
        <x:f>IF(AND(E1745&lt;&gt;"",D1745&lt;&gt;"",N1745&lt;=K1745),1,0)</x:f>
        <x:v>1</x:v>
      </x:c>
      <x:c r="U1745" s="1" t="n">
        <x:f>S1745-T1745</x:f>
        <x:v>0</x:v>
      </x:c>
      <x:c r="V1745" s="1" t="n">
        <x:f>IF(I1745="",0,1)</x:f>
        <x:v>1</x:v>
      </x:c>
      <x:c r="W1745" s="1" t="n">
        <x:f>IF(I1745&gt;=4,1,0)</x:f>
        <x:v>1</x:v>
      </x:c>
      <x:c r="X1745" s="1" t="n">
        <x:f>1-O1745</x:f>
        <x:v>1</x:v>
      </x:c>
      <x:c r="Y1745" s="1" t="n">
        <x:f>IF(AND(O1745=1,L1745&gt;168),1,0)</x:f>
        <x:v>0</x:v>
      </x:c>
    </x:row>
    <x:row r="1746">
      <x:c r="A1746" s="1" t="str">
        <x:v>T01741</x:v>
      </x:c>
      <x:c r="B1746" s="9" t="n">
        <x:v>45719.49791666667</x:v>
      </x:c>
      <x:c r="C1746" s="9" t="n">
        <x:v>45719.65583333333</x:v>
      </x:c>
      <x:c r="D1746" s="9" t="n">
        <x:v>45721.76</x:v>
      </x:c>
      <x:c r="E1746" s="1" t="str">
        <x:v>Normal</x:v>
      </x:c>
      <x:c r="F1746" s="1" t="str">
        <x:v>WhatsApp</x:v>
      </x:c>
      <x:c r="G1746" s="1" t="str">
        <x:v>Delivery</x:v>
      </x:c>
      <x:c r="H1746" s="1" t="n">
        <x:v>0</x:v>
      </x:c>
      <x:c r="I1746" s="1"/>
      <x:c r="J1746" s="1" t="n">
        <x:f>IF(E1746="","",VLOOKUP(E1746,'Guide'!$A$7:$C$10,2,FALSE))</x:f>
        <x:v>12</x:v>
      </x:c>
      <x:c r="K1746" s="1" t="n">
        <x:f>IF(E1746="","",VLOOKUP(E1746,'Guide'!$A$7:$C$10,3,FALSE))</x:f>
        <x:v>72</x:v>
      </x:c>
      <x:c r="L1746" s="10" t="n">
        <x:f>('Guide'!$B$4-B1746)*24</x:f>
        <x:v>2868.0499999999884</x:v>
      </x:c>
      <x:c r="M1746" s="10" t="n">
        <x:f>IF(C1746="","",ROUND((C1746-B1746)*24,6))</x:f>
        <x:v>3.79</x:v>
      </x:c>
      <x:c r="N1746" s="10" t="n">
        <x:f>IF(D1746="","",ROUND((D1746-B1746)*24,6))</x:f>
        <x:v>54.29</x:v>
      </x:c>
      <x:c r="O1746" s="1" t="n">
        <x:f>IF(D1746="",1,0)</x:f>
        <x:v>0</x:v>
      </x:c>
      <x:c r="P1746" s="1" t="n">
        <x:f>IF(E1746="",0,IF(OR(C1746&lt;&gt;"",L1746&gt;=J1746),1,0))</x:f>
        <x:v>1</x:v>
      </x:c>
      <x:c r="Q1746" s="1" t="n">
        <x:f>IF(AND(E1746&lt;&gt;"",C1746&lt;&gt;"",M1746&lt;=J1746),1,0)</x:f>
        <x:v>1</x:v>
      </x:c>
      <x:c r="R1746" s="1" t="n">
        <x:f>P1746-Q1746</x:f>
        <x:v>0</x:v>
      </x:c>
      <x:c r="S1746" s="1" t="n">
        <x:f>IF(E1746="",0,IF(OR(D1746&lt;&gt;"",L1746&gt;=K1746),1,0))</x:f>
        <x:v>1</x:v>
      </x:c>
      <x:c r="T1746" s="1" t="n">
        <x:f>IF(AND(E1746&lt;&gt;"",D1746&lt;&gt;"",N1746&lt;=K1746),1,0)</x:f>
        <x:v>1</x:v>
      </x:c>
      <x:c r="U1746" s="1" t="n">
        <x:f>S1746-T1746</x:f>
        <x:v>0</x:v>
      </x:c>
      <x:c r="V1746" s="1" t="n">
        <x:f>IF(I1746="",0,1)</x:f>
        <x:v>0</x:v>
      </x:c>
      <x:c r="W1746" s="1" t="n">
        <x:f>IF(I1746&gt;=4,1,0)</x:f>
        <x:v>0</x:v>
      </x:c>
      <x:c r="X1746" s="1" t="n">
        <x:f>1-O1746</x:f>
        <x:v>1</x:v>
      </x:c>
      <x:c r="Y1746" s="1" t="n">
        <x:f>IF(AND(O1746=1,L1746&gt;168),1,0)</x:f>
        <x:v>0</x:v>
      </x:c>
    </x:row>
    <x:row r="1747">
      <x:c r="A1747" s="1" t="str">
        <x:v>T01742</x:v>
      </x:c>
      <x:c r="B1747" s="9" t="n">
        <x:v>45764.11319444444</x:v>
      </x:c>
      <x:c r="C1747" s="9" t="n">
        <x:v>45764.13444444445</x:v>
      </x:c>
      <x:c r="D1747" s="9" t="n">
        <x:v>45764.231527777774</x:v>
      </x:c>
      <x:c r="E1747" s="1" t="str">
        <x:v>Urgent</x:v>
      </x:c>
      <x:c r="F1747" s="1" t="str">
        <x:v>WhatsApp</x:v>
      </x:c>
      <x:c r="G1747" s="1" t="str">
        <x:v>Product information</x:v>
      </x:c>
      <x:c r="H1747" s="1" t="n">
        <x:v>0</x:v>
      </x:c>
      <x:c r="I1747" s="1"/>
      <x:c r="J1747" s="1" t="n">
        <x:f>IF(E1747="","",VLOOKUP(E1747,'Guide'!$A$7:$C$10,2,FALSE))</x:f>
        <x:v>1</x:v>
      </x:c>
      <x:c r="K1747" s="1" t="n">
        <x:f>IF(E1747="","",VLOOKUP(E1747,'Guide'!$A$7:$C$10,3,FALSE))</x:f>
        <x:v>8</x:v>
      </x:c>
      <x:c r="L1747" s="10" t="n">
        <x:f>('Guide'!$B$4-B1747)*24</x:f>
        <x:v>1797.2833333333838</x:v>
      </x:c>
      <x:c r="M1747" s="10" t="n">
        <x:f>IF(C1747="","",ROUND((C1747-B1747)*24,6))</x:f>
        <x:v>0.51</x:v>
      </x:c>
      <x:c r="N1747" s="10" t="n">
        <x:f>IF(D1747="","",ROUND((D1747-B1747)*24,6))</x:f>
        <x:v>2.84</x:v>
      </x:c>
      <x:c r="O1747" s="1" t="n">
        <x:f>IF(D1747="",1,0)</x:f>
        <x:v>0</x:v>
      </x:c>
      <x:c r="P1747" s="1" t="n">
        <x:f>IF(E1747="",0,IF(OR(C1747&lt;&gt;"",L1747&gt;=J1747),1,0))</x:f>
        <x:v>1</x:v>
      </x:c>
      <x:c r="Q1747" s="1" t="n">
        <x:f>IF(AND(E1747&lt;&gt;"",C1747&lt;&gt;"",M1747&lt;=J1747),1,0)</x:f>
        <x:v>1</x:v>
      </x:c>
      <x:c r="R1747" s="1" t="n">
        <x:f>P1747-Q1747</x:f>
        <x:v>0</x:v>
      </x:c>
      <x:c r="S1747" s="1" t="n">
        <x:f>IF(E1747="",0,IF(OR(D1747&lt;&gt;"",L1747&gt;=K1747),1,0))</x:f>
        <x:v>1</x:v>
      </x:c>
      <x:c r="T1747" s="1" t="n">
        <x:f>IF(AND(E1747&lt;&gt;"",D1747&lt;&gt;"",N1747&lt;=K1747),1,0)</x:f>
        <x:v>1</x:v>
      </x:c>
      <x:c r="U1747" s="1" t="n">
        <x:f>S1747-T1747</x:f>
        <x:v>0</x:v>
      </x:c>
      <x:c r="V1747" s="1" t="n">
        <x:f>IF(I1747="",0,1)</x:f>
        <x:v>0</x:v>
      </x:c>
      <x:c r="W1747" s="1" t="n">
        <x:f>IF(I1747&gt;=4,1,0)</x:f>
        <x:v>0</x:v>
      </x:c>
      <x:c r="X1747" s="1" t="n">
        <x:f>1-O1747</x:f>
        <x:v>1</x:v>
      </x:c>
      <x:c r="Y1747" s="1" t="n">
        <x:f>IF(AND(O1747=1,L1747&gt;168),1,0)</x:f>
        <x:v>0</x:v>
      </x:c>
    </x:row>
    <x:row r="1748">
      <x:c r="A1748" s="1" t="str">
        <x:v>T01743</x:v>
      </x:c>
      <x:c r="B1748" s="9" t="n">
        <x:v>45790.28055555555</x:v>
      </x:c>
      <x:c r="C1748" s="9" t="n">
        <x:v>45790.47430555556</x:v>
      </x:c>
      <x:c r="D1748" s="9" t="n">
        <x:v>45795.22888888889</x:v>
      </x:c>
      <x:c r="E1748" s="1" t="str">
        <x:v>Normal</x:v>
      </x:c>
      <x:c r="F1748" s="1" t="str">
        <x:v>Email</x:v>
      </x:c>
      <x:c r="G1748" s="1" t="str">
        <x:v>Account access</x:v>
      </x:c>
      <x:c r="H1748" s="1" t="n">
        <x:v>0</x:v>
      </x:c>
      <x:c r="I1748" s="1" t="n">
        <x:v>3</x:v>
      </x:c>
      <x:c r="J1748" s="1" t="n">
        <x:f>IF(E1748="","",VLOOKUP(E1748,'Guide'!$A$7:$C$10,2,FALSE))</x:f>
        <x:v>12</x:v>
      </x:c>
      <x:c r="K1748" s="1" t="n">
        <x:f>IF(E1748="","",VLOOKUP(E1748,'Guide'!$A$7:$C$10,3,FALSE))</x:f>
        <x:v>72</x:v>
      </x:c>
      <x:c r="L1748" s="10" t="n">
        <x:f>('Guide'!$B$4-B1748)*24</x:f>
        <x:v>1169.266666666721</x:v>
      </x:c>
      <x:c r="M1748" s="10" t="n">
        <x:f>IF(C1748="","",ROUND((C1748-B1748)*24,6))</x:f>
        <x:v>4.65</x:v>
      </x:c>
      <x:c r="N1748" s="10" t="n">
        <x:f>IF(D1748="","",ROUND((D1748-B1748)*24,6))</x:f>
        <x:v>118.76</x:v>
      </x:c>
      <x:c r="O1748" s="1" t="n">
        <x:f>IF(D1748="",1,0)</x:f>
        <x:v>0</x:v>
      </x:c>
      <x:c r="P1748" s="1" t="n">
        <x:f>IF(E1748="",0,IF(OR(C1748&lt;&gt;"",L1748&gt;=J1748),1,0))</x:f>
        <x:v>1</x:v>
      </x:c>
      <x:c r="Q1748" s="1" t="n">
        <x:f>IF(AND(E1748&lt;&gt;"",C1748&lt;&gt;"",M1748&lt;=J1748),1,0)</x:f>
        <x:v>1</x:v>
      </x:c>
      <x:c r="R1748" s="1" t="n">
        <x:f>P1748-Q1748</x:f>
        <x:v>0</x:v>
      </x:c>
      <x:c r="S1748" s="1" t="n">
        <x:f>IF(E1748="",0,IF(OR(D1748&lt;&gt;"",L1748&gt;=K1748),1,0))</x:f>
        <x:v>1</x:v>
      </x:c>
      <x:c r="T1748" s="1" t="n">
        <x:f>IF(AND(E1748&lt;&gt;"",D1748&lt;&gt;"",N1748&lt;=K1748),1,0)</x:f>
        <x:v>0</x:v>
      </x:c>
      <x:c r="U1748" s="1" t="n">
        <x:f>S1748-T1748</x:f>
        <x:v>1</x:v>
      </x:c>
      <x:c r="V1748" s="1" t="n">
        <x:f>IF(I1748="",0,1)</x:f>
        <x:v>1</x:v>
      </x:c>
      <x:c r="W1748" s="1" t="n">
        <x:f>IF(I1748&gt;=4,1,0)</x:f>
        <x:v>0</x:v>
      </x:c>
      <x:c r="X1748" s="1" t="n">
        <x:f>1-O1748</x:f>
        <x:v>1</x:v>
      </x:c>
      <x:c r="Y1748" s="1" t="n">
        <x:f>IF(AND(O1748=1,L1748&gt;168),1,0)</x:f>
        <x:v>0</x:v>
      </x:c>
    </x:row>
    <x:row r="1749">
      <x:c r="A1749" s="1" t="str">
        <x:v>T01744</x:v>
      </x:c>
      <x:c r="B1749" s="9" t="n">
        <x:v>45724.30972222222</x:v>
      </x:c>
      <x:c r="C1749" s="9" t="n">
        <x:v>45724.81180555555</x:v>
      </x:c>
      <x:c r="D1749" s="9" t="n">
        <x:v>45735.657222222224</x:v>
      </x:c>
      <x:c r="E1749" s="1" t="str">
        <x:v>Normal</x:v>
      </x:c>
      <x:c r="F1749" s="1" t="str">
        <x:v>WhatsApp</x:v>
      </x:c>
      <x:c r="G1749" s="1" t="str">
        <x:v>Account access</x:v>
      </x:c>
      <x:c r="H1749" s="1" t="n">
        <x:v>0</x:v>
      </x:c>
      <x:c r="I1749" s="1"/>
      <x:c r="J1749" s="1" t="n">
        <x:f>IF(E1749="","",VLOOKUP(E1749,'Guide'!$A$7:$C$10,2,FALSE))</x:f>
        <x:v>12</x:v>
      </x:c>
      <x:c r="K1749" s="1" t="n">
        <x:f>IF(E1749="","",VLOOKUP(E1749,'Guide'!$A$7:$C$10,3,FALSE))</x:f>
        <x:v>72</x:v>
      </x:c>
      <x:c r="L1749" s="10" t="n">
        <x:f>('Guide'!$B$4-B1749)*24</x:f>
        <x:v>2752.5666666667094</x:v>
      </x:c>
      <x:c r="M1749" s="10" t="n">
        <x:f>IF(C1749="","",ROUND((C1749-B1749)*24,6))</x:f>
        <x:v>12.05</x:v>
      </x:c>
      <x:c r="N1749" s="10" t="n">
        <x:f>IF(D1749="","",ROUND((D1749-B1749)*24,6))</x:f>
        <x:v>272.34</x:v>
      </x:c>
      <x:c r="O1749" s="1" t="n">
        <x:f>IF(D1749="",1,0)</x:f>
        <x:v>0</x:v>
      </x:c>
      <x:c r="P1749" s="1" t="n">
        <x:f>IF(E1749="",0,IF(OR(C1749&lt;&gt;"",L1749&gt;=J1749),1,0))</x:f>
        <x:v>1</x:v>
      </x:c>
      <x:c r="Q1749" s="1" t="n">
        <x:f>IF(AND(E1749&lt;&gt;"",C1749&lt;&gt;"",M1749&lt;=J1749),1,0)</x:f>
        <x:v>0</x:v>
      </x:c>
      <x:c r="R1749" s="1" t="n">
        <x:f>P1749-Q1749</x:f>
        <x:v>1</x:v>
      </x:c>
      <x:c r="S1749" s="1" t="n">
        <x:f>IF(E1749="",0,IF(OR(D1749&lt;&gt;"",L1749&gt;=K1749),1,0))</x:f>
        <x:v>1</x:v>
      </x:c>
      <x:c r="T1749" s="1" t="n">
        <x:f>IF(AND(E1749&lt;&gt;"",D1749&lt;&gt;"",N1749&lt;=K1749),1,0)</x:f>
        <x:v>0</x:v>
      </x:c>
      <x:c r="U1749" s="1" t="n">
        <x:f>S1749-T1749</x:f>
        <x:v>1</x:v>
      </x:c>
      <x:c r="V1749" s="1" t="n">
        <x:f>IF(I1749="",0,1)</x:f>
        <x:v>0</x:v>
      </x:c>
      <x:c r="W1749" s="1" t="n">
        <x:f>IF(I1749&gt;=4,1,0)</x:f>
        <x:v>0</x:v>
      </x:c>
      <x:c r="X1749" s="1" t="n">
        <x:f>1-O1749</x:f>
        <x:v>1</x:v>
      </x:c>
      <x:c r="Y1749" s="1" t="n">
        <x:f>IF(AND(O1749=1,L1749&gt;168),1,0)</x:f>
        <x:v>0</x:v>
      </x:c>
    </x:row>
    <x:row r="1750">
      <x:c r="A1750" s="1" t="str">
        <x:v>T01745</x:v>
      </x:c>
      <x:c r="B1750" s="9" t="n">
        <x:v>45705.86319444444</x:v>
      </x:c>
      <x:c r="C1750" s="9" t="n">
        <x:v>45706.021944444445</x:v>
      </x:c>
      <x:c r="D1750" s="9" t="n">
        <x:v>45707.55902777778</x:v>
      </x:c>
      <x:c r="E1750" s="1" t="str">
        <x:v>High</x:v>
      </x:c>
      <x:c r="F1750" s="1" t="str">
        <x:v>Email</x:v>
      </x:c>
      <x:c r="G1750" s="1" t="str">
        <x:v>Billing</x:v>
      </x:c>
      <x:c r="H1750" s="1" t="n">
        <x:v>0</x:v>
      </x:c>
      <x:c r="I1750" s="1"/>
      <x:c r="J1750" s="1" t="n">
        <x:f>IF(E1750="","",VLOOKUP(E1750,'Guide'!$A$7:$C$10,2,FALSE))</x:f>
        <x:v>4</x:v>
      </x:c>
      <x:c r="K1750" s="1" t="n">
        <x:f>IF(E1750="","",VLOOKUP(E1750,'Guide'!$A$7:$C$10,3,FALSE))</x:f>
        <x:v>24</x:v>
      </x:c>
      <x:c r="L1750" s="10" t="n">
        <x:f>('Guide'!$B$4-B1750)*24</x:f>
        <x:v>3195.283333333384</x:v>
      </x:c>
      <x:c r="M1750" s="10" t="n">
        <x:f>IF(C1750="","",ROUND((C1750-B1750)*24,6))</x:f>
        <x:v>3.81</x:v>
      </x:c>
      <x:c r="N1750" s="10" t="n">
        <x:f>IF(D1750="","",ROUND((D1750-B1750)*24,6))</x:f>
        <x:v>40.7</x:v>
      </x:c>
      <x:c r="O1750" s="1" t="n">
        <x:f>IF(D1750="",1,0)</x:f>
        <x:v>0</x:v>
      </x:c>
      <x:c r="P1750" s="1" t="n">
        <x:f>IF(E1750="",0,IF(OR(C1750&lt;&gt;"",L1750&gt;=J1750),1,0))</x:f>
        <x:v>1</x:v>
      </x:c>
      <x:c r="Q1750" s="1" t="n">
        <x:f>IF(AND(E1750&lt;&gt;"",C1750&lt;&gt;"",M1750&lt;=J1750),1,0)</x:f>
        <x:v>1</x:v>
      </x:c>
      <x:c r="R1750" s="1" t="n">
        <x:f>P1750-Q1750</x:f>
        <x:v>0</x:v>
      </x:c>
      <x:c r="S1750" s="1" t="n">
        <x:f>IF(E1750="",0,IF(OR(D1750&lt;&gt;"",L1750&gt;=K1750),1,0))</x:f>
        <x:v>1</x:v>
      </x:c>
      <x:c r="T1750" s="1" t="n">
        <x:f>IF(AND(E1750&lt;&gt;"",D1750&lt;&gt;"",N1750&lt;=K1750),1,0)</x:f>
        <x:v>0</x:v>
      </x:c>
      <x:c r="U1750" s="1" t="n">
        <x:f>S1750-T1750</x:f>
        <x:v>1</x:v>
      </x:c>
      <x:c r="V1750" s="1" t="n">
        <x:f>IF(I1750="",0,1)</x:f>
        <x:v>0</x:v>
      </x:c>
      <x:c r="W1750" s="1" t="n">
        <x:f>IF(I1750&gt;=4,1,0)</x:f>
        <x:v>0</x:v>
      </x:c>
      <x:c r="X1750" s="1" t="n">
        <x:f>1-O1750</x:f>
        <x:v>1</x:v>
      </x:c>
      <x:c r="Y1750" s="1" t="n">
        <x:f>IF(AND(O1750=1,L1750&gt;168),1,0)</x:f>
        <x:v>0</x:v>
      </x:c>
    </x:row>
    <x:row r="1751">
      <x:c r="A1751" s="1" t="str">
        <x:v>T01746</x:v>
      </x:c>
      <x:c r="B1751" s="9" t="n">
        <x:v>45714.82916666667</x:v>
      </x:c>
      <x:c r="C1751" s="9" t="n">
        <x:v>45714.91416666667</x:v>
      </x:c>
      <x:c r="D1751" s="9" t="n">
        <x:v>45717.13958333333</x:v>
      </x:c>
      <x:c r="E1751" s="1" t="str">
        <x:v>High</x:v>
      </x:c>
      <x:c r="F1751" s="1" t="str">
        <x:v>Email</x:v>
      </x:c>
      <x:c r="G1751" s="1" t="str">
        <x:v>Product information</x:v>
      </x:c>
      <x:c r="H1751" s="1" t="n">
        <x:v>0</x:v>
      </x:c>
      <x:c r="I1751" s="1" t="n">
        <x:v>1</x:v>
      </x:c>
      <x:c r="J1751" s="1" t="n">
        <x:f>IF(E1751="","",VLOOKUP(E1751,'Guide'!$A$7:$C$10,2,FALSE))</x:f>
        <x:v>4</x:v>
      </x:c>
      <x:c r="K1751" s="1" t="n">
        <x:f>IF(E1751="","",VLOOKUP(E1751,'Guide'!$A$7:$C$10,3,FALSE))</x:f>
        <x:v>24</x:v>
      </x:c>
      <x:c r="L1751" s="10" t="n">
        <x:f>('Guide'!$B$4-B1751)*24</x:f>
        <x:v>2980.0999999999185</x:v>
      </x:c>
      <x:c r="M1751" s="10" t="n">
        <x:f>IF(C1751="","",ROUND((C1751-B1751)*24,6))</x:f>
        <x:v>2.04</x:v>
      </x:c>
      <x:c r="N1751" s="10" t="n">
        <x:f>IF(D1751="","",ROUND((D1751-B1751)*24,6))</x:f>
        <x:v>55.45</x:v>
      </x:c>
      <x:c r="O1751" s="1" t="n">
        <x:f>IF(D1751="",1,0)</x:f>
        <x:v>0</x:v>
      </x:c>
      <x:c r="P1751" s="1" t="n">
        <x:f>IF(E1751="",0,IF(OR(C1751&lt;&gt;"",L1751&gt;=J1751),1,0))</x:f>
        <x:v>1</x:v>
      </x:c>
      <x:c r="Q1751" s="1" t="n">
        <x:f>IF(AND(E1751&lt;&gt;"",C1751&lt;&gt;"",M1751&lt;=J1751),1,0)</x:f>
        <x:v>1</x:v>
      </x:c>
      <x:c r="R1751" s="1" t="n">
        <x:f>P1751-Q1751</x:f>
        <x:v>0</x:v>
      </x:c>
      <x:c r="S1751" s="1" t="n">
        <x:f>IF(E1751="",0,IF(OR(D1751&lt;&gt;"",L1751&gt;=K1751),1,0))</x:f>
        <x:v>1</x:v>
      </x:c>
      <x:c r="T1751" s="1" t="n">
        <x:f>IF(AND(E1751&lt;&gt;"",D1751&lt;&gt;"",N1751&lt;=K1751),1,0)</x:f>
        <x:v>0</x:v>
      </x:c>
      <x:c r="U1751" s="1" t="n">
        <x:f>S1751-T1751</x:f>
        <x:v>1</x:v>
      </x:c>
      <x:c r="V1751" s="1" t="n">
        <x:f>IF(I1751="",0,1)</x:f>
        <x:v>1</x:v>
      </x:c>
      <x:c r="W1751" s="1" t="n">
        <x:f>IF(I1751&gt;=4,1,0)</x:f>
        <x:v>0</x:v>
      </x:c>
      <x:c r="X1751" s="1" t="n">
        <x:f>1-O1751</x:f>
        <x:v>1</x:v>
      </x:c>
      <x:c r="Y1751" s="1" t="n">
        <x:f>IF(AND(O1751=1,L1751&gt;168),1,0)</x:f>
        <x:v>0</x:v>
      </x:c>
    </x:row>
    <x:row r="1752">
      <x:c r="A1752" s="1" t="str">
        <x:v>T01747</x:v>
      </x:c>
      <x:c r="B1752" s="9" t="n">
        <x:v>45666.61597222222</x:v>
      </x:c>
      <x:c r="C1752" s="9" t="n">
        <x:v>45667.485138888886</x:v>
      </x:c>
      <x:c r="D1752" s="9" t="n">
        <x:v>45669.643472222226</x:v>
      </x:c>
      <x:c r="E1752" s="1" t="str">
        <x:v>Low</x:v>
      </x:c>
      <x:c r="F1752" s="1" t="str">
        <x:v>WhatsApp</x:v>
      </x:c>
      <x:c r="G1752" s="1" t="str">
        <x:v>Product information</x:v>
      </x:c>
      <x:c r="H1752" s="1" t="n">
        <x:v>0</x:v>
      </x:c>
      <x:c r="I1752" s="1" t="n">
        <x:v>4</x:v>
      </x:c>
      <x:c r="J1752" s="1" t="n">
        <x:f>IF(E1752="","",VLOOKUP(E1752,'Guide'!$A$7:$C$10,2,FALSE))</x:f>
        <x:v>24</x:v>
      </x:c>
      <x:c r="K1752" s="1" t="n">
        <x:f>IF(E1752="","",VLOOKUP(E1752,'Guide'!$A$7:$C$10,3,FALSE))</x:f>
        <x:v>120</x:v>
      </x:c>
      <x:c r="L1752" s="10" t="n">
        <x:f>('Guide'!$B$4-B1752)*24</x:f>
        <x:v>4137.216666666674</x:v>
      </x:c>
      <x:c r="M1752" s="10" t="n">
        <x:f>IF(C1752="","",ROUND((C1752-B1752)*24,6))</x:f>
        <x:v>20.86</x:v>
      </x:c>
      <x:c r="N1752" s="10" t="n">
        <x:f>IF(D1752="","",ROUND((D1752-B1752)*24,6))</x:f>
        <x:v>72.66</x:v>
      </x:c>
      <x:c r="O1752" s="1" t="n">
        <x:f>IF(D1752="",1,0)</x:f>
        <x:v>0</x:v>
      </x:c>
      <x:c r="P1752" s="1" t="n">
        <x:f>IF(E1752="",0,IF(OR(C1752&lt;&gt;"",L1752&gt;=J1752),1,0))</x:f>
        <x:v>1</x:v>
      </x:c>
      <x:c r="Q1752" s="1" t="n">
        <x:f>IF(AND(E1752&lt;&gt;"",C1752&lt;&gt;"",M1752&lt;=J1752),1,0)</x:f>
        <x:v>1</x:v>
      </x:c>
      <x:c r="R1752" s="1" t="n">
        <x:f>P1752-Q1752</x:f>
        <x:v>0</x:v>
      </x:c>
      <x:c r="S1752" s="1" t="n">
        <x:f>IF(E1752="",0,IF(OR(D1752&lt;&gt;"",L1752&gt;=K1752),1,0))</x:f>
        <x:v>1</x:v>
      </x:c>
      <x:c r="T1752" s="1" t="n">
        <x:f>IF(AND(E1752&lt;&gt;"",D1752&lt;&gt;"",N1752&lt;=K1752),1,0)</x:f>
        <x:v>1</x:v>
      </x:c>
      <x:c r="U1752" s="1" t="n">
        <x:f>S1752-T1752</x:f>
        <x:v>0</x:v>
      </x:c>
      <x:c r="V1752" s="1" t="n">
        <x:f>IF(I1752="",0,1)</x:f>
        <x:v>1</x:v>
      </x:c>
      <x:c r="W1752" s="1" t="n">
        <x:f>IF(I1752&gt;=4,1,0)</x:f>
        <x:v>1</x:v>
      </x:c>
      <x:c r="X1752" s="1" t="n">
        <x:f>1-O1752</x:f>
        <x:v>1</x:v>
      </x:c>
      <x:c r="Y1752" s="1" t="n">
        <x:f>IF(AND(O1752=1,L1752&gt;168),1,0)</x:f>
        <x:v>0</x:v>
      </x:c>
    </x:row>
    <x:row r="1753">
      <x:c r="A1753" s="1" t="str">
        <x:v>T01748</x:v>
      </x:c>
      <x:c r="B1753" s="9" t="n">
        <x:v>45727.13055555556</x:v>
      </x:c>
      <x:c r="C1753" s="9" t="n">
        <x:v>45727.94013888889</x:v>
      </x:c>
      <x:c r="D1753" s="9" t="n">
        <x:v>45730.259722222225</x:v>
      </x:c>
      <x:c r="E1753" s="1" t="str">
        <x:v>Normal</x:v>
      </x:c>
      <x:c r="F1753" s="1" t="str">
        <x:v>Email</x:v>
      </x:c>
      <x:c r="G1753" s="1" t="str">
        <x:v>Billing</x:v>
      </x:c>
      <x:c r="H1753" s="1" t="n">
        <x:v>1</x:v>
      </x:c>
      <x:c r="I1753" s="1" t="n">
        <x:v>1</x:v>
      </x:c>
      <x:c r="J1753" s="1" t="n">
        <x:f>IF(E1753="","",VLOOKUP(E1753,'Guide'!$A$7:$C$10,2,FALSE))</x:f>
        <x:v>12</x:v>
      </x:c>
      <x:c r="K1753" s="1" t="n">
        <x:f>IF(E1753="","",VLOOKUP(E1753,'Guide'!$A$7:$C$10,3,FALSE))</x:f>
        <x:v>72</x:v>
      </x:c>
      <x:c r="L1753" s="10" t="n">
        <x:f>('Guide'!$B$4-B1753)*24</x:f>
        <x:v>2684.8666666665813</x:v>
      </x:c>
      <x:c r="M1753" s="10" t="n">
        <x:f>IF(C1753="","",ROUND((C1753-B1753)*24,6))</x:f>
        <x:v>19.43</x:v>
      </x:c>
      <x:c r="N1753" s="10" t="n">
        <x:f>IF(D1753="","",ROUND((D1753-B1753)*24,6))</x:f>
        <x:v>75.1</x:v>
      </x:c>
      <x:c r="O1753" s="1" t="n">
        <x:f>IF(D1753="",1,0)</x:f>
        <x:v>0</x:v>
      </x:c>
      <x:c r="P1753" s="1" t="n">
        <x:f>IF(E1753="",0,IF(OR(C1753&lt;&gt;"",L1753&gt;=J1753),1,0))</x:f>
        <x:v>1</x:v>
      </x:c>
      <x:c r="Q1753" s="1" t="n">
        <x:f>IF(AND(E1753&lt;&gt;"",C1753&lt;&gt;"",M1753&lt;=J1753),1,0)</x:f>
        <x:v>0</x:v>
      </x:c>
      <x:c r="R1753" s="1" t="n">
        <x:f>P1753-Q1753</x:f>
        <x:v>1</x:v>
      </x:c>
      <x:c r="S1753" s="1" t="n">
        <x:f>IF(E1753="",0,IF(OR(D1753&lt;&gt;"",L1753&gt;=K1753),1,0))</x:f>
        <x:v>1</x:v>
      </x:c>
      <x:c r="T1753" s="1" t="n">
        <x:f>IF(AND(E1753&lt;&gt;"",D1753&lt;&gt;"",N1753&lt;=K1753),1,0)</x:f>
        <x:v>0</x:v>
      </x:c>
      <x:c r="U1753" s="1" t="n">
        <x:f>S1753-T1753</x:f>
        <x:v>1</x:v>
      </x:c>
      <x:c r="V1753" s="1" t="n">
        <x:f>IF(I1753="",0,1)</x:f>
        <x:v>1</x:v>
      </x:c>
      <x:c r="W1753" s="1" t="n">
        <x:f>IF(I1753&gt;=4,1,0)</x:f>
        <x:v>0</x:v>
      </x:c>
      <x:c r="X1753" s="1" t="n">
        <x:f>1-O1753</x:f>
        <x:v>1</x:v>
      </x:c>
      <x:c r="Y1753" s="1" t="n">
        <x:f>IF(AND(O1753=1,L1753&gt;168),1,0)</x:f>
        <x:v>0</x:v>
      </x:c>
    </x:row>
    <x:row r="1754">
      <x:c r="A1754" s="1" t="str">
        <x:v>T01749</x:v>
      </x:c>
      <x:c r="B1754" s="9" t="n">
        <x:v>45659.14236111111</x:v>
      </x:c>
      <x:c r="C1754" s="9" t="n">
        <x:v>45659.92152777778</x:v>
      </x:c>
      <x:c r="D1754" s="9" t="n">
        <x:v>45662.58027777778</x:v>
      </x:c>
      <x:c r="E1754" s="1" t="str">
        <x:v>Normal</x:v>
      </x:c>
      <x:c r="F1754" s="1" t="str">
        <x:v>WhatsApp</x:v>
      </x:c>
      <x:c r="G1754" s="1" t="str">
        <x:v>Refund</x:v>
      </x:c>
      <x:c r="H1754" s="1" t="n">
        <x:v>0</x:v>
      </x:c>
      <x:c r="I1754" s="1"/>
      <x:c r="J1754" s="1" t="n">
        <x:f>IF(E1754="","",VLOOKUP(E1754,'Guide'!$A$7:$C$10,2,FALSE))</x:f>
        <x:v>12</x:v>
      </x:c>
      <x:c r="K1754" s="1" t="n">
        <x:f>IF(E1754="","",VLOOKUP(E1754,'Guide'!$A$7:$C$10,3,FALSE))</x:f>
        <x:v>72</x:v>
      </x:c>
      <x:c r="L1754" s="10" t="n">
        <x:f>('Guide'!$B$4-B1754)*24</x:f>
        <x:v>4316.583333333372</x:v>
      </x:c>
      <x:c r="M1754" s="10" t="n">
        <x:f>IF(C1754="","",ROUND((C1754-B1754)*24,6))</x:f>
        <x:v>18.7</x:v>
      </x:c>
      <x:c r="N1754" s="10" t="n">
        <x:f>IF(D1754="","",ROUND((D1754-B1754)*24,6))</x:f>
        <x:v>82.51</x:v>
      </x:c>
      <x:c r="O1754" s="1" t="n">
        <x:f>IF(D1754="",1,0)</x:f>
        <x:v>0</x:v>
      </x:c>
      <x:c r="P1754" s="1" t="n">
        <x:f>IF(E1754="",0,IF(OR(C1754&lt;&gt;"",L1754&gt;=J1754),1,0))</x:f>
        <x:v>1</x:v>
      </x:c>
      <x:c r="Q1754" s="1" t="n">
        <x:f>IF(AND(E1754&lt;&gt;"",C1754&lt;&gt;"",M1754&lt;=J1754),1,0)</x:f>
        <x:v>0</x:v>
      </x:c>
      <x:c r="R1754" s="1" t="n">
        <x:f>P1754-Q1754</x:f>
        <x:v>1</x:v>
      </x:c>
      <x:c r="S1754" s="1" t="n">
        <x:f>IF(E1754="",0,IF(OR(D1754&lt;&gt;"",L1754&gt;=K1754),1,0))</x:f>
        <x:v>1</x:v>
      </x:c>
      <x:c r="T1754" s="1" t="n">
        <x:f>IF(AND(E1754&lt;&gt;"",D1754&lt;&gt;"",N1754&lt;=K1754),1,0)</x:f>
        <x:v>0</x:v>
      </x:c>
      <x:c r="U1754" s="1" t="n">
        <x:f>S1754-T1754</x:f>
        <x:v>1</x:v>
      </x:c>
      <x:c r="V1754" s="1" t="n">
        <x:f>IF(I1754="",0,1)</x:f>
        <x:v>0</x:v>
      </x:c>
      <x:c r="W1754" s="1" t="n">
        <x:f>IF(I1754&gt;=4,1,0)</x:f>
        <x:v>0</x:v>
      </x:c>
      <x:c r="X1754" s="1" t="n">
        <x:f>1-O1754</x:f>
        <x:v>1</x:v>
      </x:c>
      <x:c r="Y1754" s="1" t="n">
        <x:f>IF(AND(O1754=1,L1754&gt;168),1,0)</x:f>
        <x:v>0</x:v>
      </x:c>
    </x:row>
    <x:row r="1755">
      <x:c r="A1755" s="1" t="str">
        <x:v>T01750</x:v>
      </x:c>
      <x:c r="B1755" s="9" t="n">
        <x:v>45746.32847222222</x:v>
      </x:c>
      <x:c r="C1755" s="9" t="n">
        <x:v>45746.48055555556</x:v>
      </x:c>
      <x:c r="D1755" s="9" t="n">
        <x:v>45747.13055555556</x:v>
      </x:c>
      <x:c r="E1755" s="1" t="str">
        <x:v>Normal</x:v>
      </x:c>
      <x:c r="F1755" s="1" t="str">
        <x:v>Email</x:v>
      </x:c>
      <x:c r="G1755" s="1" t="str">
        <x:v>Delivery</x:v>
      </x:c>
      <x:c r="H1755" s="1" t="n">
        <x:v>0</x:v>
      </x:c>
      <x:c r="I1755" s="1" t="n">
        <x:v>5</x:v>
      </x:c>
      <x:c r="J1755" s="1" t="n">
        <x:f>IF(E1755="","",VLOOKUP(E1755,'Guide'!$A$7:$C$10,2,FALSE))</x:f>
        <x:v>12</x:v>
      </x:c>
      <x:c r="K1755" s="1" t="n">
        <x:f>IF(E1755="","",VLOOKUP(E1755,'Guide'!$A$7:$C$10,3,FALSE))</x:f>
        <x:v>72</x:v>
      </x:c>
      <x:c r="L1755" s="10" t="n">
        <x:f>('Guide'!$B$4-B1755)*24</x:f>
        <x:v>2224.1166666666395</x:v>
      </x:c>
      <x:c r="M1755" s="10" t="n">
        <x:f>IF(C1755="","",ROUND((C1755-B1755)*24,6))</x:f>
        <x:v>3.65</x:v>
      </x:c>
      <x:c r="N1755" s="10" t="n">
        <x:f>IF(D1755="","",ROUND((D1755-B1755)*24,6))</x:f>
        <x:v>19.25</x:v>
      </x:c>
      <x:c r="O1755" s="1" t="n">
        <x:f>IF(D1755="",1,0)</x:f>
        <x:v>0</x:v>
      </x:c>
      <x:c r="P1755" s="1" t="n">
        <x:f>IF(E1755="",0,IF(OR(C1755&lt;&gt;"",L1755&gt;=J1755),1,0))</x:f>
        <x:v>1</x:v>
      </x:c>
      <x:c r="Q1755" s="1" t="n">
        <x:f>IF(AND(E1755&lt;&gt;"",C1755&lt;&gt;"",M1755&lt;=J1755),1,0)</x:f>
        <x:v>1</x:v>
      </x:c>
      <x:c r="R1755" s="1" t="n">
        <x:f>P1755-Q1755</x:f>
        <x:v>0</x:v>
      </x:c>
      <x:c r="S1755" s="1" t="n">
        <x:f>IF(E1755="",0,IF(OR(D1755&lt;&gt;"",L1755&gt;=K1755),1,0))</x:f>
        <x:v>1</x:v>
      </x:c>
      <x:c r="T1755" s="1" t="n">
        <x:f>IF(AND(E1755&lt;&gt;"",D1755&lt;&gt;"",N1755&lt;=K1755),1,0)</x:f>
        <x:v>1</x:v>
      </x:c>
      <x:c r="U1755" s="1" t="n">
        <x:f>S1755-T1755</x:f>
        <x:v>0</x:v>
      </x:c>
      <x:c r="V1755" s="1" t="n">
        <x:f>IF(I1755="",0,1)</x:f>
        <x:v>1</x:v>
      </x:c>
      <x:c r="W1755" s="1" t="n">
        <x:f>IF(I1755&gt;=4,1,0)</x:f>
        <x:v>1</x:v>
      </x:c>
      <x:c r="X1755" s="1" t="n">
        <x:f>1-O1755</x:f>
        <x:v>1</x:v>
      </x:c>
      <x:c r="Y1755" s="1" t="n">
        <x:f>IF(AND(O1755=1,L1755&gt;168),1,0)</x:f>
        <x:v>0</x:v>
      </x:c>
    </x:row>
    <x:row r="1756">
      <x:c r="A1756" s="1" t="str">
        <x:v>T01751</x:v>
      </x:c>
      <x:c r="B1756" s="9" t="n">
        <x:v>45803.73819444444</x:v>
      </x:c>
      <x:c r="C1756" s="9" t="n">
        <x:v>45804.13111111111</x:v>
      </x:c>
      <x:c r="D1756" s="9" t="n">
        <x:v>45805.69527777778</x:v>
      </x:c>
      <x:c r="E1756" s="1" t="str">
        <x:v>Normal</x:v>
      </x:c>
      <x:c r="F1756" s="1" t="str">
        <x:v>Web chat</x:v>
      </x:c>
      <x:c r="G1756" s="1" t="str">
        <x:v>Billing</x:v>
      </x:c>
      <x:c r="H1756" s="1" t="n">
        <x:v>0</x:v>
      </x:c>
      <x:c r="I1756" s="1"/>
      <x:c r="J1756" s="1" t="n">
        <x:f>IF(E1756="","",VLOOKUP(E1756,'Guide'!$A$7:$C$10,2,FALSE))</x:f>
        <x:v>12</x:v>
      </x:c>
      <x:c r="K1756" s="1" t="n">
        <x:f>IF(E1756="","",VLOOKUP(E1756,'Guide'!$A$7:$C$10,3,FALSE))</x:f>
        <x:v>72</x:v>
      </x:c>
      <x:c r="L1756" s="10" t="n">
        <x:f>('Guide'!$B$4-B1756)*24</x:f>
        <x:v>846.2833333333838</x:v>
      </x:c>
      <x:c r="M1756" s="10" t="n">
        <x:f>IF(C1756="","",ROUND((C1756-B1756)*24,6))</x:f>
        <x:v>9.43</x:v>
      </x:c>
      <x:c r="N1756" s="10" t="n">
        <x:f>IF(D1756="","",ROUND((D1756-B1756)*24,6))</x:f>
        <x:v>46.97</x:v>
      </x:c>
      <x:c r="O1756" s="1" t="n">
        <x:f>IF(D1756="",1,0)</x:f>
        <x:v>0</x:v>
      </x:c>
      <x:c r="P1756" s="1" t="n">
        <x:f>IF(E1756="",0,IF(OR(C1756&lt;&gt;"",L1756&gt;=J1756),1,0))</x:f>
        <x:v>1</x:v>
      </x:c>
      <x:c r="Q1756" s="1" t="n">
        <x:f>IF(AND(E1756&lt;&gt;"",C1756&lt;&gt;"",M1756&lt;=J1756),1,0)</x:f>
        <x:v>1</x:v>
      </x:c>
      <x:c r="R1756" s="1" t="n">
        <x:f>P1756-Q1756</x:f>
        <x:v>0</x:v>
      </x:c>
      <x:c r="S1756" s="1" t="n">
        <x:f>IF(E1756="",0,IF(OR(D1756&lt;&gt;"",L1756&gt;=K1756),1,0))</x:f>
        <x:v>1</x:v>
      </x:c>
      <x:c r="T1756" s="1" t="n">
        <x:f>IF(AND(E1756&lt;&gt;"",D1756&lt;&gt;"",N1756&lt;=K1756),1,0)</x:f>
        <x:v>1</x:v>
      </x:c>
      <x:c r="U1756" s="1" t="n">
        <x:f>S1756-T1756</x:f>
        <x:v>0</x:v>
      </x:c>
      <x:c r="V1756" s="1" t="n">
        <x:f>IF(I1756="",0,1)</x:f>
        <x:v>0</x:v>
      </x:c>
      <x:c r="W1756" s="1" t="n">
        <x:f>IF(I1756&gt;=4,1,0)</x:f>
        <x:v>0</x:v>
      </x:c>
      <x:c r="X1756" s="1" t="n">
        <x:f>1-O1756</x:f>
        <x:v>1</x:v>
      </x:c>
      <x:c r="Y1756" s="1" t="n">
        <x:f>IF(AND(O1756=1,L1756&gt;168),1,0)</x:f>
        <x:v>0</x:v>
      </x:c>
    </x:row>
    <x:row r="1757">
      <x:c r="A1757" s="1" t="str">
        <x:v>T01752</x:v>
      </x:c>
      <x:c r="B1757" s="9" t="n">
        <x:v>45668.38055555556</x:v>
      </x:c>
      <x:c r="C1757" s="9" t="n">
        <x:v>45668.705555555556</x:v>
      </x:c>
      <x:c r="D1757" s="9" t="n">
        <x:v>45670.860138888886</x:v>
      </x:c>
      <x:c r="E1757" s="1" t="str">
        <x:v>Normal</x:v>
      </x:c>
      <x:c r="F1757" s="1" t="str">
        <x:v>Web chat</x:v>
      </x:c>
      <x:c r="G1757" s="1" t="str">
        <x:v>Billing</x:v>
      </x:c>
      <x:c r="H1757" s="1" t="n">
        <x:v>0</x:v>
      </x:c>
      <x:c r="I1757" s="1"/>
      <x:c r="J1757" s="1" t="n">
        <x:f>IF(E1757="","",VLOOKUP(E1757,'Guide'!$A$7:$C$10,2,FALSE))</x:f>
        <x:v>12</x:v>
      </x:c>
      <x:c r="K1757" s="1" t="n">
        <x:f>IF(E1757="","",VLOOKUP(E1757,'Guide'!$A$7:$C$10,3,FALSE))</x:f>
        <x:v>72</x:v>
      </x:c>
      <x:c r="L1757" s="10" t="n">
        <x:f>('Guide'!$B$4-B1757)*24</x:f>
        <x:v>4094.8666666665813</x:v>
      </x:c>
      <x:c r="M1757" s="10" t="n">
        <x:f>IF(C1757="","",ROUND((C1757-B1757)*24,6))</x:f>
        <x:v>7.8</x:v>
      </x:c>
      <x:c r="N1757" s="10" t="n">
        <x:f>IF(D1757="","",ROUND((D1757-B1757)*24,6))</x:f>
        <x:v>59.51</x:v>
      </x:c>
      <x:c r="O1757" s="1" t="n">
        <x:f>IF(D1757="",1,0)</x:f>
        <x:v>0</x:v>
      </x:c>
      <x:c r="P1757" s="1" t="n">
        <x:f>IF(E1757="",0,IF(OR(C1757&lt;&gt;"",L1757&gt;=J1757),1,0))</x:f>
        <x:v>1</x:v>
      </x:c>
      <x:c r="Q1757" s="1" t="n">
        <x:f>IF(AND(E1757&lt;&gt;"",C1757&lt;&gt;"",M1757&lt;=J1757),1,0)</x:f>
        <x:v>1</x:v>
      </x:c>
      <x:c r="R1757" s="1" t="n">
        <x:f>P1757-Q1757</x:f>
        <x:v>0</x:v>
      </x:c>
      <x:c r="S1757" s="1" t="n">
        <x:f>IF(E1757="",0,IF(OR(D1757&lt;&gt;"",L1757&gt;=K1757),1,0))</x:f>
        <x:v>1</x:v>
      </x:c>
      <x:c r="T1757" s="1" t="n">
        <x:f>IF(AND(E1757&lt;&gt;"",D1757&lt;&gt;"",N1757&lt;=K1757),1,0)</x:f>
        <x:v>1</x:v>
      </x:c>
      <x:c r="U1757" s="1" t="n">
        <x:f>S1757-T1757</x:f>
        <x:v>0</x:v>
      </x:c>
      <x:c r="V1757" s="1" t="n">
        <x:f>IF(I1757="",0,1)</x:f>
        <x:v>0</x:v>
      </x:c>
      <x:c r="W1757" s="1" t="n">
        <x:f>IF(I1757&gt;=4,1,0)</x:f>
        <x:v>0</x:v>
      </x:c>
      <x:c r="X1757" s="1" t="n">
        <x:f>1-O1757</x:f>
        <x:v>1</x:v>
      </x:c>
      <x:c r="Y1757" s="1" t="n">
        <x:f>IF(AND(O1757=1,L1757&gt;168),1,0)</x:f>
        <x:v>0</x:v>
      </x:c>
    </x:row>
    <x:row r="1758">
      <x:c r="A1758" s="1" t="str">
        <x:v>T01753</x:v>
      </x:c>
      <x:c r="B1758" s="9" t="n">
        <x:v>45823.879166666666</x:v>
      </x:c>
      <x:c r="C1758" s="9" t="n">
        <x:v>45824.475</x:v>
      </x:c>
      <x:c r="D1758" s="9" t="n">
        <x:v>45830.0825</x:v>
      </x:c>
      <x:c r="E1758" s="1" t="str">
        <x:v>Normal</x:v>
      </x:c>
      <x:c r="F1758" s="1" t="str">
        <x:v>WhatsApp</x:v>
      </x:c>
      <x:c r="G1758" s="1" t="str">
        <x:v>Product information</x:v>
      </x:c>
      <x:c r="H1758" s="1" t="n">
        <x:v>0</x:v>
      </x:c>
      <x:c r="I1758" s="1" t="n">
        <x:v>3</x:v>
      </x:c>
      <x:c r="J1758" s="1" t="n">
        <x:f>IF(E1758="","",VLOOKUP(E1758,'Guide'!$A$7:$C$10,2,FALSE))</x:f>
        <x:v>12</x:v>
      </x:c>
      <x:c r="K1758" s="1" t="n">
        <x:f>IF(E1758="","",VLOOKUP(E1758,'Guide'!$A$7:$C$10,3,FALSE))</x:f>
        <x:v>72</x:v>
      </x:c>
      <x:c r="L1758" s="10" t="n">
        <x:f>('Guide'!$B$4-B1758)*24</x:f>
        <x:v>362.9000000000233</x:v>
      </x:c>
      <x:c r="M1758" s="10" t="n">
        <x:f>IF(C1758="","",ROUND((C1758-B1758)*24,6))</x:f>
        <x:v>14.3</x:v>
      </x:c>
      <x:c r="N1758" s="10" t="n">
        <x:f>IF(D1758="","",ROUND((D1758-B1758)*24,6))</x:f>
        <x:v>148.88</x:v>
      </x:c>
      <x:c r="O1758" s="1" t="n">
        <x:f>IF(D1758="",1,0)</x:f>
        <x:v>0</x:v>
      </x:c>
      <x:c r="P1758" s="1" t="n">
        <x:f>IF(E1758="",0,IF(OR(C1758&lt;&gt;"",L1758&gt;=J1758),1,0))</x:f>
        <x:v>1</x:v>
      </x:c>
      <x:c r="Q1758" s="1" t="n">
        <x:f>IF(AND(E1758&lt;&gt;"",C1758&lt;&gt;"",M1758&lt;=J1758),1,0)</x:f>
        <x:v>0</x:v>
      </x:c>
      <x:c r="R1758" s="1" t="n">
        <x:f>P1758-Q1758</x:f>
        <x:v>1</x:v>
      </x:c>
      <x:c r="S1758" s="1" t="n">
        <x:f>IF(E1758="",0,IF(OR(D1758&lt;&gt;"",L1758&gt;=K1758),1,0))</x:f>
        <x:v>1</x:v>
      </x:c>
      <x:c r="T1758" s="1" t="n">
        <x:f>IF(AND(E1758&lt;&gt;"",D1758&lt;&gt;"",N1758&lt;=K1758),1,0)</x:f>
        <x:v>0</x:v>
      </x:c>
      <x:c r="U1758" s="1" t="n">
        <x:f>S1758-T1758</x:f>
        <x:v>1</x:v>
      </x:c>
      <x:c r="V1758" s="1" t="n">
        <x:f>IF(I1758="",0,1)</x:f>
        <x:v>1</x:v>
      </x:c>
      <x:c r="W1758" s="1" t="n">
        <x:f>IF(I1758&gt;=4,1,0)</x:f>
        <x:v>0</x:v>
      </x:c>
      <x:c r="X1758" s="1" t="n">
        <x:f>1-O1758</x:f>
        <x:v>1</x:v>
      </x:c>
      <x:c r="Y1758" s="1" t="n">
        <x:f>IF(AND(O1758=1,L1758&gt;168),1,0)</x:f>
        <x:v>0</x:v>
      </x:c>
    </x:row>
    <x:row r="1759">
      <x:c r="A1759" s="1" t="str">
        <x:v>T01754</x:v>
      </x:c>
      <x:c r="B1759" s="9" t="n">
        <x:v>45799.00555555556</x:v>
      </x:c>
      <x:c r="C1759" s="9" t="n">
        <x:v>45799.47180555556</x:v>
      </x:c>
      <x:c r="D1759" s="9" t="n">
        <x:v>45807.76263888889</x:v>
      </x:c>
      <x:c r="E1759" s="1" t="str">
        <x:v>Low</x:v>
      </x:c>
      <x:c r="F1759" s="1" t="str">
        <x:v>Email</x:v>
      </x:c>
      <x:c r="G1759" s="1" t="str">
        <x:v>Delivery</x:v>
      </x:c>
      <x:c r="H1759" s="1" t="n">
        <x:v>0</x:v>
      </x:c>
      <x:c r="I1759" s="1" t="n">
        <x:v>4</x:v>
      </x:c>
      <x:c r="J1759" s="1" t="n">
        <x:f>IF(E1759="","",VLOOKUP(E1759,'Guide'!$A$7:$C$10,2,FALSE))</x:f>
        <x:v>24</x:v>
      </x:c>
      <x:c r="K1759" s="1" t="n">
        <x:f>IF(E1759="","",VLOOKUP(E1759,'Guide'!$A$7:$C$10,3,FALSE))</x:f>
        <x:v>120</x:v>
      </x:c>
      <x:c r="L1759" s="10" t="n">
        <x:f>('Guide'!$B$4-B1759)*24</x:f>
        <x:v>959.8666666665813</x:v>
      </x:c>
      <x:c r="M1759" s="10" t="n">
        <x:f>IF(C1759="","",ROUND((C1759-B1759)*24,6))</x:f>
        <x:v>11.19</x:v>
      </x:c>
      <x:c r="N1759" s="10" t="n">
        <x:f>IF(D1759="","",ROUND((D1759-B1759)*24,6))</x:f>
        <x:v>210.17</x:v>
      </x:c>
      <x:c r="O1759" s="1" t="n">
        <x:f>IF(D1759="",1,0)</x:f>
        <x:v>0</x:v>
      </x:c>
      <x:c r="P1759" s="1" t="n">
        <x:f>IF(E1759="",0,IF(OR(C1759&lt;&gt;"",L1759&gt;=J1759),1,0))</x:f>
        <x:v>1</x:v>
      </x:c>
      <x:c r="Q1759" s="1" t="n">
        <x:f>IF(AND(E1759&lt;&gt;"",C1759&lt;&gt;"",M1759&lt;=J1759),1,0)</x:f>
        <x:v>1</x:v>
      </x:c>
      <x:c r="R1759" s="1" t="n">
        <x:f>P1759-Q1759</x:f>
        <x:v>0</x:v>
      </x:c>
      <x:c r="S1759" s="1" t="n">
        <x:f>IF(E1759="",0,IF(OR(D1759&lt;&gt;"",L1759&gt;=K1759),1,0))</x:f>
        <x:v>1</x:v>
      </x:c>
      <x:c r="T1759" s="1" t="n">
        <x:f>IF(AND(E1759&lt;&gt;"",D1759&lt;&gt;"",N1759&lt;=K1759),1,0)</x:f>
        <x:v>0</x:v>
      </x:c>
      <x:c r="U1759" s="1" t="n">
        <x:f>S1759-T1759</x:f>
        <x:v>1</x:v>
      </x:c>
      <x:c r="V1759" s="1" t="n">
        <x:f>IF(I1759="",0,1)</x:f>
        <x:v>1</x:v>
      </x:c>
      <x:c r="W1759" s="1" t="n">
        <x:f>IF(I1759&gt;=4,1,0)</x:f>
        <x:v>1</x:v>
      </x:c>
      <x:c r="X1759" s="1" t="n">
        <x:f>1-O1759</x:f>
        <x:v>1</x:v>
      </x:c>
      <x:c r="Y1759" s="1" t="n">
        <x:f>IF(AND(O1759=1,L1759&gt;168),1,0)</x:f>
        <x:v>0</x:v>
      </x:c>
    </x:row>
    <x:row r="1760">
      <x:c r="A1760" s="1" t="str">
        <x:v>T01755</x:v>
      </x:c>
      <x:c r="B1760" s="9" t="n">
        <x:v>45665.36597222222</x:v>
      </x:c>
      <x:c r="C1760" s="9" t="n">
        <x:v>45665.60430555556</x:v>
      </x:c>
      <x:c r="D1760" s="9" t="n">
        <x:v>45667.04180555556</x:v>
      </x:c>
      <x:c r="E1760" s="1" t="str">
        <x:v>High</x:v>
      </x:c>
      <x:c r="F1760" s="1" t="str">
        <x:v>Email</x:v>
      </x:c>
      <x:c r="G1760" s="1" t="str">
        <x:v>Refund</x:v>
      </x:c>
      <x:c r="H1760" s="1" t="n">
        <x:v>0</x:v>
      </x:c>
      <x:c r="I1760" s="1" t="n">
        <x:v>5</x:v>
      </x:c>
      <x:c r="J1760" s="1" t="n">
        <x:f>IF(E1760="","",VLOOKUP(E1760,'Guide'!$A$7:$C$10,2,FALSE))</x:f>
        <x:v>4</x:v>
      </x:c>
      <x:c r="K1760" s="1" t="n">
        <x:f>IF(E1760="","",VLOOKUP(E1760,'Guide'!$A$7:$C$10,3,FALSE))</x:f>
        <x:v>24</x:v>
      </x:c>
      <x:c r="L1760" s="10" t="n">
        <x:f>('Guide'!$B$4-B1760)*24</x:f>
        <x:v>4167.216666666674</x:v>
      </x:c>
      <x:c r="M1760" s="10" t="n">
        <x:f>IF(C1760="","",ROUND((C1760-B1760)*24,6))</x:f>
        <x:v>5.72</x:v>
      </x:c>
      <x:c r="N1760" s="10" t="n">
        <x:f>IF(D1760="","",ROUND((D1760-B1760)*24,6))</x:f>
        <x:v>40.22</x:v>
      </x:c>
      <x:c r="O1760" s="1" t="n">
        <x:f>IF(D1760="",1,0)</x:f>
        <x:v>0</x:v>
      </x:c>
      <x:c r="P1760" s="1" t="n">
        <x:f>IF(E1760="",0,IF(OR(C1760&lt;&gt;"",L1760&gt;=J1760),1,0))</x:f>
        <x:v>1</x:v>
      </x:c>
      <x:c r="Q1760" s="1" t="n">
        <x:f>IF(AND(E1760&lt;&gt;"",C1760&lt;&gt;"",M1760&lt;=J1760),1,0)</x:f>
        <x:v>0</x:v>
      </x:c>
      <x:c r="R1760" s="1" t="n">
        <x:f>P1760-Q1760</x:f>
        <x:v>1</x:v>
      </x:c>
      <x:c r="S1760" s="1" t="n">
        <x:f>IF(E1760="",0,IF(OR(D1760&lt;&gt;"",L1760&gt;=K1760),1,0))</x:f>
        <x:v>1</x:v>
      </x:c>
      <x:c r="T1760" s="1" t="n">
        <x:f>IF(AND(E1760&lt;&gt;"",D1760&lt;&gt;"",N1760&lt;=K1760),1,0)</x:f>
        <x:v>0</x:v>
      </x:c>
      <x:c r="U1760" s="1" t="n">
        <x:f>S1760-T1760</x:f>
        <x:v>1</x:v>
      </x:c>
      <x:c r="V1760" s="1" t="n">
        <x:f>IF(I1760="",0,1)</x:f>
        <x:v>1</x:v>
      </x:c>
      <x:c r="W1760" s="1" t="n">
        <x:f>IF(I1760&gt;=4,1,0)</x:f>
        <x:v>1</x:v>
      </x:c>
      <x:c r="X1760" s="1" t="n">
        <x:f>1-O1760</x:f>
        <x:v>1</x:v>
      </x:c>
      <x:c r="Y1760" s="1" t="n">
        <x:f>IF(AND(O1760=1,L1760&gt;168),1,0)</x:f>
        <x:v>0</x:v>
      </x:c>
    </x:row>
    <x:row r="1761">
      <x:c r="A1761" s="1" t="str">
        <x:v>T01756</x:v>
      </x:c>
      <x:c r="B1761" s="9" t="n">
        <x:v>45815.13055555556</x:v>
      </x:c>
      <x:c r="C1761" s="9" t="n">
        <x:v>45815.68138888889</x:v>
      </x:c>
      <x:c r="D1761" s="9" t="n">
        <x:v>45819.65430555555</x:v>
      </x:c>
      <x:c r="E1761" s="1" t="str">
        <x:v>Normal</x:v>
      </x:c>
      <x:c r="F1761" s="1" t="str">
        <x:v>Email</x:v>
      </x:c>
      <x:c r="G1761" s="1" t="str">
        <x:v>Delivery</x:v>
      </x:c>
      <x:c r="H1761" s="1" t="n">
        <x:v>0</x:v>
      </x:c>
      <x:c r="I1761" s="1" t="n">
        <x:v>3</x:v>
      </x:c>
      <x:c r="J1761" s="1" t="n">
        <x:f>IF(E1761="","",VLOOKUP(E1761,'Guide'!$A$7:$C$10,2,FALSE))</x:f>
        <x:v>12</x:v>
      </x:c>
      <x:c r="K1761" s="1" t="n">
        <x:f>IF(E1761="","",VLOOKUP(E1761,'Guide'!$A$7:$C$10,3,FALSE))</x:f>
        <x:v>72</x:v>
      </x:c>
      <x:c r="L1761" s="10" t="n">
        <x:f>('Guide'!$B$4-B1761)*24</x:f>
        <x:v>572.8666666665813</x:v>
      </x:c>
      <x:c r="M1761" s="10" t="n">
        <x:f>IF(C1761="","",ROUND((C1761-B1761)*24,6))</x:f>
        <x:v>13.22</x:v>
      </x:c>
      <x:c r="N1761" s="10" t="n">
        <x:f>IF(D1761="","",ROUND((D1761-B1761)*24,6))</x:f>
        <x:v>108.57</x:v>
      </x:c>
      <x:c r="O1761" s="1" t="n">
        <x:f>IF(D1761="",1,0)</x:f>
        <x:v>0</x:v>
      </x:c>
      <x:c r="P1761" s="1" t="n">
        <x:f>IF(E1761="",0,IF(OR(C1761&lt;&gt;"",L1761&gt;=J1761),1,0))</x:f>
        <x:v>1</x:v>
      </x:c>
      <x:c r="Q1761" s="1" t="n">
        <x:f>IF(AND(E1761&lt;&gt;"",C1761&lt;&gt;"",M1761&lt;=J1761),1,0)</x:f>
        <x:v>0</x:v>
      </x:c>
      <x:c r="R1761" s="1" t="n">
        <x:f>P1761-Q1761</x:f>
        <x:v>1</x:v>
      </x:c>
      <x:c r="S1761" s="1" t="n">
        <x:f>IF(E1761="",0,IF(OR(D1761&lt;&gt;"",L1761&gt;=K1761),1,0))</x:f>
        <x:v>1</x:v>
      </x:c>
      <x:c r="T1761" s="1" t="n">
        <x:f>IF(AND(E1761&lt;&gt;"",D1761&lt;&gt;"",N1761&lt;=K1761),1,0)</x:f>
        <x:v>0</x:v>
      </x:c>
      <x:c r="U1761" s="1" t="n">
        <x:f>S1761-T1761</x:f>
        <x:v>1</x:v>
      </x:c>
      <x:c r="V1761" s="1" t="n">
        <x:f>IF(I1761="",0,1)</x:f>
        <x:v>1</x:v>
      </x:c>
      <x:c r="W1761" s="1" t="n">
        <x:f>IF(I1761&gt;=4,1,0)</x:f>
        <x:v>0</x:v>
      </x:c>
      <x:c r="X1761" s="1" t="n">
        <x:f>1-O1761</x:f>
        <x:v>1</x:v>
      </x:c>
      <x:c r="Y1761" s="1" t="n">
        <x:f>IF(AND(O1761=1,L1761&gt;168),1,0)</x:f>
        <x:v>0</x:v>
      </x:c>
    </x:row>
    <x:row r="1762">
      <x:c r="A1762" s="1" t="str">
        <x:v>T01757</x:v>
      </x:c>
      <x:c r="B1762" s="9" t="n">
        <x:v>45731.407638888886</x:v>
      </x:c>
      <x:c r="C1762" s="9" t="n">
        <x:v>45734.09263888889</x:v>
      </x:c>
      <x:c r="D1762" s="9" t="n">
        <x:v>45734.09680555556</x:v>
      </x:c>
      <x:c r="E1762" s="1" t="str">
        <x:v>Normal</x:v>
      </x:c>
      <x:c r="F1762" s="1" t="str">
        <x:v>Email</x:v>
      </x:c>
      <x:c r="G1762" s="1" t="str">
        <x:v>Product information</x:v>
      </x:c>
      <x:c r="H1762" s="1" t="n">
        <x:v>0</x:v>
      </x:c>
      <x:c r="I1762" s="1" t="n">
        <x:v>3</x:v>
      </x:c>
      <x:c r="J1762" s="1" t="n">
        <x:f>IF(E1762="","",VLOOKUP(E1762,'Guide'!$A$7:$C$10,2,FALSE))</x:f>
        <x:v>12</x:v>
      </x:c>
      <x:c r="K1762" s="1" t="n">
        <x:f>IF(E1762="","",VLOOKUP(E1762,'Guide'!$A$7:$C$10,3,FALSE))</x:f>
        <x:v>72</x:v>
      </x:c>
      <x:c r="L1762" s="10" t="n">
        <x:f>('Guide'!$B$4-B1762)*24</x:f>
        <x:v>2582.2166666667326</x:v>
      </x:c>
      <x:c r="M1762" s="10" t="n">
        <x:f>IF(C1762="","",ROUND((C1762-B1762)*24,6))</x:f>
        <x:v>64.44</x:v>
      </x:c>
      <x:c r="N1762" s="10" t="n">
        <x:f>IF(D1762="","",ROUND((D1762-B1762)*24,6))</x:f>
        <x:v>64.54</x:v>
      </x:c>
      <x:c r="O1762" s="1" t="n">
        <x:f>IF(D1762="",1,0)</x:f>
        <x:v>0</x:v>
      </x:c>
      <x:c r="P1762" s="1" t="n">
        <x:f>IF(E1762="",0,IF(OR(C1762&lt;&gt;"",L1762&gt;=J1762),1,0))</x:f>
        <x:v>1</x:v>
      </x:c>
      <x:c r="Q1762" s="1" t="n">
        <x:f>IF(AND(E1762&lt;&gt;"",C1762&lt;&gt;"",M1762&lt;=J1762),1,0)</x:f>
        <x:v>0</x:v>
      </x:c>
      <x:c r="R1762" s="1" t="n">
        <x:f>P1762-Q1762</x:f>
        <x:v>1</x:v>
      </x:c>
      <x:c r="S1762" s="1" t="n">
        <x:f>IF(E1762="",0,IF(OR(D1762&lt;&gt;"",L1762&gt;=K1762),1,0))</x:f>
        <x:v>1</x:v>
      </x:c>
      <x:c r="T1762" s="1" t="n">
        <x:f>IF(AND(E1762&lt;&gt;"",D1762&lt;&gt;"",N1762&lt;=K1762),1,0)</x:f>
        <x:v>1</x:v>
      </x:c>
      <x:c r="U1762" s="1" t="n">
        <x:f>S1762-T1762</x:f>
        <x:v>0</x:v>
      </x:c>
      <x:c r="V1762" s="1" t="n">
        <x:f>IF(I1762="",0,1)</x:f>
        <x:v>1</x:v>
      </x:c>
      <x:c r="W1762" s="1" t="n">
        <x:f>IF(I1762&gt;=4,1,0)</x:f>
        <x:v>0</x:v>
      </x:c>
      <x:c r="X1762" s="1" t="n">
        <x:f>1-O1762</x:f>
        <x:v>1</x:v>
      </x:c>
      <x:c r="Y1762" s="1" t="n">
        <x:f>IF(AND(O1762=1,L1762&gt;168),1,0)</x:f>
        <x:v>0</x:v>
      </x:c>
    </x:row>
    <x:row r="1763">
      <x:c r="A1763" s="1" t="str">
        <x:v>T01758</x:v>
      </x:c>
      <x:c r="B1763" s="9" t="n">
        <x:v>45717.85972222222</x:v>
      </x:c>
      <x:c r="C1763" s="9" t="n">
        <x:v>45717.94263888889</x:v>
      </x:c>
      <x:c r="D1763" s="9" t="n">
        <x:v>45718.98972222222</x:v>
      </x:c>
      <x:c r="E1763" s="1" t="str">
        <x:v>High</x:v>
      </x:c>
      <x:c r="F1763" s="1" t="str">
        <x:v>WhatsApp</x:v>
      </x:c>
      <x:c r="G1763" s="1" t="str">
        <x:v>Delivery</x:v>
      </x:c>
      <x:c r="H1763" s="1" t="n">
        <x:v>0</x:v>
      </x:c>
      <x:c r="I1763" s="1"/>
      <x:c r="J1763" s="1" t="n">
        <x:f>IF(E1763="","",VLOOKUP(E1763,'Guide'!$A$7:$C$10,2,FALSE))</x:f>
        <x:v>4</x:v>
      </x:c>
      <x:c r="K1763" s="1" t="n">
        <x:f>IF(E1763="","",VLOOKUP(E1763,'Guide'!$A$7:$C$10,3,FALSE))</x:f>
        <x:v>24</x:v>
      </x:c>
      <x:c r="L1763" s="10" t="n">
        <x:f>('Guide'!$B$4-B1763)*24</x:f>
        <x:v>2907.3666666666395</x:v>
      </x:c>
      <x:c r="M1763" s="10" t="n">
        <x:f>IF(C1763="","",ROUND((C1763-B1763)*24,6))</x:f>
        <x:v>1.99</x:v>
      </x:c>
      <x:c r="N1763" s="10" t="n">
        <x:f>IF(D1763="","",ROUND((D1763-B1763)*24,6))</x:f>
        <x:v>27.12</x:v>
      </x:c>
      <x:c r="O1763" s="1" t="n">
        <x:f>IF(D1763="",1,0)</x:f>
        <x:v>0</x:v>
      </x:c>
      <x:c r="P1763" s="1" t="n">
        <x:f>IF(E1763="",0,IF(OR(C1763&lt;&gt;"",L1763&gt;=J1763),1,0))</x:f>
        <x:v>1</x:v>
      </x:c>
      <x:c r="Q1763" s="1" t="n">
        <x:f>IF(AND(E1763&lt;&gt;"",C1763&lt;&gt;"",M1763&lt;=J1763),1,0)</x:f>
        <x:v>1</x:v>
      </x:c>
      <x:c r="R1763" s="1" t="n">
        <x:f>P1763-Q1763</x:f>
        <x:v>0</x:v>
      </x:c>
      <x:c r="S1763" s="1" t="n">
        <x:f>IF(E1763="",0,IF(OR(D1763&lt;&gt;"",L1763&gt;=K1763),1,0))</x:f>
        <x:v>1</x:v>
      </x:c>
      <x:c r="T1763" s="1" t="n">
        <x:f>IF(AND(E1763&lt;&gt;"",D1763&lt;&gt;"",N1763&lt;=K1763),1,0)</x:f>
        <x:v>0</x:v>
      </x:c>
      <x:c r="U1763" s="1" t="n">
        <x:f>S1763-T1763</x:f>
        <x:v>1</x:v>
      </x:c>
      <x:c r="V1763" s="1" t="n">
        <x:f>IF(I1763="",0,1)</x:f>
        <x:v>0</x:v>
      </x:c>
      <x:c r="W1763" s="1" t="n">
        <x:f>IF(I1763&gt;=4,1,0)</x:f>
        <x:v>0</x:v>
      </x:c>
      <x:c r="X1763" s="1" t="n">
        <x:f>1-O1763</x:f>
        <x:v>1</x:v>
      </x:c>
      <x:c r="Y1763" s="1" t="n">
        <x:f>IF(AND(O1763=1,L1763&gt;168),1,0)</x:f>
        <x:v>0</x:v>
      </x:c>
    </x:row>
    <x:row r="1764">
      <x:c r="A1764" s="1" t="str">
        <x:v>T01759</x:v>
      </x:c>
      <x:c r="B1764" s="9" t="n">
        <x:v>45737.24375</x:v>
      </x:c>
      <x:c r="C1764" s="9" t="n">
        <x:v>45737.32708333333</x:v>
      </x:c>
      <x:c r="D1764" s="9" t="n">
        <x:v>45737.557916666665</x:v>
      </x:c>
      <x:c r="E1764" s="1" t="str">
        <x:v>Normal</x:v>
      </x:c>
      <x:c r="F1764" s="1" t="str">
        <x:v>Web chat</x:v>
      </x:c>
      <x:c r="G1764" s="1" t="str">
        <x:v>Account access</x:v>
      </x:c>
      <x:c r="H1764" s="1" t="n">
        <x:v>0</x:v>
      </x:c>
      <x:c r="I1764" s="1"/>
      <x:c r="J1764" s="1" t="n">
        <x:f>IF(E1764="","",VLOOKUP(E1764,'Guide'!$A$7:$C$10,2,FALSE))</x:f>
        <x:v>12</x:v>
      </x:c>
      <x:c r="K1764" s="1" t="n">
        <x:f>IF(E1764="","",VLOOKUP(E1764,'Guide'!$A$7:$C$10,3,FALSE))</x:f>
        <x:v>72</x:v>
      </x:c>
      <x:c r="L1764" s="10" t="n">
        <x:f>('Guide'!$B$4-B1764)*24</x:f>
        <x:v>2442.149999999965</x:v>
      </x:c>
      <x:c r="M1764" s="10" t="n">
        <x:f>IF(C1764="","",ROUND((C1764-B1764)*24,6))</x:f>
        <x:v>2</x:v>
      </x:c>
      <x:c r="N1764" s="10" t="n">
        <x:f>IF(D1764="","",ROUND((D1764-B1764)*24,6))</x:f>
        <x:v>7.54</x:v>
      </x:c>
      <x:c r="O1764" s="1" t="n">
        <x:f>IF(D1764="",1,0)</x:f>
        <x:v>0</x:v>
      </x:c>
      <x:c r="P1764" s="1" t="n">
        <x:f>IF(E1764="",0,IF(OR(C1764&lt;&gt;"",L1764&gt;=J1764),1,0))</x:f>
        <x:v>1</x:v>
      </x:c>
      <x:c r="Q1764" s="1" t="n">
        <x:f>IF(AND(E1764&lt;&gt;"",C1764&lt;&gt;"",M1764&lt;=J1764),1,0)</x:f>
        <x:v>1</x:v>
      </x:c>
      <x:c r="R1764" s="1" t="n">
        <x:f>P1764-Q1764</x:f>
        <x:v>0</x:v>
      </x:c>
      <x:c r="S1764" s="1" t="n">
        <x:f>IF(E1764="",0,IF(OR(D1764&lt;&gt;"",L1764&gt;=K1764),1,0))</x:f>
        <x:v>1</x:v>
      </x:c>
      <x:c r="T1764" s="1" t="n">
        <x:f>IF(AND(E1764&lt;&gt;"",D1764&lt;&gt;"",N1764&lt;=K1764),1,0)</x:f>
        <x:v>1</x:v>
      </x:c>
      <x:c r="U1764" s="1" t="n">
        <x:f>S1764-T1764</x:f>
        <x:v>0</x:v>
      </x:c>
      <x:c r="V1764" s="1" t="n">
        <x:f>IF(I1764="",0,1)</x:f>
        <x:v>0</x:v>
      </x:c>
      <x:c r="W1764" s="1" t="n">
        <x:f>IF(I1764&gt;=4,1,0)</x:f>
        <x:v>0</x:v>
      </x:c>
      <x:c r="X1764" s="1" t="n">
        <x:f>1-O1764</x:f>
        <x:v>1</x:v>
      </x:c>
      <x:c r="Y1764" s="1" t="n">
        <x:f>IF(AND(O1764=1,L1764&gt;168),1,0)</x:f>
        <x:v>0</x:v>
      </x:c>
    </x:row>
    <x:row r="1765">
      <x:c r="A1765" s="1" t="str">
        <x:v>T01760</x:v>
      </x:c>
      <x:c r="B1765" s="9" t="n">
        <x:v>45671.524305555555</x:v>
      </x:c>
      <x:c r="C1765" s="9" t="n">
        <x:v>45671.78847222222</x:v>
      </x:c>
      <x:c r="D1765" s="9" t="n">
        <x:v>45679.17680555556</x:v>
      </x:c>
      <x:c r="E1765" s="1" t="str">
        <x:v>Normal</x:v>
      </x:c>
      <x:c r="F1765" s="1" t="str">
        <x:v>Web chat</x:v>
      </x:c>
      <x:c r="G1765" s="1" t="str">
        <x:v>Refund</x:v>
      </x:c>
      <x:c r="H1765" s="1" t="n">
        <x:v>0</x:v>
      </x:c>
      <x:c r="I1765" s="1"/>
      <x:c r="J1765" s="1" t="n">
        <x:f>IF(E1765="","",VLOOKUP(E1765,'Guide'!$A$7:$C$10,2,FALSE))</x:f>
        <x:v>12</x:v>
      </x:c>
      <x:c r="K1765" s="1" t="n">
        <x:f>IF(E1765="","",VLOOKUP(E1765,'Guide'!$A$7:$C$10,3,FALSE))</x:f>
        <x:v>72</x:v>
      </x:c>
      <x:c r="L1765" s="10" t="n">
        <x:f>('Guide'!$B$4-B1765)*24</x:f>
        <x:v>4019.416666666686</x:v>
      </x:c>
      <x:c r="M1765" s="10" t="n">
        <x:f>IF(C1765="","",ROUND((C1765-B1765)*24,6))</x:f>
        <x:v>6.34</x:v>
      </x:c>
      <x:c r="N1765" s="10" t="n">
        <x:f>IF(D1765="","",ROUND((D1765-B1765)*24,6))</x:f>
        <x:v>183.66</x:v>
      </x:c>
      <x:c r="O1765" s="1" t="n">
        <x:f>IF(D1765="",1,0)</x:f>
        <x:v>0</x:v>
      </x:c>
      <x:c r="P1765" s="1" t="n">
        <x:f>IF(E1765="",0,IF(OR(C1765&lt;&gt;"",L1765&gt;=J1765),1,0))</x:f>
        <x:v>1</x:v>
      </x:c>
      <x:c r="Q1765" s="1" t="n">
        <x:f>IF(AND(E1765&lt;&gt;"",C1765&lt;&gt;"",M1765&lt;=J1765),1,0)</x:f>
        <x:v>1</x:v>
      </x:c>
      <x:c r="R1765" s="1" t="n">
        <x:f>P1765-Q1765</x:f>
        <x:v>0</x:v>
      </x:c>
      <x:c r="S1765" s="1" t="n">
        <x:f>IF(E1765="",0,IF(OR(D1765&lt;&gt;"",L1765&gt;=K1765),1,0))</x:f>
        <x:v>1</x:v>
      </x:c>
      <x:c r="T1765" s="1" t="n">
        <x:f>IF(AND(E1765&lt;&gt;"",D1765&lt;&gt;"",N1765&lt;=K1765),1,0)</x:f>
        <x:v>0</x:v>
      </x:c>
      <x:c r="U1765" s="1" t="n">
        <x:f>S1765-T1765</x:f>
        <x:v>1</x:v>
      </x:c>
      <x:c r="V1765" s="1" t="n">
        <x:f>IF(I1765="",0,1)</x:f>
        <x:v>0</x:v>
      </x:c>
      <x:c r="W1765" s="1" t="n">
        <x:f>IF(I1765&gt;=4,1,0)</x:f>
        <x:v>0</x:v>
      </x:c>
      <x:c r="X1765" s="1" t="n">
        <x:f>1-O1765</x:f>
        <x:v>1</x:v>
      </x:c>
      <x:c r="Y1765" s="1" t="n">
        <x:f>IF(AND(O1765=1,L1765&gt;168),1,0)</x:f>
        <x:v>0</x:v>
      </x:c>
    </x:row>
    <x:row r="1766">
      <x:c r="A1766" s="1" t="str">
        <x:v>T01761</x:v>
      </x:c>
      <x:c r="B1766" s="9" t="n">
        <x:v>45748.20347222222</x:v>
      </x:c>
      <x:c r="C1766" s="9" t="n">
        <x:v>45748.76430555555</x:v>
      </x:c>
      <x:c r="D1766" s="9" t="n">
        <x:v>45753.525972222225</x:v>
      </x:c>
      <x:c r="E1766" s="1" t="str">
        <x:v>Normal</x:v>
      </x:c>
      <x:c r="F1766" s="1" t="str">
        <x:v>Email</x:v>
      </x:c>
      <x:c r="G1766" s="1" t="str">
        <x:v>Refund</x:v>
      </x:c>
      <x:c r="H1766" s="1" t="n">
        <x:v>0</x:v>
      </x:c>
      <x:c r="I1766" s="1"/>
      <x:c r="J1766" s="1" t="n">
        <x:f>IF(E1766="","",VLOOKUP(E1766,'Guide'!$A$7:$C$10,2,FALSE))</x:f>
        <x:v>12</x:v>
      </x:c>
      <x:c r="K1766" s="1" t="n">
        <x:f>IF(E1766="","",VLOOKUP(E1766,'Guide'!$A$7:$C$10,3,FALSE))</x:f>
        <x:v>72</x:v>
      </x:c>
      <x:c r="L1766" s="10" t="n">
        <x:f>('Guide'!$B$4-B1766)*24</x:f>
        <x:v>2179.1166666666395</x:v>
      </x:c>
      <x:c r="M1766" s="10" t="n">
        <x:f>IF(C1766="","",ROUND((C1766-B1766)*24,6))</x:f>
        <x:v>13.46</x:v>
      </x:c>
      <x:c r="N1766" s="10" t="n">
        <x:f>IF(D1766="","",ROUND((D1766-B1766)*24,6))</x:f>
        <x:v>127.74</x:v>
      </x:c>
      <x:c r="O1766" s="1" t="n">
        <x:f>IF(D1766="",1,0)</x:f>
        <x:v>0</x:v>
      </x:c>
      <x:c r="P1766" s="1" t="n">
        <x:f>IF(E1766="",0,IF(OR(C1766&lt;&gt;"",L1766&gt;=J1766),1,0))</x:f>
        <x:v>1</x:v>
      </x:c>
      <x:c r="Q1766" s="1" t="n">
        <x:f>IF(AND(E1766&lt;&gt;"",C1766&lt;&gt;"",M1766&lt;=J1766),1,0)</x:f>
        <x:v>0</x:v>
      </x:c>
      <x:c r="R1766" s="1" t="n">
        <x:f>P1766-Q1766</x:f>
        <x:v>1</x:v>
      </x:c>
      <x:c r="S1766" s="1" t="n">
        <x:f>IF(E1766="",0,IF(OR(D1766&lt;&gt;"",L1766&gt;=K1766),1,0))</x:f>
        <x:v>1</x:v>
      </x:c>
      <x:c r="T1766" s="1" t="n">
        <x:f>IF(AND(E1766&lt;&gt;"",D1766&lt;&gt;"",N1766&lt;=K1766),1,0)</x:f>
        <x:v>0</x:v>
      </x:c>
      <x:c r="U1766" s="1" t="n">
        <x:f>S1766-T1766</x:f>
        <x:v>1</x:v>
      </x:c>
      <x:c r="V1766" s="1" t="n">
        <x:f>IF(I1766="",0,1)</x:f>
        <x:v>0</x:v>
      </x:c>
      <x:c r="W1766" s="1" t="n">
        <x:f>IF(I1766&gt;=4,1,0)</x:f>
        <x:v>0</x:v>
      </x:c>
      <x:c r="X1766" s="1" t="n">
        <x:f>1-O1766</x:f>
        <x:v>1</x:v>
      </x:c>
      <x:c r="Y1766" s="1" t="n">
        <x:f>IF(AND(O1766=1,L1766&gt;168),1,0)</x:f>
        <x:v>0</x:v>
      </x:c>
    </x:row>
    <x:row r="1767">
      <x:c r="A1767" s="1" t="str">
        <x:v>T01762</x:v>
      </x:c>
      <x:c r="B1767" s="9" t="n">
        <x:v>45794.93680555555</x:v>
      </x:c>
      <x:c r="C1767" s="9" t="n">
        <x:v>45795.032222222224</x:v>
      </x:c>
      <x:c r="D1767" s="9" t="n">
        <x:v>45796.97513888889</x:v>
      </x:c>
      <x:c r="E1767" s="1" t="str">
        <x:v>Normal</x:v>
      </x:c>
      <x:c r="F1767" s="1" t="str">
        <x:v>WhatsApp</x:v>
      </x:c>
      <x:c r="G1767" s="1" t="str">
        <x:v>Delivery</x:v>
      </x:c>
      <x:c r="H1767" s="1" t="n">
        <x:v>0</x:v>
      </x:c>
      <x:c r="I1767" s="1" t="n">
        <x:v>3</x:v>
      </x:c>
      <x:c r="J1767" s="1" t="n">
        <x:f>IF(E1767="","",VLOOKUP(E1767,'Guide'!$A$7:$C$10,2,FALSE))</x:f>
        <x:v>12</x:v>
      </x:c>
      <x:c r="K1767" s="1" t="n">
        <x:f>IF(E1767="","",VLOOKUP(E1767,'Guide'!$A$7:$C$10,3,FALSE))</x:f>
        <x:v>72</x:v>
      </x:c>
      <x:c r="L1767" s="10" t="n">
        <x:f>('Guide'!$B$4-B1767)*24</x:f>
        <x:v>1057.516666666721</x:v>
      </x:c>
      <x:c r="M1767" s="10" t="n">
        <x:f>IF(C1767="","",ROUND((C1767-B1767)*24,6))</x:f>
        <x:v>2.29</x:v>
      </x:c>
      <x:c r="N1767" s="10" t="n">
        <x:f>IF(D1767="","",ROUND((D1767-B1767)*24,6))</x:f>
        <x:v>48.92</x:v>
      </x:c>
      <x:c r="O1767" s="1" t="n">
        <x:f>IF(D1767="",1,0)</x:f>
        <x:v>0</x:v>
      </x:c>
      <x:c r="P1767" s="1" t="n">
        <x:f>IF(E1767="",0,IF(OR(C1767&lt;&gt;"",L1767&gt;=J1767),1,0))</x:f>
        <x:v>1</x:v>
      </x:c>
      <x:c r="Q1767" s="1" t="n">
        <x:f>IF(AND(E1767&lt;&gt;"",C1767&lt;&gt;"",M1767&lt;=J1767),1,0)</x:f>
        <x:v>1</x:v>
      </x:c>
      <x:c r="R1767" s="1" t="n">
        <x:f>P1767-Q1767</x:f>
        <x:v>0</x:v>
      </x:c>
      <x:c r="S1767" s="1" t="n">
        <x:f>IF(E1767="",0,IF(OR(D1767&lt;&gt;"",L1767&gt;=K1767),1,0))</x:f>
        <x:v>1</x:v>
      </x:c>
      <x:c r="T1767" s="1" t="n">
        <x:f>IF(AND(E1767&lt;&gt;"",D1767&lt;&gt;"",N1767&lt;=K1767),1,0)</x:f>
        <x:v>1</x:v>
      </x:c>
      <x:c r="U1767" s="1" t="n">
        <x:f>S1767-T1767</x:f>
        <x:v>0</x:v>
      </x:c>
      <x:c r="V1767" s="1" t="n">
        <x:f>IF(I1767="",0,1)</x:f>
        <x:v>1</x:v>
      </x:c>
      <x:c r="W1767" s="1" t="n">
        <x:f>IF(I1767&gt;=4,1,0)</x:f>
        <x:v>0</x:v>
      </x:c>
      <x:c r="X1767" s="1" t="n">
        <x:f>1-O1767</x:f>
        <x:v>1</x:v>
      </x:c>
      <x:c r="Y1767" s="1" t="n">
        <x:f>IF(AND(O1767=1,L1767&gt;168),1,0)</x:f>
        <x:v>0</x:v>
      </x:c>
    </x:row>
    <x:row r="1768">
      <x:c r="A1768" s="1" t="str">
        <x:v>T01763</x:v>
      </x:c>
      <x:c r="B1768" s="9" t="n">
        <x:v>45833.88611111111</x:v>
      </x:c>
      <x:c r="C1768" s="9" t="n">
        <x:v>45836.46986111111</x:v>
      </x:c>
      <x:c r="D1768" s="9"/>
      <x:c r="E1768" s="1" t="str">
        <x:v>Low</x:v>
      </x:c>
      <x:c r="F1768" s="1" t="str">
        <x:v>Email</x:v>
      </x:c>
      <x:c r="G1768" s="1" t="str">
        <x:v>Delivery</x:v>
      </x:c>
      <x:c r="H1768" s="1" t="n">
        <x:v>0</x:v>
      </x:c>
      <x:c r="I1768" s="1"/>
      <x:c r="J1768" s="1" t="n">
        <x:f>IF(E1768="","",VLOOKUP(E1768,'Guide'!$A$7:$C$10,2,FALSE))</x:f>
        <x:v>24</x:v>
      </x:c>
      <x:c r="K1768" s="1" t="n">
        <x:f>IF(E1768="","",VLOOKUP(E1768,'Guide'!$A$7:$C$10,3,FALSE))</x:f>
        <x:v>120</x:v>
      </x:c>
      <x:c r="L1768" s="10" t="n">
        <x:f>('Guide'!$B$4-B1768)*24</x:f>
        <x:v>122.73333333333721</x:v>
      </x:c>
      <x:c r="M1768" s="10" t="n">
        <x:f>IF(C1768="","",ROUND((C1768-B1768)*24,6))</x:f>
        <x:v>62.01</x:v>
      </x:c>
      <x:c r="N1768" s="10" t="str">
        <x:f>IF(D1768="","",ROUND((D1768-B1768)*24,6))</x:f>
      </x:c>
      <x:c r="O1768" s="1" t="n">
        <x:f>IF(D1768="",1,0)</x:f>
        <x:v>1</x:v>
      </x:c>
      <x:c r="P1768" s="1" t="n">
        <x:f>IF(E1768="",0,IF(OR(C1768&lt;&gt;"",L1768&gt;=J1768),1,0))</x:f>
        <x:v>1</x:v>
      </x:c>
      <x:c r="Q1768" s="1" t="n">
        <x:f>IF(AND(E1768&lt;&gt;"",C1768&lt;&gt;"",M1768&lt;=J1768),1,0)</x:f>
        <x:v>0</x:v>
      </x:c>
      <x:c r="R1768" s="1" t="n">
        <x:f>P1768-Q1768</x:f>
        <x:v>1</x:v>
      </x:c>
      <x:c r="S1768" s="1" t="n">
        <x:f>IF(E1768="",0,IF(OR(D1768&lt;&gt;"",L1768&gt;=K1768),1,0))</x:f>
        <x:v>1</x:v>
      </x:c>
      <x:c r="T1768" s="1" t="n">
        <x:f>IF(AND(E1768&lt;&gt;"",D1768&lt;&gt;"",N1768&lt;=K1768),1,0)</x:f>
        <x:v>0</x:v>
      </x:c>
      <x:c r="U1768" s="1" t="n">
        <x:f>S1768-T1768</x:f>
        <x:v>1</x:v>
      </x:c>
      <x:c r="V1768" s="1" t="n">
        <x:f>IF(I1768="",0,1)</x:f>
        <x:v>0</x:v>
      </x:c>
      <x:c r="W1768" s="1" t="n">
        <x:f>IF(I1768&gt;=4,1,0)</x:f>
        <x:v>0</x:v>
      </x:c>
      <x:c r="X1768" s="1" t="n">
        <x:f>1-O1768</x:f>
        <x:v>0</x:v>
      </x:c>
      <x:c r="Y1768" s="1" t="n">
        <x:f>IF(AND(O1768=1,L1768&gt;168),1,0)</x:f>
        <x:v>0</x:v>
      </x:c>
    </x:row>
    <x:row r="1769">
      <x:c r="A1769" s="1" t="str">
        <x:v>T01764</x:v>
      </x:c>
      <x:c r="B1769" s="9" t="n">
        <x:v>45789.96111111111</x:v>
      </x:c>
      <x:c r="C1769" s="9" t="n">
        <x:v>45791.93402777778</x:v>
      </x:c>
      <x:c r="D1769" s="9" t="n">
        <x:v>45794.30861111111</x:v>
      </x:c>
      <x:c r="E1769" s="1" t="str">
        <x:v>Normal</x:v>
      </x:c>
      <x:c r="F1769" s="1" t="str">
        <x:v>Email</x:v>
      </x:c>
      <x:c r="G1769" s="1" t="str">
        <x:v>Billing</x:v>
      </x:c>
      <x:c r="H1769" s="1" t="n">
        <x:v>0</x:v>
      </x:c>
      <x:c r="I1769" s="1"/>
      <x:c r="J1769" s="1" t="n">
        <x:f>IF(E1769="","",VLOOKUP(E1769,'Guide'!$A$7:$C$10,2,FALSE))</x:f>
        <x:v>12</x:v>
      </x:c>
      <x:c r="K1769" s="1" t="n">
        <x:f>IF(E1769="","",VLOOKUP(E1769,'Guide'!$A$7:$C$10,3,FALSE))</x:f>
        <x:v>72</x:v>
      </x:c>
      <x:c r="L1769" s="10" t="n">
        <x:f>('Guide'!$B$4-B1769)*24</x:f>
        <x:v>1176.933333333407</x:v>
      </x:c>
      <x:c r="M1769" s="10" t="n">
        <x:f>IF(C1769="","",ROUND((C1769-B1769)*24,6))</x:f>
        <x:v>47.35</x:v>
      </x:c>
      <x:c r="N1769" s="10" t="n">
        <x:f>IF(D1769="","",ROUND((D1769-B1769)*24,6))</x:f>
        <x:v>104.34</x:v>
      </x:c>
      <x:c r="O1769" s="1" t="n">
        <x:f>IF(D1769="",1,0)</x:f>
        <x:v>0</x:v>
      </x:c>
      <x:c r="P1769" s="1" t="n">
        <x:f>IF(E1769="",0,IF(OR(C1769&lt;&gt;"",L1769&gt;=J1769),1,0))</x:f>
        <x:v>1</x:v>
      </x:c>
      <x:c r="Q1769" s="1" t="n">
        <x:f>IF(AND(E1769&lt;&gt;"",C1769&lt;&gt;"",M1769&lt;=J1769),1,0)</x:f>
        <x:v>0</x:v>
      </x:c>
      <x:c r="R1769" s="1" t="n">
        <x:f>P1769-Q1769</x:f>
        <x:v>1</x:v>
      </x:c>
      <x:c r="S1769" s="1" t="n">
        <x:f>IF(E1769="",0,IF(OR(D1769&lt;&gt;"",L1769&gt;=K1769),1,0))</x:f>
        <x:v>1</x:v>
      </x:c>
      <x:c r="T1769" s="1" t="n">
        <x:f>IF(AND(E1769&lt;&gt;"",D1769&lt;&gt;"",N1769&lt;=K1769),1,0)</x:f>
        <x:v>0</x:v>
      </x:c>
      <x:c r="U1769" s="1" t="n">
        <x:f>S1769-T1769</x:f>
        <x:v>1</x:v>
      </x:c>
      <x:c r="V1769" s="1" t="n">
        <x:f>IF(I1769="",0,1)</x:f>
        <x:v>0</x:v>
      </x:c>
      <x:c r="W1769" s="1" t="n">
        <x:f>IF(I1769&gt;=4,1,0)</x:f>
        <x:v>0</x:v>
      </x:c>
      <x:c r="X1769" s="1" t="n">
        <x:f>1-O1769</x:f>
        <x:v>1</x:v>
      </x:c>
      <x:c r="Y1769" s="1" t="n">
        <x:f>IF(AND(O1769=1,L1769&gt;168),1,0)</x:f>
        <x:v>0</x:v>
      </x:c>
    </x:row>
    <x:row r="1770">
      <x:c r="A1770" s="1" t="str">
        <x:v>T01765</x:v>
      </x:c>
      <x:c r="B1770" s="9" t="n">
        <x:v>45829.04305555556</x:v>
      </x:c>
      <x:c r="C1770" s="9" t="n">
        <x:v>45829.43680555555</x:v>
      </x:c>
      <x:c r="D1770" s="9" t="n">
        <x:v>45831.95097222222</x:v>
      </x:c>
      <x:c r="E1770" s="1" t="str">
        <x:v>Low</x:v>
      </x:c>
      <x:c r="F1770" s="1" t="str">
        <x:v>WhatsApp</x:v>
      </x:c>
      <x:c r="G1770" s="1" t="str">
        <x:v>Billing</x:v>
      </x:c>
      <x:c r="H1770" s="1" t="n">
        <x:v>0</x:v>
      </x:c>
      <x:c r="I1770" s="1"/>
      <x:c r="J1770" s="1" t="n">
        <x:f>IF(E1770="","",VLOOKUP(E1770,'Guide'!$A$7:$C$10,2,FALSE))</x:f>
        <x:v>24</x:v>
      </x:c>
      <x:c r="K1770" s="1" t="n">
        <x:f>IF(E1770="","",VLOOKUP(E1770,'Guide'!$A$7:$C$10,3,FALSE))</x:f>
        <x:v>120</x:v>
      </x:c>
      <x:c r="L1770" s="10" t="n">
        <x:f>('Guide'!$B$4-B1770)*24</x:f>
        <x:v>238.96666666661622</x:v>
      </x:c>
      <x:c r="M1770" s="10" t="n">
        <x:f>IF(C1770="","",ROUND((C1770-B1770)*24,6))</x:f>
        <x:v>9.45</x:v>
      </x:c>
      <x:c r="N1770" s="10" t="n">
        <x:f>IF(D1770="","",ROUND((D1770-B1770)*24,6))</x:f>
        <x:v>69.79</x:v>
      </x:c>
      <x:c r="O1770" s="1" t="n">
        <x:f>IF(D1770="",1,0)</x:f>
        <x:v>0</x:v>
      </x:c>
      <x:c r="P1770" s="1" t="n">
        <x:f>IF(E1770="",0,IF(OR(C1770&lt;&gt;"",L1770&gt;=J1770),1,0))</x:f>
        <x:v>1</x:v>
      </x:c>
      <x:c r="Q1770" s="1" t="n">
        <x:f>IF(AND(E1770&lt;&gt;"",C1770&lt;&gt;"",M1770&lt;=J1770),1,0)</x:f>
        <x:v>1</x:v>
      </x:c>
      <x:c r="R1770" s="1" t="n">
        <x:f>P1770-Q1770</x:f>
        <x:v>0</x:v>
      </x:c>
      <x:c r="S1770" s="1" t="n">
        <x:f>IF(E1770="",0,IF(OR(D1770&lt;&gt;"",L1770&gt;=K1770),1,0))</x:f>
        <x:v>1</x:v>
      </x:c>
      <x:c r="T1770" s="1" t="n">
        <x:f>IF(AND(E1770&lt;&gt;"",D1770&lt;&gt;"",N1770&lt;=K1770),1,0)</x:f>
        <x:v>1</x:v>
      </x:c>
      <x:c r="U1770" s="1" t="n">
        <x:f>S1770-T1770</x:f>
        <x:v>0</x:v>
      </x:c>
      <x:c r="V1770" s="1" t="n">
        <x:f>IF(I1770="",0,1)</x:f>
        <x:v>0</x:v>
      </x:c>
      <x:c r="W1770" s="1" t="n">
        <x:f>IF(I1770&gt;=4,1,0)</x:f>
        <x:v>0</x:v>
      </x:c>
      <x:c r="X1770" s="1" t="n">
        <x:f>1-O1770</x:f>
        <x:v>1</x:v>
      </x:c>
      <x:c r="Y1770" s="1" t="n">
        <x:f>IF(AND(O1770=1,L1770&gt;168),1,0)</x:f>
        <x:v>0</x:v>
      </x:c>
    </x:row>
    <x:row r="1771">
      <x:c r="A1771" s="1" t="str">
        <x:v>T01766</x:v>
      </x:c>
      <x:c r="B1771" s="9" t="n">
        <x:v>45773.354166666664</x:v>
      </x:c>
      <x:c r="C1771" s="9" t="n">
        <x:v>45774.432916666665</x:v>
      </x:c>
      <x:c r="D1771" s="9" t="n">
        <x:v>45774.43708333333</x:v>
      </x:c>
      <x:c r="E1771" s="1" t="str">
        <x:v>Normal</x:v>
      </x:c>
      <x:c r="F1771" s="1" t="str">
        <x:v>WhatsApp</x:v>
      </x:c>
      <x:c r="G1771" s="1" t="str">
        <x:v>Delivery</x:v>
      </x:c>
      <x:c r="H1771" s="1" t="n">
        <x:v>0</x:v>
      </x:c>
      <x:c r="I1771" s="1" t="n">
        <x:v>5</x:v>
      </x:c>
      <x:c r="J1771" s="1" t="n">
        <x:f>IF(E1771="","",VLOOKUP(E1771,'Guide'!$A$7:$C$10,2,FALSE))</x:f>
        <x:v>12</x:v>
      </x:c>
      <x:c r="K1771" s="1" t="n">
        <x:f>IF(E1771="","",VLOOKUP(E1771,'Guide'!$A$7:$C$10,3,FALSE))</x:f>
        <x:v>72</x:v>
      </x:c>
      <x:c r="L1771" s="10" t="n">
        <x:f>('Guide'!$B$4-B1771)*24</x:f>
        <x:v>1575.5000000000582</x:v>
      </x:c>
      <x:c r="M1771" s="10" t="n">
        <x:f>IF(C1771="","",ROUND((C1771-B1771)*24,6))</x:f>
        <x:v>25.89</x:v>
      </x:c>
      <x:c r="N1771" s="10" t="n">
        <x:f>IF(D1771="","",ROUND((D1771-B1771)*24,6))</x:f>
        <x:v>25.99</x:v>
      </x:c>
      <x:c r="O1771" s="1" t="n">
        <x:f>IF(D1771="",1,0)</x:f>
        <x:v>0</x:v>
      </x:c>
      <x:c r="P1771" s="1" t="n">
        <x:f>IF(E1771="",0,IF(OR(C1771&lt;&gt;"",L1771&gt;=J1771),1,0))</x:f>
        <x:v>1</x:v>
      </x:c>
      <x:c r="Q1771" s="1" t="n">
        <x:f>IF(AND(E1771&lt;&gt;"",C1771&lt;&gt;"",M1771&lt;=J1771),1,0)</x:f>
        <x:v>0</x:v>
      </x:c>
      <x:c r="R1771" s="1" t="n">
        <x:f>P1771-Q1771</x:f>
        <x:v>1</x:v>
      </x:c>
      <x:c r="S1771" s="1" t="n">
        <x:f>IF(E1771="",0,IF(OR(D1771&lt;&gt;"",L1771&gt;=K1771),1,0))</x:f>
        <x:v>1</x:v>
      </x:c>
      <x:c r="T1771" s="1" t="n">
        <x:f>IF(AND(E1771&lt;&gt;"",D1771&lt;&gt;"",N1771&lt;=K1771),1,0)</x:f>
        <x:v>1</x:v>
      </x:c>
      <x:c r="U1771" s="1" t="n">
        <x:f>S1771-T1771</x:f>
        <x:v>0</x:v>
      </x:c>
      <x:c r="V1771" s="1" t="n">
        <x:f>IF(I1771="",0,1)</x:f>
        <x:v>1</x:v>
      </x:c>
      <x:c r="W1771" s="1" t="n">
        <x:f>IF(I1771&gt;=4,1,0)</x:f>
        <x:v>1</x:v>
      </x:c>
      <x:c r="X1771" s="1" t="n">
        <x:f>1-O1771</x:f>
        <x:v>1</x:v>
      </x:c>
      <x:c r="Y1771" s="1" t="n">
        <x:f>IF(AND(O1771=1,L1771&gt;168),1,0)</x:f>
        <x:v>0</x:v>
      </x:c>
    </x:row>
    <x:row r="1772">
      <x:c r="A1772" s="1" t="str">
        <x:v>T01767</x:v>
      </x:c>
      <x:c r="B1772" s="9" t="n">
        <x:v>45715.10833333333</x:v>
      </x:c>
      <x:c r="C1772" s="9" t="n">
        <x:v>45715.11875</x:v>
      </x:c>
      <x:c r="D1772" s="9" t="n">
        <x:v>45715.193333333336</x:v>
      </x:c>
      <x:c r="E1772" s="1" t="str">
        <x:v>Urgent</x:v>
      </x:c>
      <x:c r="F1772" s="1" t="str">
        <x:v>WhatsApp</x:v>
      </x:c>
      <x:c r="G1772" s="1" t="str">
        <x:v>Account access</x:v>
      </x:c>
      <x:c r="H1772" s="1" t="n">
        <x:v>1</x:v>
      </x:c>
      <x:c r="I1772" s="1"/>
      <x:c r="J1772" s="1" t="n">
        <x:f>IF(E1772="","",VLOOKUP(E1772,'Guide'!$A$7:$C$10,2,FALSE))</x:f>
        <x:v>1</x:v>
      </x:c>
      <x:c r="K1772" s="1" t="n">
        <x:f>IF(E1772="","",VLOOKUP(E1772,'Guide'!$A$7:$C$10,3,FALSE))</x:f>
        <x:v>8</x:v>
      </x:c>
      <x:c r="L1772" s="10" t="n">
        <x:f>('Guide'!$B$4-B1772)*24</x:f>
        <x:v>2973.4000000000815</x:v>
      </x:c>
      <x:c r="M1772" s="10" t="n">
        <x:f>IF(C1772="","",ROUND((C1772-B1772)*24,6))</x:f>
        <x:v>0.25</x:v>
      </x:c>
      <x:c r="N1772" s="10" t="n">
        <x:f>IF(D1772="","",ROUND((D1772-B1772)*24,6))</x:f>
        <x:v>2.04</x:v>
      </x:c>
      <x:c r="O1772" s="1" t="n">
        <x:f>IF(D1772="",1,0)</x:f>
        <x:v>0</x:v>
      </x:c>
      <x:c r="P1772" s="1" t="n">
        <x:f>IF(E1772="",0,IF(OR(C1772&lt;&gt;"",L1772&gt;=J1772),1,0))</x:f>
        <x:v>1</x:v>
      </x:c>
      <x:c r="Q1772" s="1" t="n">
        <x:f>IF(AND(E1772&lt;&gt;"",C1772&lt;&gt;"",M1772&lt;=J1772),1,0)</x:f>
        <x:v>1</x:v>
      </x:c>
      <x:c r="R1772" s="1" t="n">
        <x:f>P1772-Q1772</x:f>
        <x:v>0</x:v>
      </x:c>
      <x:c r="S1772" s="1" t="n">
        <x:f>IF(E1772="",0,IF(OR(D1772&lt;&gt;"",L1772&gt;=K1772),1,0))</x:f>
        <x:v>1</x:v>
      </x:c>
      <x:c r="T1772" s="1" t="n">
        <x:f>IF(AND(E1772&lt;&gt;"",D1772&lt;&gt;"",N1772&lt;=K1772),1,0)</x:f>
        <x:v>1</x:v>
      </x:c>
      <x:c r="U1772" s="1" t="n">
        <x:f>S1772-T1772</x:f>
        <x:v>0</x:v>
      </x:c>
      <x:c r="V1772" s="1" t="n">
        <x:f>IF(I1772="",0,1)</x:f>
        <x:v>0</x:v>
      </x:c>
      <x:c r="W1772" s="1" t="n">
        <x:f>IF(I1772&gt;=4,1,0)</x:f>
        <x:v>0</x:v>
      </x:c>
      <x:c r="X1772" s="1" t="n">
        <x:f>1-O1772</x:f>
        <x:v>1</x:v>
      </x:c>
      <x:c r="Y1772" s="1" t="n">
        <x:f>IF(AND(O1772=1,L1772&gt;168),1,0)</x:f>
        <x:v>0</x:v>
      </x:c>
    </x:row>
    <x:row r="1773">
      <x:c r="A1773" s="1" t="str">
        <x:v>T01768</x:v>
      </x:c>
      <x:c r="B1773" s="9" t="n">
        <x:v>45811.404861111114</x:v>
      </x:c>
      <x:c r="C1773" s="9" t="n">
        <x:v>45811.63569444444</x:v>
      </x:c>
      <x:c r="D1773" s="9" t="n">
        <x:v>45812.51694444445</x:v>
      </x:c>
      <x:c r="E1773" s="1" t="str">
        <x:v>Normal</x:v>
      </x:c>
      <x:c r="F1773" s="1" t="str">
        <x:v>Email</x:v>
      </x:c>
      <x:c r="G1773" s="1" t="str">
        <x:v>Delivery</x:v>
      </x:c>
      <x:c r="H1773" s="1" t="n">
        <x:v>0</x:v>
      </x:c>
      <x:c r="I1773" s="1"/>
      <x:c r="J1773" s="1" t="n">
        <x:f>IF(E1773="","",VLOOKUP(E1773,'Guide'!$A$7:$C$10,2,FALSE))</x:f>
        <x:v>12</x:v>
      </x:c>
      <x:c r="K1773" s="1" t="n">
        <x:f>IF(E1773="","",VLOOKUP(E1773,'Guide'!$A$7:$C$10,3,FALSE))</x:f>
        <x:v>72</x:v>
      </x:c>
      <x:c r="L1773" s="10" t="n">
        <x:f>('Guide'!$B$4-B1773)*24</x:f>
        <x:v>662.2833333332674</x:v>
      </x:c>
      <x:c r="M1773" s="10" t="n">
        <x:f>IF(C1773="","",ROUND((C1773-B1773)*24,6))</x:f>
        <x:v>5.54</x:v>
      </x:c>
      <x:c r="N1773" s="10" t="n">
        <x:f>IF(D1773="","",ROUND((D1773-B1773)*24,6))</x:f>
        <x:v>26.69</x:v>
      </x:c>
      <x:c r="O1773" s="1" t="n">
        <x:f>IF(D1773="",1,0)</x:f>
        <x:v>0</x:v>
      </x:c>
      <x:c r="P1773" s="1" t="n">
        <x:f>IF(E1773="",0,IF(OR(C1773&lt;&gt;"",L1773&gt;=J1773),1,0))</x:f>
        <x:v>1</x:v>
      </x:c>
      <x:c r="Q1773" s="1" t="n">
        <x:f>IF(AND(E1773&lt;&gt;"",C1773&lt;&gt;"",M1773&lt;=J1773),1,0)</x:f>
        <x:v>1</x:v>
      </x:c>
      <x:c r="R1773" s="1" t="n">
        <x:f>P1773-Q1773</x:f>
        <x:v>0</x:v>
      </x:c>
      <x:c r="S1773" s="1" t="n">
        <x:f>IF(E1773="",0,IF(OR(D1773&lt;&gt;"",L1773&gt;=K1773),1,0))</x:f>
        <x:v>1</x:v>
      </x:c>
      <x:c r="T1773" s="1" t="n">
        <x:f>IF(AND(E1773&lt;&gt;"",D1773&lt;&gt;"",N1773&lt;=K1773),1,0)</x:f>
        <x:v>1</x:v>
      </x:c>
      <x:c r="U1773" s="1" t="n">
        <x:f>S1773-T1773</x:f>
        <x:v>0</x:v>
      </x:c>
      <x:c r="V1773" s="1" t="n">
        <x:f>IF(I1773="",0,1)</x:f>
        <x:v>0</x:v>
      </x:c>
      <x:c r="W1773" s="1" t="n">
        <x:f>IF(I1773&gt;=4,1,0)</x:f>
        <x:v>0</x:v>
      </x:c>
      <x:c r="X1773" s="1" t="n">
        <x:f>1-O1773</x:f>
        <x:v>1</x:v>
      </x:c>
      <x:c r="Y1773" s="1" t="n">
        <x:f>IF(AND(O1773=1,L1773&gt;168),1,0)</x:f>
        <x:v>0</x:v>
      </x:c>
    </x:row>
    <x:row r="1774">
      <x:c r="A1774" s="1" t="str">
        <x:v>T01769</x:v>
      </x:c>
      <x:c r="B1774" s="9" t="n">
        <x:v>45834.728472222225</x:v>
      </x:c>
      <x:c r="C1774" s="9" t="n">
        <x:v>45834.83222222222</x:v>
      </x:c>
      <x:c r="D1774" s="9" t="n">
        <x:v>45835.799722222226</x:v>
      </x:c>
      <x:c r="E1774" s="1" t="str">
        <x:v>Urgent</x:v>
      </x:c>
      <x:c r="F1774" s="1" t="str">
        <x:v>Email</x:v>
      </x:c>
      <x:c r="G1774" s="1" t="str">
        <x:v>Account access</x:v>
      </x:c>
      <x:c r="H1774" s="1" t="n">
        <x:v>0</x:v>
      </x:c>
      <x:c r="I1774" s="1" t="n">
        <x:v>1</x:v>
      </x:c>
      <x:c r="J1774" s="1" t="n">
        <x:f>IF(E1774="","",VLOOKUP(E1774,'Guide'!$A$7:$C$10,2,FALSE))</x:f>
        <x:v>1</x:v>
      </x:c>
      <x:c r="K1774" s="1" t="n">
        <x:f>IF(E1774="","",VLOOKUP(E1774,'Guide'!$A$7:$C$10,3,FALSE))</x:f>
        <x:v>8</x:v>
      </x:c>
      <x:c r="L1774" s="10" t="n">
        <x:f>('Guide'!$B$4-B1774)*24</x:f>
        <x:v>102.51666666660458</x:v>
      </x:c>
      <x:c r="M1774" s="10" t="n">
        <x:f>IF(C1774="","",ROUND((C1774-B1774)*24,6))</x:f>
        <x:v>2.49</x:v>
      </x:c>
      <x:c r="N1774" s="10" t="n">
        <x:f>IF(D1774="","",ROUND((D1774-B1774)*24,6))</x:f>
        <x:v>25.71</x:v>
      </x:c>
      <x:c r="O1774" s="1" t="n">
        <x:f>IF(D1774="",1,0)</x:f>
        <x:v>0</x:v>
      </x:c>
      <x:c r="P1774" s="1" t="n">
        <x:f>IF(E1774="",0,IF(OR(C1774&lt;&gt;"",L1774&gt;=J1774),1,0))</x:f>
        <x:v>1</x:v>
      </x:c>
      <x:c r="Q1774" s="1" t="n">
        <x:f>IF(AND(E1774&lt;&gt;"",C1774&lt;&gt;"",M1774&lt;=J1774),1,0)</x:f>
        <x:v>0</x:v>
      </x:c>
      <x:c r="R1774" s="1" t="n">
        <x:f>P1774-Q1774</x:f>
        <x:v>1</x:v>
      </x:c>
      <x:c r="S1774" s="1" t="n">
        <x:f>IF(E1774="",0,IF(OR(D1774&lt;&gt;"",L1774&gt;=K1774),1,0))</x:f>
        <x:v>1</x:v>
      </x:c>
      <x:c r="T1774" s="1" t="n">
        <x:f>IF(AND(E1774&lt;&gt;"",D1774&lt;&gt;"",N1774&lt;=K1774),1,0)</x:f>
        <x:v>0</x:v>
      </x:c>
      <x:c r="U1774" s="1" t="n">
        <x:f>S1774-T1774</x:f>
        <x:v>1</x:v>
      </x:c>
      <x:c r="V1774" s="1" t="n">
        <x:f>IF(I1774="",0,1)</x:f>
        <x:v>1</x:v>
      </x:c>
      <x:c r="W1774" s="1" t="n">
        <x:f>IF(I1774&gt;=4,1,0)</x:f>
        <x:v>0</x:v>
      </x:c>
      <x:c r="X1774" s="1" t="n">
        <x:f>1-O1774</x:f>
        <x:v>1</x:v>
      </x:c>
      <x:c r="Y1774" s="1" t="n">
        <x:f>IF(AND(O1774=1,L1774&gt;168),1,0)</x:f>
        <x:v>0</x:v>
      </x:c>
    </x:row>
    <x:row r="1775">
      <x:c r="A1775" s="1" t="str">
        <x:v>T01770</x:v>
      </x:c>
      <x:c r="B1775" s="9" t="n">
        <x:v>45661.479166666664</x:v>
      </x:c>
      <x:c r="C1775" s="9" t="n">
        <x:v>45661.847083333334</x:v>
      </x:c>
      <x:c r="D1775" s="9" t="n">
        <x:v>45665.43666666667</x:v>
      </x:c>
      <x:c r="E1775" s="1" t="str">
        <x:v>Normal</x:v>
      </x:c>
      <x:c r="F1775" s="1" t="str">
        <x:v>WhatsApp</x:v>
      </x:c>
      <x:c r="G1775" s="1" t="str">
        <x:v>Refund</x:v>
      </x:c>
      <x:c r="H1775" s="1" t="n">
        <x:v>0</x:v>
      </x:c>
      <x:c r="I1775" s="1"/>
      <x:c r="J1775" s="1" t="n">
        <x:f>IF(E1775="","",VLOOKUP(E1775,'Guide'!$A$7:$C$10,2,FALSE))</x:f>
        <x:v>12</x:v>
      </x:c>
      <x:c r="K1775" s="1" t="n">
        <x:f>IF(E1775="","",VLOOKUP(E1775,'Guide'!$A$7:$C$10,3,FALSE))</x:f>
        <x:v>72</x:v>
      </x:c>
      <x:c r="L1775" s="10" t="n">
        <x:f>('Guide'!$B$4-B1775)*24</x:f>
        <x:v>4260.500000000058</x:v>
      </x:c>
      <x:c r="M1775" s="10" t="n">
        <x:f>IF(C1775="","",ROUND((C1775-B1775)*24,6))</x:f>
        <x:v>8.83</x:v>
      </x:c>
      <x:c r="N1775" s="10" t="n">
        <x:f>IF(D1775="","",ROUND((D1775-B1775)*24,6))</x:f>
        <x:v>94.98</x:v>
      </x:c>
      <x:c r="O1775" s="1" t="n">
        <x:f>IF(D1775="",1,0)</x:f>
        <x:v>0</x:v>
      </x:c>
      <x:c r="P1775" s="1" t="n">
        <x:f>IF(E1775="",0,IF(OR(C1775&lt;&gt;"",L1775&gt;=J1775),1,0))</x:f>
        <x:v>1</x:v>
      </x:c>
      <x:c r="Q1775" s="1" t="n">
        <x:f>IF(AND(E1775&lt;&gt;"",C1775&lt;&gt;"",M1775&lt;=J1775),1,0)</x:f>
        <x:v>1</x:v>
      </x:c>
      <x:c r="R1775" s="1" t="n">
        <x:f>P1775-Q1775</x:f>
        <x:v>0</x:v>
      </x:c>
      <x:c r="S1775" s="1" t="n">
        <x:f>IF(E1775="",0,IF(OR(D1775&lt;&gt;"",L1775&gt;=K1775),1,0))</x:f>
        <x:v>1</x:v>
      </x:c>
      <x:c r="T1775" s="1" t="n">
        <x:f>IF(AND(E1775&lt;&gt;"",D1775&lt;&gt;"",N1775&lt;=K1775),1,0)</x:f>
        <x:v>0</x:v>
      </x:c>
      <x:c r="U1775" s="1" t="n">
        <x:f>S1775-T1775</x:f>
        <x:v>1</x:v>
      </x:c>
      <x:c r="V1775" s="1" t="n">
        <x:f>IF(I1775="",0,1)</x:f>
        <x:v>0</x:v>
      </x:c>
      <x:c r="W1775" s="1" t="n">
        <x:f>IF(I1775&gt;=4,1,0)</x:f>
        <x:v>0</x:v>
      </x:c>
      <x:c r="X1775" s="1" t="n">
        <x:f>1-O1775</x:f>
        <x:v>1</x:v>
      </x:c>
      <x:c r="Y1775" s="1" t="n">
        <x:f>IF(AND(O1775=1,L1775&gt;168),1,0)</x:f>
        <x:v>0</x:v>
      </x:c>
    </x:row>
    <x:row r="1776">
      <x:c r="A1776" s="1" t="str">
        <x:v>T01771</x:v>
      </x:c>
      <x:c r="B1776" s="9" t="n">
        <x:v>45773.040972222225</x:v>
      </x:c>
      <x:c r="C1776" s="9" t="n">
        <x:v>45773.51138888889</x:v>
      </x:c>
      <x:c r="D1776" s="9" t="n">
        <x:v>45773.93305555556</x:v>
      </x:c>
      <x:c r="E1776" s="1" t="str">
        <x:v>Low</x:v>
      </x:c>
      <x:c r="F1776" s="1" t="str">
        <x:v>WhatsApp</x:v>
      </x:c>
      <x:c r="G1776" s="1" t="str">
        <x:v>Account access</x:v>
      </x:c>
      <x:c r="H1776" s="1" t="n">
        <x:v>0</x:v>
      </x:c>
      <x:c r="I1776" s="1"/>
      <x:c r="J1776" s="1" t="n">
        <x:f>IF(E1776="","",VLOOKUP(E1776,'Guide'!$A$7:$C$10,2,FALSE))</x:f>
        <x:v>24</x:v>
      </x:c>
      <x:c r="K1776" s="1" t="n">
        <x:f>IF(E1776="","",VLOOKUP(E1776,'Guide'!$A$7:$C$10,3,FALSE))</x:f>
        <x:v>120</x:v>
      </x:c>
      <x:c r="L1776" s="10" t="n">
        <x:f>('Guide'!$B$4-B1776)*24</x:f>
        <x:v>1583.0166666666046</x:v>
      </x:c>
      <x:c r="M1776" s="10" t="n">
        <x:f>IF(C1776="","",ROUND((C1776-B1776)*24,6))</x:f>
        <x:v>11.29</x:v>
      </x:c>
      <x:c r="N1776" s="10" t="n">
        <x:f>IF(D1776="","",ROUND((D1776-B1776)*24,6))</x:f>
        <x:v>21.41</x:v>
      </x:c>
      <x:c r="O1776" s="1" t="n">
        <x:f>IF(D1776="",1,0)</x:f>
        <x:v>0</x:v>
      </x:c>
      <x:c r="P1776" s="1" t="n">
        <x:f>IF(E1776="",0,IF(OR(C1776&lt;&gt;"",L1776&gt;=J1776),1,0))</x:f>
        <x:v>1</x:v>
      </x:c>
      <x:c r="Q1776" s="1" t="n">
        <x:f>IF(AND(E1776&lt;&gt;"",C1776&lt;&gt;"",M1776&lt;=J1776),1,0)</x:f>
        <x:v>1</x:v>
      </x:c>
      <x:c r="R1776" s="1" t="n">
        <x:f>P1776-Q1776</x:f>
        <x:v>0</x:v>
      </x:c>
      <x:c r="S1776" s="1" t="n">
        <x:f>IF(E1776="",0,IF(OR(D1776&lt;&gt;"",L1776&gt;=K1776),1,0))</x:f>
        <x:v>1</x:v>
      </x:c>
      <x:c r="T1776" s="1" t="n">
        <x:f>IF(AND(E1776&lt;&gt;"",D1776&lt;&gt;"",N1776&lt;=K1776),1,0)</x:f>
        <x:v>1</x:v>
      </x:c>
      <x:c r="U1776" s="1" t="n">
        <x:f>S1776-T1776</x:f>
        <x:v>0</x:v>
      </x:c>
      <x:c r="V1776" s="1" t="n">
        <x:f>IF(I1776="",0,1)</x:f>
        <x:v>0</x:v>
      </x:c>
      <x:c r="W1776" s="1" t="n">
        <x:f>IF(I1776&gt;=4,1,0)</x:f>
        <x:v>0</x:v>
      </x:c>
      <x:c r="X1776" s="1" t="n">
        <x:f>1-O1776</x:f>
        <x:v>1</x:v>
      </x:c>
      <x:c r="Y1776" s="1" t="n">
        <x:f>IF(AND(O1776=1,L1776&gt;168),1,0)</x:f>
        <x:v>0</x:v>
      </x:c>
    </x:row>
    <x:row r="1777">
      <x:c r="A1777" s="1" t="str">
        <x:v>T01772</x:v>
      </x:c>
      <x:c r="B1777" s="9" t="n">
        <x:v>45667.79652777778</x:v>
      </x:c>
      <x:c r="C1777" s="9" t="n">
        <x:v>45667.93277777778</x:v>
      </x:c>
      <x:c r="D1777" s="9" t="n">
        <x:v>45667.97486111111</x:v>
      </x:c>
      <x:c r="E1777" s="1" t="str">
        <x:v>High</x:v>
      </x:c>
      <x:c r="F1777" s="1" t="str">
        <x:v>Email</x:v>
      </x:c>
      <x:c r="G1777" s="1" t="str">
        <x:v>Billing</x:v>
      </x:c>
      <x:c r="H1777" s="1" t="n">
        <x:v>0</x:v>
      </x:c>
      <x:c r="I1777" s="1"/>
      <x:c r="J1777" s="1" t="n">
        <x:f>IF(E1777="","",VLOOKUP(E1777,'Guide'!$A$7:$C$10,2,FALSE))</x:f>
        <x:v>4</x:v>
      </x:c>
      <x:c r="K1777" s="1" t="n">
        <x:f>IF(E1777="","",VLOOKUP(E1777,'Guide'!$A$7:$C$10,3,FALSE))</x:f>
        <x:v>24</x:v>
      </x:c>
      <x:c r="L1777" s="10" t="n">
        <x:f>('Guide'!$B$4-B1777)*24</x:f>
        <x:v>4108.8833333333605</x:v>
      </x:c>
      <x:c r="M1777" s="10" t="n">
        <x:f>IF(C1777="","",ROUND((C1777-B1777)*24,6))</x:f>
        <x:v>3.27</x:v>
      </x:c>
      <x:c r="N1777" s="10" t="n">
        <x:f>IF(D1777="","",ROUND((D1777-B1777)*24,6))</x:f>
        <x:v>4.28</x:v>
      </x:c>
      <x:c r="O1777" s="1" t="n">
        <x:f>IF(D1777="",1,0)</x:f>
        <x:v>0</x:v>
      </x:c>
      <x:c r="P1777" s="1" t="n">
        <x:f>IF(E1777="",0,IF(OR(C1777&lt;&gt;"",L1777&gt;=J1777),1,0))</x:f>
        <x:v>1</x:v>
      </x:c>
      <x:c r="Q1777" s="1" t="n">
        <x:f>IF(AND(E1777&lt;&gt;"",C1777&lt;&gt;"",M1777&lt;=J1777),1,0)</x:f>
        <x:v>1</x:v>
      </x:c>
      <x:c r="R1777" s="1" t="n">
        <x:f>P1777-Q1777</x:f>
        <x:v>0</x:v>
      </x:c>
      <x:c r="S1777" s="1" t="n">
        <x:f>IF(E1777="",0,IF(OR(D1777&lt;&gt;"",L1777&gt;=K1777),1,0))</x:f>
        <x:v>1</x:v>
      </x:c>
      <x:c r="T1777" s="1" t="n">
        <x:f>IF(AND(E1777&lt;&gt;"",D1777&lt;&gt;"",N1777&lt;=K1777),1,0)</x:f>
        <x:v>1</x:v>
      </x:c>
      <x:c r="U1777" s="1" t="n">
        <x:f>S1777-T1777</x:f>
        <x:v>0</x:v>
      </x:c>
      <x:c r="V1777" s="1" t="n">
        <x:f>IF(I1777="",0,1)</x:f>
        <x:v>0</x:v>
      </x:c>
      <x:c r="W1777" s="1" t="n">
        <x:f>IF(I1777&gt;=4,1,0)</x:f>
        <x:v>0</x:v>
      </x:c>
      <x:c r="X1777" s="1" t="n">
        <x:f>1-O1777</x:f>
        <x:v>1</x:v>
      </x:c>
      <x:c r="Y1777" s="1" t="n">
        <x:f>IF(AND(O1777=1,L1777&gt;168),1,0)</x:f>
        <x:v>0</x:v>
      </x:c>
    </x:row>
    <x:row r="1778">
      <x:c r="A1778" s="1" t="str">
        <x:v>T01773</x:v>
      </x:c>
      <x:c r="B1778" s="9" t="n">
        <x:v>45743.575</x:v>
      </x:c>
      <x:c r="C1778" s="9" t="n">
        <x:v>45744.02583333333</x:v>
      </x:c>
      <x:c r="D1778" s="9" t="n">
        <x:v>45745.176666666666</x:v>
      </x:c>
      <x:c r="E1778" s="1" t="str">
        <x:v>Low</x:v>
      </x:c>
      <x:c r="F1778" s="1" t="str">
        <x:v>Web chat</x:v>
      </x:c>
      <x:c r="G1778" s="1" t="str">
        <x:v>Billing</x:v>
      </x:c>
      <x:c r="H1778" s="1" t="n">
        <x:v>1</x:v>
      </x:c>
      <x:c r="I1778" s="1"/>
      <x:c r="J1778" s="1" t="n">
        <x:f>IF(E1778="","",VLOOKUP(E1778,'Guide'!$A$7:$C$10,2,FALSE))</x:f>
        <x:v>24</x:v>
      </x:c>
      <x:c r="K1778" s="1" t="n">
        <x:f>IF(E1778="","",VLOOKUP(E1778,'Guide'!$A$7:$C$10,3,FALSE))</x:f>
        <x:v>120</x:v>
      </x:c>
      <x:c r="L1778" s="10" t="n">
        <x:f>('Guide'!$B$4-B1778)*24</x:f>
        <x:v>2290.20000000007</x:v>
      </x:c>
      <x:c r="M1778" s="10" t="n">
        <x:f>IF(C1778="","",ROUND((C1778-B1778)*24,6))</x:f>
        <x:v>10.82</x:v>
      </x:c>
      <x:c r="N1778" s="10" t="n">
        <x:f>IF(D1778="","",ROUND((D1778-B1778)*24,6))</x:f>
        <x:v>38.44</x:v>
      </x:c>
      <x:c r="O1778" s="1" t="n">
        <x:f>IF(D1778="",1,0)</x:f>
        <x:v>0</x:v>
      </x:c>
      <x:c r="P1778" s="1" t="n">
        <x:f>IF(E1778="",0,IF(OR(C1778&lt;&gt;"",L1778&gt;=J1778),1,0))</x:f>
        <x:v>1</x:v>
      </x:c>
      <x:c r="Q1778" s="1" t="n">
        <x:f>IF(AND(E1778&lt;&gt;"",C1778&lt;&gt;"",M1778&lt;=J1778),1,0)</x:f>
        <x:v>1</x:v>
      </x:c>
      <x:c r="R1778" s="1" t="n">
        <x:f>P1778-Q1778</x:f>
        <x:v>0</x:v>
      </x:c>
      <x:c r="S1778" s="1" t="n">
        <x:f>IF(E1778="",0,IF(OR(D1778&lt;&gt;"",L1778&gt;=K1778),1,0))</x:f>
        <x:v>1</x:v>
      </x:c>
      <x:c r="T1778" s="1" t="n">
        <x:f>IF(AND(E1778&lt;&gt;"",D1778&lt;&gt;"",N1778&lt;=K1778),1,0)</x:f>
        <x:v>1</x:v>
      </x:c>
      <x:c r="U1778" s="1" t="n">
        <x:f>S1778-T1778</x:f>
        <x:v>0</x:v>
      </x:c>
      <x:c r="V1778" s="1" t="n">
        <x:f>IF(I1778="",0,1)</x:f>
        <x:v>0</x:v>
      </x:c>
      <x:c r="W1778" s="1" t="n">
        <x:f>IF(I1778&gt;=4,1,0)</x:f>
        <x:v>0</x:v>
      </x:c>
      <x:c r="X1778" s="1" t="n">
        <x:f>1-O1778</x:f>
        <x:v>1</x:v>
      </x:c>
      <x:c r="Y1778" s="1" t="n">
        <x:f>IF(AND(O1778=1,L1778&gt;168),1,0)</x:f>
        <x:v>0</x:v>
      </x:c>
    </x:row>
    <x:row r="1779">
      <x:c r="A1779" s="1" t="str">
        <x:v>T01774</x:v>
      </x:c>
      <x:c r="B1779" s="9" t="n">
        <x:v>45829.35555555556</x:v>
      </x:c>
      <x:c r="C1779" s="9" t="n">
        <x:v>45830.283472222225</x:v>
      </x:c>
      <x:c r="D1779" s="9" t="n">
        <x:v>45832.30388888889</x:v>
      </x:c>
      <x:c r="E1779" s="1" t="str">
        <x:v>Normal</x:v>
      </x:c>
      <x:c r="F1779" s="1" t="str">
        <x:v>WhatsApp</x:v>
      </x:c>
      <x:c r="G1779" s="1" t="str">
        <x:v>Billing</x:v>
      </x:c>
      <x:c r="H1779" s="1" t="n">
        <x:v>0</x:v>
      </x:c>
      <x:c r="I1779" s="1" t="n">
        <x:v>5</x:v>
      </x:c>
      <x:c r="J1779" s="1" t="n">
        <x:f>IF(E1779="","",VLOOKUP(E1779,'Guide'!$A$7:$C$10,2,FALSE))</x:f>
        <x:v>12</x:v>
      </x:c>
      <x:c r="K1779" s="1" t="n">
        <x:f>IF(E1779="","",VLOOKUP(E1779,'Guide'!$A$7:$C$10,3,FALSE))</x:f>
        <x:v>72</x:v>
      </x:c>
      <x:c r="L1779" s="10" t="n">
        <x:f>('Guide'!$B$4-B1779)*24</x:f>
        <x:v>231.46666666661622</x:v>
      </x:c>
      <x:c r="M1779" s="10" t="n">
        <x:f>IF(C1779="","",ROUND((C1779-B1779)*24,6))</x:f>
        <x:v>22.27</x:v>
      </x:c>
      <x:c r="N1779" s="10" t="n">
        <x:f>IF(D1779="","",ROUND((D1779-B1779)*24,6))</x:f>
        <x:v>70.76</x:v>
      </x:c>
      <x:c r="O1779" s="1" t="n">
        <x:f>IF(D1779="",1,0)</x:f>
        <x:v>0</x:v>
      </x:c>
      <x:c r="P1779" s="1" t="n">
        <x:f>IF(E1779="",0,IF(OR(C1779&lt;&gt;"",L1779&gt;=J1779),1,0))</x:f>
        <x:v>1</x:v>
      </x:c>
      <x:c r="Q1779" s="1" t="n">
        <x:f>IF(AND(E1779&lt;&gt;"",C1779&lt;&gt;"",M1779&lt;=J1779),1,0)</x:f>
        <x:v>0</x:v>
      </x:c>
      <x:c r="R1779" s="1" t="n">
        <x:f>P1779-Q1779</x:f>
        <x:v>1</x:v>
      </x:c>
      <x:c r="S1779" s="1" t="n">
        <x:f>IF(E1779="",0,IF(OR(D1779&lt;&gt;"",L1779&gt;=K1779),1,0))</x:f>
        <x:v>1</x:v>
      </x:c>
      <x:c r="T1779" s="1" t="n">
        <x:f>IF(AND(E1779&lt;&gt;"",D1779&lt;&gt;"",N1779&lt;=K1779),1,0)</x:f>
        <x:v>1</x:v>
      </x:c>
      <x:c r="U1779" s="1" t="n">
        <x:f>S1779-T1779</x:f>
        <x:v>0</x:v>
      </x:c>
      <x:c r="V1779" s="1" t="n">
        <x:f>IF(I1779="",0,1)</x:f>
        <x:v>1</x:v>
      </x:c>
      <x:c r="W1779" s="1" t="n">
        <x:f>IF(I1779&gt;=4,1,0)</x:f>
        <x:v>1</x:v>
      </x:c>
      <x:c r="X1779" s="1" t="n">
        <x:f>1-O1779</x:f>
        <x:v>1</x:v>
      </x:c>
      <x:c r="Y1779" s="1" t="n">
        <x:f>IF(AND(O1779=1,L1779&gt;168),1,0)</x:f>
        <x:v>0</x:v>
      </x:c>
    </x:row>
    <x:row r="1780">
      <x:c r="A1780" s="1" t="str">
        <x:v>T01775</x:v>
      </x:c>
      <x:c r="B1780" s="9" t="n">
        <x:v>45705.275</x:v>
      </x:c>
      <x:c r="C1780" s="9" t="n">
        <x:v>45705.50166666666</x:v>
      </x:c>
      <x:c r="D1780" s="9" t="n">
        <x:v>45707.64</x:v>
      </x:c>
      <x:c r="E1780" s="1" t="str">
        <x:v>High</x:v>
      </x:c>
      <x:c r="F1780" s="1" t="str">
        <x:v>Email</x:v>
      </x:c>
      <x:c r="G1780" s="1" t="str">
        <x:v>Product information</x:v>
      </x:c>
      <x:c r="H1780" s="1" t="n">
        <x:v>0</x:v>
      </x:c>
      <x:c r="I1780" s="1" t="n">
        <x:v>1</x:v>
      </x:c>
      <x:c r="J1780" s="1" t="n">
        <x:f>IF(E1780="","",VLOOKUP(E1780,'Guide'!$A$7:$C$10,2,FALSE))</x:f>
        <x:v>4</x:v>
      </x:c>
      <x:c r="K1780" s="1" t="n">
        <x:f>IF(E1780="","",VLOOKUP(E1780,'Guide'!$A$7:$C$10,3,FALSE))</x:f>
        <x:v>24</x:v>
      </x:c>
      <x:c r="L1780" s="10" t="n">
        <x:f>('Guide'!$B$4-B1780)*24</x:f>
        <x:v>3209.399999999965</x:v>
      </x:c>
      <x:c r="M1780" s="10" t="n">
        <x:f>IF(C1780="","",ROUND((C1780-B1780)*24,6))</x:f>
        <x:v>5.44</x:v>
      </x:c>
      <x:c r="N1780" s="10" t="n">
        <x:f>IF(D1780="","",ROUND((D1780-B1780)*24,6))</x:f>
        <x:v>56.76</x:v>
      </x:c>
      <x:c r="O1780" s="1" t="n">
        <x:f>IF(D1780="",1,0)</x:f>
        <x:v>0</x:v>
      </x:c>
      <x:c r="P1780" s="1" t="n">
        <x:f>IF(E1780="",0,IF(OR(C1780&lt;&gt;"",L1780&gt;=J1780),1,0))</x:f>
        <x:v>1</x:v>
      </x:c>
      <x:c r="Q1780" s="1" t="n">
        <x:f>IF(AND(E1780&lt;&gt;"",C1780&lt;&gt;"",M1780&lt;=J1780),1,0)</x:f>
        <x:v>0</x:v>
      </x:c>
      <x:c r="R1780" s="1" t="n">
        <x:f>P1780-Q1780</x:f>
        <x:v>1</x:v>
      </x:c>
      <x:c r="S1780" s="1" t="n">
        <x:f>IF(E1780="",0,IF(OR(D1780&lt;&gt;"",L1780&gt;=K1780),1,0))</x:f>
        <x:v>1</x:v>
      </x:c>
      <x:c r="T1780" s="1" t="n">
        <x:f>IF(AND(E1780&lt;&gt;"",D1780&lt;&gt;"",N1780&lt;=K1780),1,0)</x:f>
        <x:v>0</x:v>
      </x:c>
      <x:c r="U1780" s="1" t="n">
        <x:f>S1780-T1780</x:f>
        <x:v>1</x:v>
      </x:c>
      <x:c r="V1780" s="1" t="n">
        <x:f>IF(I1780="",0,1)</x:f>
        <x:v>1</x:v>
      </x:c>
      <x:c r="W1780" s="1" t="n">
        <x:f>IF(I1780&gt;=4,1,0)</x:f>
        <x:v>0</x:v>
      </x:c>
      <x:c r="X1780" s="1" t="n">
        <x:f>1-O1780</x:f>
        <x:v>1</x:v>
      </x:c>
      <x:c r="Y1780" s="1" t="n">
        <x:f>IF(AND(O1780=1,L1780&gt;168),1,0)</x:f>
        <x:v>0</x:v>
      </x:c>
    </x:row>
    <x:row r="1781">
      <x:c r="A1781" s="1" t="str">
        <x:v>T01776</x:v>
      </x:c>
      <x:c r="B1781" s="9" t="n">
        <x:v>45760.37708333333</x:v>
      </x:c>
      <x:c r="C1781" s="9" t="n">
        <x:v>45760.64125</x:v>
      </x:c>
      <x:c r="D1781" s="9" t="n">
        <x:v>45764.7575</x:v>
      </x:c>
      <x:c r="E1781" s="1" t="str">
        <x:v>Normal</x:v>
      </x:c>
      <x:c r="F1781" s="1" t="str">
        <x:v>Email</x:v>
      </x:c>
      <x:c r="G1781" s="1" t="str">
        <x:v>Refund</x:v>
      </x:c>
      <x:c r="H1781" s="1" t="n">
        <x:v>0</x:v>
      </x:c>
      <x:c r="I1781" s="1" t="n">
        <x:v>2</x:v>
      </x:c>
      <x:c r="J1781" s="1" t="n">
        <x:f>IF(E1781="","",VLOOKUP(E1781,'Guide'!$A$7:$C$10,2,FALSE))</x:f>
        <x:v>12</x:v>
      </x:c>
      <x:c r="K1781" s="1" t="n">
        <x:f>IF(E1781="","",VLOOKUP(E1781,'Guide'!$A$7:$C$10,3,FALSE))</x:f>
        <x:v>72</x:v>
      </x:c>
      <x:c r="L1781" s="10" t="n">
        <x:f>('Guide'!$B$4-B1781)*24</x:f>
        <x:v>1886.9500000000116</x:v>
      </x:c>
      <x:c r="M1781" s="10" t="n">
        <x:f>IF(C1781="","",ROUND((C1781-B1781)*24,6))</x:f>
        <x:v>6.34</x:v>
      </x:c>
      <x:c r="N1781" s="10" t="n">
        <x:f>IF(D1781="","",ROUND((D1781-B1781)*24,6))</x:f>
        <x:v>105.13</x:v>
      </x:c>
      <x:c r="O1781" s="1" t="n">
        <x:f>IF(D1781="",1,0)</x:f>
        <x:v>0</x:v>
      </x:c>
      <x:c r="P1781" s="1" t="n">
        <x:f>IF(E1781="",0,IF(OR(C1781&lt;&gt;"",L1781&gt;=J1781),1,0))</x:f>
        <x:v>1</x:v>
      </x:c>
      <x:c r="Q1781" s="1" t="n">
        <x:f>IF(AND(E1781&lt;&gt;"",C1781&lt;&gt;"",M1781&lt;=J1781),1,0)</x:f>
        <x:v>1</x:v>
      </x:c>
      <x:c r="R1781" s="1" t="n">
        <x:f>P1781-Q1781</x:f>
        <x:v>0</x:v>
      </x:c>
      <x:c r="S1781" s="1" t="n">
        <x:f>IF(E1781="",0,IF(OR(D1781&lt;&gt;"",L1781&gt;=K1781),1,0))</x:f>
        <x:v>1</x:v>
      </x:c>
      <x:c r="T1781" s="1" t="n">
        <x:f>IF(AND(E1781&lt;&gt;"",D1781&lt;&gt;"",N1781&lt;=K1781),1,0)</x:f>
        <x:v>0</x:v>
      </x:c>
      <x:c r="U1781" s="1" t="n">
        <x:f>S1781-T1781</x:f>
        <x:v>1</x:v>
      </x:c>
      <x:c r="V1781" s="1" t="n">
        <x:f>IF(I1781="",0,1)</x:f>
        <x:v>1</x:v>
      </x:c>
      <x:c r="W1781" s="1" t="n">
        <x:f>IF(I1781&gt;=4,1,0)</x:f>
        <x:v>0</x:v>
      </x:c>
      <x:c r="X1781" s="1" t="n">
        <x:f>1-O1781</x:f>
        <x:v>1</x:v>
      </x:c>
      <x:c r="Y1781" s="1" t="n">
        <x:f>IF(AND(O1781=1,L1781&gt;168),1,0)</x:f>
        <x:v>0</x:v>
      </x:c>
    </x:row>
    <x:row r="1782">
      <x:c r="A1782" s="1" t="str">
        <x:v>T01777</x:v>
      </x:c>
      <x:c r="B1782" s="9" t="n">
        <x:v>45672.05138888889</x:v>
      </x:c>
      <x:c r="C1782" s="9" t="n">
        <x:v>45673.00388888889</x:v>
      </x:c>
      <x:c r="D1782" s="9" t="n">
        <x:v>45673.31888888889</x:v>
      </x:c>
      <x:c r="E1782" s="1" t="str">
        <x:v>Normal</x:v>
      </x:c>
      <x:c r="F1782" s="1" t="str">
        <x:v>Email</x:v>
      </x:c>
      <x:c r="G1782" s="1" t="str">
        <x:v>Refund</x:v>
      </x:c>
      <x:c r="H1782" s="1" t="n">
        <x:v>0</x:v>
      </x:c>
      <x:c r="I1782" s="1"/>
      <x:c r="J1782" s="1" t="n">
        <x:f>IF(E1782="","",VLOOKUP(E1782,'Guide'!$A$7:$C$10,2,FALSE))</x:f>
        <x:v>12</x:v>
      </x:c>
      <x:c r="K1782" s="1" t="n">
        <x:f>IF(E1782="","",VLOOKUP(E1782,'Guide'!$A$7:$C$10,3,FALSE))</x:f>
        <x:v>72</x:v>
      </x:c>
      <x:c r="L1782" s="10" t="n">
        <x:f>('Guide'!$B$4-B1782)*24</x:f>
        <x:v>4006.766666666663</x:v>
      </x:c>
      <x:c r="M1782" s="10" t="n">
        <x:f>IF(C1782="","",ROUND((C1782-B1782)*24,6))</x:f>
        <x:v>22.86</x:v>
      </x:c>
      <x:c r="N1782" s="10" t="n">
        <x:f>IF(D1782="","",ROUND((D1782-B1782)*24,6))</x:f>
        <x:v>30.42</x:v>
      </x:c>
      <x:c r="O1782" s="1" t="n">
        <x:f>IF(D1782="",1,0)</x:f>
        <x:v>0</x:v>
      </x:c>
      <x:c r="P1782" s="1" t="n">
        <x:f>IF(E1782="",0,IF(OR(C1782&lt;&gt;"",L1782&gt;=J1782),1,0))</x:f>
        <x:v>1</x:v>
      </x:c>
      <x:c r="Q1782" s="1" t="n">
        <x:f>IF(AND(E1782&lt;&gt;"",C1782&lt;&gt;"",M1782&lt;=J1782),1,0)</x:f>
        <x:v>0</x:v>
      </x:c>
      <x:c r="R1782" s="1" t="n">
        <x:f>P1782-Q1782</x:f>
        <x:v>1</x:v>
      </x:c>
      <x:c r="S1782" s="1" t="n">
        <x:f>IF(E1782="",0,IF(OR(D1782&lt;&gt;"",L1782&gt;=K1782),1,0))</x:f>
        <x:v>1</x:v>
      </x:c>
      <x:c r="T1782" s="1" t="n">
        <x:f>IF(AND(E1782&lt;&gt;"",D1782&lt;&gt;"",N1782&lt;=K1782),1,0)</x:f>
        <x:v>1</x:v>
      </x:c>
      <x:c r="U1782" s="1" t="n">
        <x:f>S1782-T1782</x:f>
        <x:v>0</x:v>
      </x:c>
      <x:c r="V1782" s="1" t="n">
        <x:f>IF(I1782="",0,1)</x:f>
        <x:v>0</x:v>
      </x:c>
      <x:c r="W1782" s="1" t="n">
        <x:f>IF(I1782&gt;=4,1,0)</x:f>
        <x:v>0</x:v>
      </x:c>
      <x:c r="X1782" s="1" t="n">
        <x:f>1-O1782</x:f>
        <x:v>1</x:v>
      </x:c>
      <x:c r="Y1782" s="1" t="n">
        <x:f>IF(AND(O1782=1,L1782&gt;168),1,0)</x:f>
        <x:v>0</x:v>
      </x:c>
    </x:row>
    <x:row r="1783">
      <x:c r="A1783" s="1" t="str">
        <x:v>T01778</x:v>
      </x:c>
      <x:c r="B1783" s="9" t="n">
        <x:v>45815.71944444445</x:v>
      </x:c>
      <x:c r="C1783" s="9" t="n">
        <x:v>45816.50111111111</x:v>
      </x:c>
      <x:c r="D1783" s="9" t="n">
        <x:v>45817.15194444444</x:v>
      </x:c>
      <x:c r="E1783" s="1" t="str">
        <x:v>Normal</x:v>
      </x:c>
      <x:c r="F1783" s="1" t="str">
        <x:v>Email</x:v>
      </x:c>
      <x:c r="G1783" s="1" t="str">
        <x:v>Product information</x:v>
      </x:c>
      <x:c r="H1783" s="1" t="n">
        <x:v>0</x:v>
      </x:c>
      <x:c r="I1783" s="1"/>
      <x:c r="J1783" s="1" t="n">
        <x:f>IF(E1783="","",VLOOKUP(E1783,'Guide'!$A$7:$C$10,2,FALSE))</x:f>
        <x:v>12</x:v>
      </x:c>
      <x:c r="K1783" s="1" t="n">
        <x:f>IF(E1783="","",VLOOKUP(E1783,'Guide'!$A$7:$C$10,3,FALSE))</x:f>
        <x:v>72</x:v>
      </x:c>
      <x:c r="L1783" s="10" t="n">
        <x:f>('Guide'!$B$4-B1783)*24</x:f>
        <x:v>558.733333333279</x:v>
      </x:c>
      <x:c r="M1783" s="10" t="n">
        <x:f>IF(C1783="","",ROUND((C1783-B1783)*24,6))</x:f>
        <x:v>18.76</x:v>
      </x:c>
      <x:c r="N1783" s="10" t="n">
        <x:f>IF(D1783="","",ROUND((D1783-B1783)*24,6))</x:f>
        <x:v>34.38</x:v>
      </x:c>
      <x:c r="O1783" s="1" t="n">
        <x:f>IF(D1783="",1,0)</x:f>
        <x:v>0</x:v>
      </x:c>
      <x:c r="P1783" s="1" t="n">
        <x:f>IF(E1783="",0,IF(OR(C1783&lt;&gt;"",L1783&gt;=J1783),1,0))</x:f>
        <x:v>1</x:v>
      </x:c>
      <x:c r="Q1783" s="1" t="n">
        <x:f>IF(AND(E1783&lt;&gt;"",C1783&lt;&gt;"",M1783&lt;=J1783),1,0)</x:f>
        <x:v>0</x:v>
      </x:c>
      <x:c r="R1783" s="1" t="n">
        <x:f>P1783-Q1783</x:f>
        <x:v>1</x:v>
      </x:c>
      <x:c r="S1783" s="1" t="n">
        <x:f>IF(E1783="",0,IF(OR(D1783&lt;&gt;"",L1783&gt;=K1783),1,0))</x:f>
        <x:v>1</x:v>
      </x:c>
      <x:c r="T1783" s="1" t="n">
        <x:f>IF(AND(E1783&lt;&gt;"",D1783&lt;&gt;"",N1783&lt;=K1783),1,0)</x:f>
        <x:v>1</x:v>
      </x:c>
      <x:c r="U1783" s="1" t="n">
        <x:f>S1783-T1783</x:f>
        <x:v>0</x:v>
      </x:c>
      <x:c r="V1783" s="1" t="n">
        <x:f>IF(I1783="",0,1)</x:f>
        <x:v>0</x:v>
      </x:c>
      <x:c r="W1783" s="1" t="n">
        <x:f>IF(I1783&gt;=4,1,0)</x:f>
        <x:v>0</x:v>
      </x:c>
      <x:c r="X1783" s="1" t="n">
        <x:f>1-O1783</x:f>
        <x:v>1</x:v>
      </x:c>
      <x:c r="Y1783" s="1" t="n">
        <x:f>IF(AND(O1783=1,L1783&gt;168),1,0)</x:f>
        <x:v>0</x:v>
      </x:c>
    </x:row>
    <x:row r="1784">
      <x:c r="A1784" s="1" t="str">
        <x:v>T01779</x:v>
      </x:c>
      <x:c r="B1784" s="9" t="n">
        <x:v>45755.294444444444</x:v>
      </x:c>
      <x:c r="C1784" s="9" t="n">
        <x:v>45757.02861111111</x:v>
      </x:c>
      <x:c r="D1784" s="9" t="n">
        <x:v>45758.606527777774</x:v>
      </x:c>
      <x:c r="E1784" s="1" t="str">
        <x:v>Low</x:v>
      </x:c>
      <x:c r="F1784" s="1" t="str">
        <x:v>Email</x:v>
      </x:c>
      <x:c r="G1784" s="1" t="str">
        <x:v>Billing</x:v>
      </x:c>
      <x:c r="H1784" s="1" t="n">
        <x:v>0</x:v>
      </x:c>
      <x:c r="I1784" s="1"/>
      <x:c r="J1784" s="1" t="n">
        <x:f>IF(E1784="","",VLOOKUP(E1784,'Guide'!$A$7:$C$10,2,FALSE))</x:f>
        <x:v>24</x:v>
      </x:c>
      <x:c r="K1784" s="1" t="n">
        <x:f>IF(E1784="","",VLOOKUP(E1784,'Guide'!$A$7:$C$10,3,FALSE))</x:f>
        <x:v>120</x:v>
      </x:c>
      <x:c r="L1784" s="10" t="n">
        <x:f>('Guide'!$B$4-B1784)*24</x:f>
        <x:v>2008.9333333333489</x:v>
      </x:c>
      <x:c r="M1784" s="10" t="n">
        <x:f>IF(C1784="","",ROUND((C1784-B1784)*24,6))</x:f>
        <x:v>41.62</x:v>
      </x:c>
      <x:c r="N1784" s="10" t="n">
        <x:f>IF(D1784="","",ROUND((D1784-B1784)*24,6))</x:f>
        <x:v>79.49</x:v>
      </x:c>
      <x:c r="O1784" s="1" t="n">
        <x:f>IF(D1784="",1,0)</x:f>
        <x:v>0</x:v>
      </x:c>
      <x:c r="P1784" s="1" t="n">
        <x:f>IF(E1784="",0,IF(OR(C1784&lt;&gt;"",L1784&gt;=J1784),1,0))</x:f>
        <x:v>1</x:v>
      </x:c>
      <x:c r="Q1784" s="1" t="n">
        <x:f>IF(AND(E1784&lt;&gt;"",C1784&lt;&gt;"",M1784&lt;=J1784),1,0)</x:f>
        <x:v>0</x:v>
      </x:c>
      <x:c r="R1784" s="1" t="n">
        <x:f>P1784-Q1784</x:f>
        <x:v>1</x:v>
      </x:c>
      <x:c r="S1784" s="1" t="n">
        <x:f>IF(E1784="",0,IF(OR(D1784&lt;&gt;"",L1784&gt;=K1784),1,0))</x:f>
        <x:v>1</x:v>
      </x:c>
      <x:c r="T1784" s="1" t="n">
        <x:f>IF(AND(E1784&lt;&gt;"",D1784&lt;&gt;"",N1784&lt;=K1784),1,0)</x:f>
        <x:v>1</x:v>
      </x:c>
      <x:c r="U1784" s="1" t="n">
        <x:f>S1784-T1784</x:f>
        <x:v>0</x:v>
      </x:c>
      <x:c r="V1784" s="1" t="n">
        <x:f>IF(I1784="",0,1)</x:f>
        <x:v>0</x:v>
      </x:c>
      <x:c r="W1784" s="1" t="n">
        <x:f>IF(I1784&gt;=4,1,0)</x:f>
        <x:v>0</x:v>
      </x:c>
      <x:c r="X1784" s="1" t="n">
        <x:f>1-O1784</x:f>
        <x:v>1</x:v>
      </x:c>
      <x:c r="Y1784" s="1" t="n">
        <x:f>IF(AND(O1784=1,L1784&gt;168),1,0)</x:f>
        <x:v>0</x:v>
      </x:c>
    </x:row>
    <x:row r="1785">
      <x:c r="A1785" s="1" t="str">
        <x:v>T01780</x:v>
      </x:c>
      <x:c r="B1785" s="9" t="n">
        <x:v>45691.06041666667</x:v>
      </x:c>
      <x:c r="C1785" s="9" t="n">
        <x:v>45691.238333333335</x:v>
      </x:c>
      <x:c r="D1785" s="9" t="n">
        <x:v>45692.2125</x:v>
      </x:c>
      <x:c r="E1785" s="1" t="str">
        <x:v>Normal</x:v>
      </x:c>
      <x:c r="F1785" s="1" t="str">
        <x:v>Web chat</x:v>
      </x:c>
      <x:c r="G1785" s="1" t="str">
        <x:v>Refund</x:v>
      </x:c>
      <x:c r="H1785" s="1" t="n">
        <x:v>0</x:v>
      </x:c>
      <x:c r="I1785" s="1"/>
      <x:c r="J1785" s="1" t="n">
        <x:f>IF(E1785="","",VLOOKUP(E1785,'Guide'!$A$7:$C$10,2,FALSE))</x:f>
        <x:v>12</x:v>
      </x:c>
      <x:c r="K1785" s="1" t="n">
        <x:f>IF(E1785="","",VLOOKUP(E1785,'Guide'!$A$7:$C$10,3,FALSE))</x:f>
        <x:v>72</x:v>
      </x:c>
      <x:c r="L1785" s="10" t="n">
        <x:f>('Guide'!$B$4-B1785)*24</x:f>
        <x:v>3550.5499999999884</x:v>
      </x:c>
      <x:c r="M1785" s="10" t="n">
        <x:f>IF(C1785="","",ROUND((C1785-B1785)*24,6))</x:f>
        <x:v>4.27</x:v>
      </x:c>
      <x:c r="N1785" s="10" t="n">
        <x:f>IF(D1785="","",ROUND((D1785-B1785)*24,6))</x:f>
        <x:v>27.65</x:v>
      </x:c>
      <x:c r="O1785" s="1" t="n">
        <x:f>IF(D1785="",1,0)</x:f>
        <x:v>0</x:v>
      </x:c>
      <x:c r="P1785" s="1" t="n">
        <x:f>IF(E1785="",0,IF(OR(C1785&lt;&gt;"",L1785&gt;=J1785),1,0))</x:f>
        <x:v>1</x:v>
      </x:c>
      <x:c r="Q1785" s="1" t="n">
        <x:f>IF(AND(E1785&lt;&gt;"",C1785&lt;&gt;"",M1785&lt;=J1785),1,0)</x:f>
        <x:v>1</x:v>
      </x:c>
      <x:c r="R1785" s="1" t="n">
        <x:f>P1785-Q1785</x:f>
        <x:v>0</x:v>
      </x:c>
      <x:c r="S1785" s="1" t="n">
        <x:f>IF(E1785="",0,IF(OR(D1785&lt;&gt;"",L1785&gt;=K1785),1,0))</x:f>
        <x:v>1</x:v>
      </x:c>
      <x:c r="T1785" s="1" t="n">
        <x:f>IF(AND(E1785&lt;&gt;"",D1785&lt;&gt;"",N1785&lt;=K1785),1,0)</x:f>
        <x:v>1</x:v>
      </x:c>
      <x:c r="U1785" s="1" t="n">
        <x:f>S1785-T1785</x:f>
        <x:v>0</x:v>
      </x:c>
      <x:c r="V1785" s="1" t="n">
        <x:f>IF(I1785="",0,1)</x:f>
        <x:v>0</x:v>
      </x:c>
      <x:c r="W1785" s="1" t="n">
        <x:f>IF(I1785&gt;=4,1,0)</x:f>
        <x:v>0</x:v>
      </x:c>
      <x:c r="X1785" s="1" t="n">
        <x:f>1-O1785</x:f>
        <x:v>1</x:v>
      </x:c>
      <x:c r="Y1785" s="1" t="n">
        <x:f>IF(AND(O1785=1,L1785&gt;168),1,0)</x:f>
        <x:v>0</x:v>
      </x:c>
    </x:row>
    <x:row r="1786">
      <x:c r="A1786" s="1" t="str">
        <x:v>T01781</x:v>
      </x:c>
      <x:c r="B1786" s="9" t="n">
        <x:v>45693.245833333334</x:v>
      </x:c>
      <x:c r="C1786" s="9" t="n">
        <x:v>45693.53375</x:v>
      </x:c>
      <x:c r="D1786" s="9" t="n">
        <x:v>45706.60041666667</x:v>
      </x:c>
      <x:c r="E1786" s="1" t="str">
        <x:v>Normal</x:v>
      </x:c>
      <x:c r="F1786" s="1" t="str">
        <x:v>WhatsApp</x:v>
      </x:c>
      <x:c r="G1786" s="1" t="str">
        <x:v>Billing</x:v>
      </x:c>
      <x:c r="H1786" s="1" t="n">
        <x:v>0</x:v>
      </x:c>
      <x:c r="I1786" s="1" t="n">
        <x:v>3</x:v>
      </x:c>
      <x:c r="J1786" s="1" t="n">
        <x:f>IF(E1786="","",VLOOKUP(E1786,'Guide'!$A$7:$C$10,2,FALSE))</x:f>
        <x:v>12</x:v>
      </x:c>
      <x:c r="K1786" s="1" t="n">
        <x:f>IF(E1786="","",VLOOKUP(E1786,'Guide'!$A$7:$C$10,3,FALSE))</x:f>
        <x:v>72</x:v>
      </x:c>
      <x:c r="L1786" s="10" t="n">
        <x:f>('Guide'!$B$4-B1786)*24</x:f>
        <x:v>3498.0999999999767</x:v>
      </x:c>
      <x:c r="M1786" s="10" t="n">
        <x:f>IF(C1786="","",ROUND((C1786-B1786)*24,6))</x:f>
        <x:v>6.91</x:v>
      </x:c>
      <x:c r="N1786" s="10" t="n">
        <x:f>IF(D1786="","",ROUND((D1786-B1786)*24,6))</x:f>
        <x:v>320.51</x:v>
      </x:c>
      <x:c r="O1786" s="1" t="n">
        <x:f>IF(D1786="",1,0)</x:f>
        <x:v>0</x:v>
      </x:c>
      <x:c r="P1786" s="1" t="n">
        <x:f>IF(E1786="",0,IF(OR(C1786&lt;&gt;"",L1786&gt;=J1786),1,0))</x:f>
        <x:v>1</x:v>
      </x:c>
      <x:c r="Q1786" s="1" t="n">
        <x:f>IF(AND(E1786&lt;&gt;"",C1786&lt;&gt;"",M1786&lt;=J1786),1,0)</x:f>
        <x:v>1</x:v>
      </x:c>
      <x:c r="R1786" s="1" t="n">
        <x:f>P1786-Q1786</x:f>
        <x:v>0</x:v>
      </x:c>
      <x:c r="S1786" s="1" t="n">
        <x:f>IF(E1786="",0,IF(OR(D1786&lt;&gt;"",L1786&gt;=K1786),1,0))</x:f>
        <x:v>1</x:v>
      </x:c>
      <x:c r="T1786" s="1" t="n">
        <x:f>IF(AND(E1786&lt;&gt;"",D1786&lt;&gt;"",N1786&lt;=K1786),1,0)</x:f>
        <x:v>0</x:v>
      </x:c>
      <x:c r="U1786" s="1" t="n">
        <x:f>S1786-T1786</x:f>
        <x:v>1</x:v>
      </x:c>
      <x:c r="V1786" s="1" t="n">
        <x:f>IF(I1786="",0,1)</x:f>
        <x:v>1</x:v>
      </x:c>
      <x:c r="W1786" s="1" t="n">
        <x:f>IF(I1786&gt;=4,1,0)</x:f>
        <x:v>0</x:v>
      </x:c>
      <x:c r="X1786" s="1" t="n">
        <x:f>1-O1786</x:f>
        <x:v>1</x:v>
      </x:c>
      <x:c r="Y1786" s="1" t="n">
        <x:f>IF(AND(O1786=1,L1786&gt;168),1,0)</x:f>
        <x:v>0</x:v>
      </x:c>
    </x:row>
    <x:row r="1787">
      <x:c r="A1787" s="1" t="str">
        <x:v>T01782</x:v>
      </x:c>
      <x:c r="B1787" s="9" t="n">
        <x:v>45785.02013888889</x:v>
      </x:c>
      <x:c r="C1787" s="9" t="n">
        <x:v>45785.10555555556</x:v>
      </x:c>
      <x:c r="D1787" s="9" t="n">
        <x:v>45786.258472222224</x:v>
      </x:c>
      <x:c r="E1787" s="1" t="str">
        <x:v>Normal</x:v>
      </x:c>
      <x:c r="F1787" s="1" t="str">
        <x:v>Email</x:v>
      </x:c>
      <x:c r="G1787" s="1" t="str">
        <x:v>Delivery</x:v>
      </x:c>
      <x:c r="H1787" s="1" t="n">
        <x:v>0</x:v>
      </x:c>
      <x:c r="I1787" s="1"/>
      <x:c r="J1787" s="1" t="n">
        <x:f>IF(E1787="","",VLOOKUP(E1787,'Guide'!$A$7:$C$10,2,FALSE))</x:f>
        <x:v>12</x:v>
      </x:c>
      <x:c r="K1787" s="1" t="n">
        <x:f>IF(E1787="","",VLOOKUP(E1787,'Guide'!$A$7:$C$10,3,FALSE))</x:f>
        <x:v>72</x:v>
      </x:c>
      <x:c r="L1787" s="10" t="n">
        <x:f>('Guide'!$B$4-B1787)*24</x:f>
        <x:v>1295.5166666666628</x:v>
      </x:c>
      <x:c r="M1787" s="10" t="n">
        <x:f>IF(C1787="","",ROUND((C1787-B1787)*24,6))</x:f>
        <x:v>2.05</x:v>
      </x:c>
      <x:c r="N1787" s="10" t="n">
        <x:f>IF(D1787="","",ROUND((D1787-B1787)*24,6))</x:f>
        <x:v>29.72</x:v>
      </x:c>
      <x:c r="O1787" s="1" t="n">
        <x:f>IF(D1787="",1,0)</x:f>
        <x:v>0</x:v>
      </x:c>
      <x:c r="P1787" s="1" t="n">
        <x:f>IF(E1787="",0,IF(OR(C1787&lt;&gt;"",L1787&gt;=J1787),1,0))</x:f>
        <x:v>1</x:v>
      </x:c>
      <x:c r="Q1787" s="1" t="n">
        <x:f>IF(AND(E1787&lt;&gt;"",C1787&lt;&gt;"",M1787&lt;=J1787),1,0)</x:f>
        <x:v>1</x:v>
      </x:c>
      <x:c r="R1787" s="1" t="n">
        <x:f>P1787-Q1787</x:f>
        <x:v>0</x:v>
      </x:c>
      <x:c r="S1787" s="1" t="n">
        <x:f>IF(E1787="",0,IF(OR(D1787&lt;&gt;"",L1787&gt;=K1787),1,0))</x:f>
        <x:v>1</x:v>
      </x:c>
      <x:c r="T1787" s="1" t="n">
        <x:f>IF(AND(E1787&lt;&gt;"",D1787&lt;&gt;"",N1787&lt;=K1787),1,0)</x:f>
        <x:v>1</x:v>
      </x:c>
      <x:c r="U1787" s="1" t="n">
        <x:f>S1787-T1787</x:f>
        <x:v>0</x:v>
      </x:c>
      <x:c r="V1787" s="1" t="n">
        <x:f>IF(I1787="",0,1)</x:f>
        <x:v>0</x:v>
      </x:c>
      <x:c r="W1787" s="1" t="n">
        <x:f>IF(I1787&gt;=4,1,0)</x:f>
        <x:v>0</x:v>
      </x:c>
      <x:c r="X1787" s="1" t="n">
        <x:f>1-O1787</x:f>
        <x:v>1</x:v>
      </x:c>
      <x:c r="Y1787" s="1" t="n">
        <x:f>IF(AND(O1787=1,L1787&gt;168),1,0)</x:f>
        <x:v>0</x:v>
      </x:c>
    </x:row>
    <x:row r="1788">
      <x:c r="A1788" s="1" t="str">
        <x:v>T01783</x:v>
      </x:c>
      <x:c r="B1788" s="9" t="n">
        <x:v>45775.79236111111</x:v>
      </x:c>
      <x:c r="C1788" s="9" t="n">
        <x:v>45776.794027777774</x:v>
      </x:c>
      <x:c r="D1788" s="9" t="n">
        <x:v>45777.73569444445</x:v>
      </x:c>
      <x:c r="E1788" s="1" t="str">
        <x:v>Normal</x:v>
      </x:c>
      <x:c r="F1788" s="1" t="str">
        <x:v>Email</x:v>
      </x:c>
      <x:c r="G1788" s="1" t="str">
        <x:v>Account access</x:v>
      </x:c>
      <x:c r="H1788" s="1" t="n">
        <x:v>1</x:v>
      </x:c>
      <x:c r="I1788" s="1"/>
      <x:c r="J1788" s="1" t="n">
        <x:f>IF(E1788="","",VLOOKUP(E1788,'Guide'!$A$7:$C$10,2,FALSE))</x:f>
        <x:v>12</x:v>
      </x:c>
      <x:c r="K1788" s="1" t="n">
        <x:f>IF(E1788="","",VLOOKUP(E1788,'Guide'!$A$7:$C$10,3,FALSE))</x:f>
        <x:v>72</x:v>
      </x:c>
      <x:c r="L1788" s="10" t="n">
        <x:f>('Guide'!$B$4-B1788)*24</x:f>
        <x:v>1516.9833333333372</x:v>
      </x:c>
      <x:c r="M1788" s="10" t="n">
        <x:f>IF(C1788="","",ROUND((C1788-B1788)*24,6))</x:f>
        <x:v>24.04</x:v>
      </x:c>
      <x:c r="N1788" s="10" t="n">
        <x:f>IF(D1788="","",ROUND((D1788-B1788)*24,6))</x:f>
        <x:v>46.64</x:v>
      </x:c>
      <x:c r="O1788" s="1" t="n">
        <x:f>IF(D1788="",1,0)</x:f>
        <x:v>0</x:v>
      </x:c>
      <x:c r="P1788" s="1" t="n">
        <x:f>IF(E1788="",0,IF(OR(C1788&lt;&gt;"",L1788&gt;=J1788),1,0))</x:f>
        <x:v>1</x:v>
      </x:c>
      <x:c r="Q1788" s="1" t="n">
        <x:f>IF(AND(E1788&lt;&gt;"",C1788&lt;&gt;"",M1788&lt;=J1788),1,0)</x:f>
        <x:v>0</x:v>
      </x:c>
      <x:c r="R1788" s="1" t="n">
        <x:f>P1788-Q1788</x:f>
        <x:v>1</x:v>
      </x:c>
      <x:c r="S1788" s="1" t="n">
        <x:f>IF(E1788="",0,IF(OR(D1788&lt;&gt;"",L1788&gt;=K1788),1,0))</x:f>
        <x:v>1</x:v>
      </x:c>
      <x:c r="T1788" s="1" t="n">
        <x:f>IF(AND(E1788&lt;&gt;"",D1788&lt;&gt;"",N1788&lt;=K1788),1,0)</x:f>
        <x:v>1</x:v>
      </x:c>
      <x:c r="U1788" s="1" t="n">
        <x:f>S1788-T1788</x:f>
        <x:v>0</x:v>
      </x:c>
      <x:c r="V1788" s="1" t="n">
        <x:f>IF(I1788="",0,1)</x:f>
        <x:v>0</x:v>
      </x:c>
      <x:c r="W1788" s="1" t="n">
        <x:f>IF(I1788&gt;=4,1,0)</x:f>
        <x:v>0</x:v>
      </x:c>
      <x:c r="X1788" s="1" t="n">
        <x:f>1-O1788</x:f>
        <x:v>1</x:v>
      </x:c>
      <x:c r="Y1788" s="1" t="n">
        <x:f>IF(AND(O1788=1,L1788&gt;168),1,0)</x:f>
        <x:v>0</x:v>
      </x:c>
    </x:row>
    <x:row r="1789">
      <x:c r="A1789" s="1" t="str">
        <x:v>T01784</x:v>
      </x:c>
      <x:c r="B1789" s="9" t="n">
        <x:v>45778.825</x:v>
      </x:c>
      <x:c r="C1789" s="9" t="n">
        <x:v>45779.40875</x:v>
      </x:c>
      <x:c r="D1789" s="9" t="n">
        <x:v>45780.12416666667</x:v>
      </x:c>
      <x:c r="E1789" s="1" t="str">
        <x:v>Normal</x:v>
      </x:c>
      <x:c r="F1789" s="1" t="str">
        <x:v>Email</x:v>
      </x:c>
      <x:c r="G1789" s="1" t="str">
        <x:v>Account access</x:v>
      </x:c>
      <x:c r="H1789" s="1" t="n">
        <x:v>0</x:v>
      </x:c>
      <x:c r="I1789" s="1" t="n">
        <x:v>4</x:v>
      </x:c>
      <x:c r="J1789" s="1" t="n">
        <x:f>IF(E1789="","",VLOOKUP(E1789,'Guide'!$A$7:$C$10,2,FALSE))</x:f>
        <x:v>12</x:v>
      </x:c>
      <x:c r="K1789" s="1" t="n">
        <x:f>IF(E1789="","",VLOOKUP(E1789,'Guide'!$A$7:$C$10,3,FALSE))</x:f>
        <x:v>72</x:v>
      </x:c>
      <x:c r="L1789" s="10" t="n">
        <x:f>('Guide'!$B$4-B1789)*24</x:f>
        <x:v>1444.2000000000698</x:v>
      </x:c>
      <x:c r="M1789" s="10" t="n">
        <x:f>IF(C1789="","",ROUND((C1789-B1789)*24,6))</x:f>
        <x:v>14.01</x:v>
      </x:c>
      <x:c r="N1789" s="10" t="n">
        <x:f>IF(D1789="","",ROUND((D1789-B1789)*24,6))</x:f>
        <x:v>31.18</x:v>
      </x:c>
      <x:c r="O1789" s="1" t="n">
        <x:f>IF(D1789="",1,0)</x:f>
        <x:v>0</x:v>
      </x:c>
      <x:c r="P1789" s="1" t="n">
        <x:f>IF(E1789="",0,IF(OR(C1789&lt;&gt;"",L1789&gt;=J1789),1,0))</x:f>
        <x:v>1</x:v>
      </x:c>
      <x:c r="Q1789" s="1" t="n">
        <x:f>IF(AND(E1789&lt;&gt;"",C1789&lt;&gt;"",M1789&lt;=J1789),1,0)</x:f>
        <x:v>0</x:v>
      </x:c>
      <x:c r="R1789" s="1" t="n">
        <x:f>P1789-Q1789</x:f>
        <x:v>1</x:v>
      </x:c>
      <x:c r="S1789" s="1" t="n">
        <x:f>IF(E1789="",0,IF(OR(D1789&lt;&gt;"",L1789&gt;=K1789),1,0))</x:f>
        <x:v>1</x:v>
      </x:c>
      <x:c r="T1789" s="1" t="n">
        <x:f>IF(AND(E1789&lt;&gt;"",D1789&lt;&gt;"",N1789&lt;=K1789),1,0)</x:f>
        <x:v>1</x:v>
      </x:c>
      <x:c r="U1789" s="1" t="n">
        <x:f>S1789-T1789</x:f>
        <x:v>0</x:v>
      </x:c>
      <x:c r="V1789" s="1" t="n">
        <x:f>IF(I1789="",0,1)</x:f>
        <x:v>1</x:v>
      </x:c>
      <x:c r="W1789" s="1" t="n">
        <x:f>IF(I1789&gt;=4,1,0)</x:f>
        <x:v>1</x:v>
      </x:c>
      <x:c r="X1789" s="1" t="n">
        <x:f>1-O1789</x:f>
        <x:v>1</x:v>
      </x:c>
      <x:c r="Y1789" s="1" t="n">
        <x:f>IF(AND(O1789=1,L1789&gt;168),1,0)</x:f>
        <x:v>0</x:v>
      </x:c>
    </x:row>
    <x:row r="1790">
      <x:c r="A1790" s="1" t="str">
        <x:v>T01785</x:v>
      </x:c>
      <x:c r="B1790" s="9" t="n">
        <x:v>45757.379166666666</x:v>
      </x:c>
      <x:c r="C1790" s="9" t="n">
        <x:v>45758.1275</x:v>
      </x:c>
      <x:c r="D1790" s="9" t="n">
        <x:v>45758.994166666664</x:v>
      </x:c>
      <x:c r="E1790" s="1" t="str">
        <x:v>Normal</x:v>
      </x:c>
      <x:c r="F1790" s="1" t="str">
        <x:v>Email</x:v>
      </x:c>
      <x:c r="G1790" s="1" t="str">
        <x:v>Billing</x:v>
      </x:c>
      <x:c r="H1790" s="1" t="n">
        <x:v>0</x:v>
      </x:c>
      <x:c r="I1790" s="1" t="n">
        <x:v>4</x:v>
      </x:c>
      <x:c r="J1790" s="1" t="n">
        <x:f>IF(E1790="","",VLOOKUP(E1790,'Guide'!$A$7:$C$10,2,FALSE))</x:f>
        <x:v>12</x:v>
      </x:c>
      <x:c r="K1790" s="1" t="n">
        <x:f>IF(E1790="","",VLOOKUP(E1790,'Guide'!$A$7:$C$10,3,FALSE))</x:f>
        <x:v>72</x:v>
      </x:c>
      <x:c r="L1790" s="10" t="n">
        <x:f>('Guide'!$B$4-B1790)*24</x:f>
        <x:v>1958.9000000000233</x:v>
      </x:c>
      <x:c r="M1790" s="10" t="n">
        <x:f>IF(C1790="","",ROUND((C1790-B1790)*24,6))</x:f>
        <x:v>17.96</x:v>
      </x:c>
      <x:c r="N1790" s="10" t="n">
        <x:f>IF(D1790="","",ROUND((D1790-B1790)*24,6))</x:f>
        <x:v>38.76</x:v>
      </x:c>
      <x:c r="O1790" s="1" t="n">
        <x:f>IF(D1790="",1,0)</x:f>
        <x:v>0</x:v>
      </x:c>
      <x:c r="P1790" s="1" t="n">
        <x:f>IF(E1790="",0,IF(OR(C1790&lt;&gt;"",L1790&gt;=J1790),1,0))</x:f>
        <x:v>1</x:v>
      </x:c>
      <x:c r="Q1790" s="1" t="n">
        <x:f>IF(AND(E1790&lt;&gt;"",C1790&lt;&gt;"",M1790&lt;=J1790),1,0)</x:f>
        <x:v>0</x:v>
      </x:c>
      <x:c r="R1790" s="1" t="n">
        <x:f>P1790-Q1790</x:f>
        <x:v>1</x:v>
      </x:c>
      <x:c r="S1790" s="1" t="n">
        <x:f>IF(E1790="",0,IF(OR(D1790&lt;&gt;"",L1790&gt;=K1790),1,0))</x:f>
        <x:v>1</x:v>
      </x:c>
      <x:c r="T1790" s="1" t="n">
        <x:f>IF(AND(E1790&lt;&gt;"",D1790&lt;&gt;"",N1790&lt;=K1790),1,0)</x:f>
        <x:v>1</x:v>
      </x:c>
      <x:c r="U1790" s="1" t="n">
        <x:f>S1790-T1790</x:f>
        <x:v>0</x:v>
      </x:c>
      <x:c r="V1790" s="1" t="n">
        <x:f>IF(I1790="",0,1)</x:f>
        <x:v>1</x:v>
      </x:c>
      <x:c r="W1790" s="1" t="n">
        <x:f>IF(I1790&gt;=4,1,0)</x:f>
        <x:v>1</x:v>
      </x:c>
      <x:c r="X1790" s="1" t="n">
        <x:f>1-O1790</x:f>
        <x:v>1</x:v>
      </x:c>
      <x:c r="Y1790" s="1" t="n">
        <x:f>IF(AND(O1790=1,L1790&gt;168),1,0)</x:f>
        <x:v>0</x:v>
      </x:c>
    </x:row>
    <x:row r="1791">
      <x:c r="A1791" s="1" t="str">
        <x:v>T01786</x:v>
      </x:c>
      <x:c r="B1791" s="9" t="n">
        <x:v>45765.924305555556</x:v>
      </x:c>
      <x:c r="C1791" s="9" t="n">
        <x:v>45766.68638888889</x:v>
      </x:c>
      <x:c r="D1791" s="9" t="n">
        <x:v>45772.463472222225</x:v>
      </x:c>
      <x:c r="E1791" s="1" t="str">
        <x:v>Low</x:v>
      </x:c>
      <x:c r="F1791" s="1" t="str">
        <x:v>WhatsApp</x:v>
      </x:c>
      <x:c r="G1791" s="1" t="str">
        <x:v>Delivery</x:v>
      </x:c>
      <x:c r="H1791" s="1" t="n">
        <x:v>1</x:v>
      </x:c>
      <x:c r="I1791" s="1"/>
      <x:c r="J1791" s="1" t="n">
        <x:f>IF(E1791="","",VLOOKUP(E1791,'Guide'!$A$7:$C$10,2,FALSE))</x:f>
        <x:v>24</x:v>
      </x:c>
      <x:c r="K1791" s="1" t="n">
        <x:f>IF(E1791="","",VLOOKUP(E1791,'Guide'!$A$7:$C$10,3,FALSE))</x:f>
        <x:v>120</x:v>
      </x:c>
      <x:c r="L1791" s="10" t="n">
        <x:f>('Guide'!$B$4-B1791)*24</x:f>
        <x:v>1753.8166666666511</x:v>
      </x:c>
      <x:c r="M1791" s="10" t="n">
        <x:f>IF(C1791="","",ROUND((C1791-B1791)*24,6))</x:f>
        <x:v>18.29</x:v>
      </x:c>
      <x:c r="N1791" s="10" t="n">
        <x:f>IF(D1791="","",ROUND((D1791-B1791)*24,6))</x:f>
        <x:v>156.94</x:v>
      </x:c>
      <x:c r="O1791" s="1" t="n">
        <x:f>IF(D1791="",1,0)</x:f>
        <x:v>0</x:v>
      </x:c>
      <x:c r="P1791" s="1" t="n">
        <x:f>IF(E1791="",0,IF(OR(C1791&lt;&gt;"",L1791&gt;=J1791),1,0))</x:f>
        <x:v>1</x:v>
      </x:c>
      <x:c r="Q1791" s="1" t="n">
        <x:f>IF(AND(E1791&lt;&gt;"",C1791&lt;&gt;"",M1791&lt;=J1791),1,0)</x:f>
        <x:v>1</x:v>
      </x:c>
      <x:c r="R1791" s="1" t="n">
        <x:f>P1791-Q1791</x:f>
        <x:v>0</x:v>
      </x:c>
      <x:c r="S1791" s="1" t="n">
        <x:f>IF(E1791="",0,IF(OR(D1791&lt;&gt;"",L1791&gt;=K1791),1,0))</x:f>
        <x:v>1</x:v>
      </x:c>
      <x:c r="T1791" s="1" t="n">
        <x:f>IF(AND(E1791&lt;&gt;"",D1791&lt;&gt;"",N1791&lt;=K1791),1,0)</x:f>
        <x:v>0</x:v>
      </x:c>
      <x:c r="U1791" s="1" t="n">
        <x:f>S1791-T1791</x:f>
        <x:v>1</x:v>
      </x:c>
      <x:c r="V1791" s="1" t="n">
        <x:f>IF(I1791="",0,1)</x:f>
        <x:v>0</x:v>
      </x:c>
      <x:c r="W1791" s="1" t="n">
        <x:f>IF(I1791&gt;=4,1,0)</x:f>
        <x:v>0</x:v>
      </x:c>
      <x:c r="X1791" s="1" t="n">
        <x:f>1-O1791</x:f>
        <x:v>1</x:v>
      </x:c>
      <x:c r="Y1791" s="1" t="n">
        <x:f>IF(AND(O1791=1,L1791&gt;168),1,0)</x:f>
        <x:v>0</x:v>
      </x:c>
    </x:row>
    <x:row r="1792">
      <x:c r="A1792" s="1" t="str">
        <x:v>T01787</x:v>
      </x:c>
      <x:c r="B1792" s="9" t="n">
        <x:v>45705.40347222222</x:v>
      </x:c>
      <x:c r="C1792" s="9" t="n">
        <x:v>45705.78097222222</x:v>
      </x:c>
      <x:c r="D1792" s="9" t="n">
        <x:v>45710.44222222222</x:v>
      </x:c>
      <x:c r="E1792" s="1" t="str">
        <x:v>Low</x:v>
      </x:c>
      <x:c r="F1792" s="1" t="str">
        <x:v>Email</x:v>
      </x:c>
      <x:c r="G1792" s="1" t="str">
        <x:v>Delivery</x:v>
      </x:c>
      <x:c r="H1792" s="1" t="n">
        <x:v>0</x:v>
      </x:c>
      <x:c r="I1792" s="1"/>
      <x:c r="J1792" s="1" t="n">
        <x:f>IF(E1792="","",VLOOKUP(E1792,'Guide'!$A$7:$C$10,2,FALSE))</x:f>
        <x:v>24</x:v>
      </x:c>
      <x:c r="K1792" s="1" t="n">
        <x:f>IF(E1792="","",VLOOKUP(E1792,'Guide'!$A$7:$C$10,3,FALSE))</x:f>
        <x:v>120</x:v>
      </x:c>
      <x:c r="L1792" s="10" t="n">
        <x:f>('Guide'!$B$4-B1792)*24</x:f>
        <x:v>3206.3166666667094</x:v>
      </x:c>
      <x:c r="M1792" s="10" t="n">
        <x:f>IF(C1792="","",ROUND((C1792-B1792)*24,6))</x:f>
        <x:v>9.06</x:v>
      </x:c>
      <x:c r="N1792" s="10" t="n">
        <x:f>IF(D1792="","",ROUND((D1792-B1792)*24,6))</x:f>
        <x:v>120.93</x:v>
      </x:c>
      <x:c r="O1792" s="1" t="n">
        <x:f>IF(D1792="",1,0)</x:f>
        <x:v>0</x:v>
      </x:c>
      <x:c r="P1792" s="1" t="n">
        <x:f>IF(E1792="",0,IF(OR(C1792&lt;&gt;"",L1792&gt;=J1792),1,0))</x:f>
        <x:v>1</x:v>
      </x:c>
      <x:c r="Q1792" s="1" t="n">
        <x:f>IF(AND(E1792&lt;&gt;"",C1792&lt;&gt;"",M1792&lt;=J1792),1,0)</x:f>
        <x:v>1</x:v>
      </x:c>
      <x:c r="R1792" s="1" t="n">
        <x:f>P1792-Q1792</x:f>
        <x:v>0</x:v>
      </x:c>
      <x:c r="S1792" s="1" t="n">
        <x:f>IF(E1792="",0,IF(OR(D1792&lt;&gt;"",L1792&gt;=K1792),1,0))</x:f>
        <x:v>1</x:v>
      </x:c>
      <x:c r="T1792" s="1" t="n">
        <x:f>IF(AND(E1792&lt;&gt;"",D1792&lt;&gt;"",N1792&lt;=K1792),1,0)</x:f>
        <x:v>0</x:v>
      </x:c>
      <x:c r="U1792" s="1" t="n">
        <x:f>S1792-T1792</x:f>
        <x:v>1</x:v>
      </x:c>
      <x:c r="V1792" s="1" t="n">
        <x:f>IF(I1792="",0,1)</x:f>
        <x:v>0</x:v>
      </x:c>
      <x:c r="W1792" s="1" t="n">
        <x:f>IF(I1792&gt;=4,1,0)</x:f>
        <x:v>0</x:v>
      </x:c>
      <x:c r="X1792" s="1" t="n">
        <x:f>1-O1792</x:f>
        <x:v>1</x:v>
      </x:c>
      <x:c r="Y1792" s="1" t="n">
        <x:f>IF(AND(O1792=1,L1792&gt;168),1,0)</x:f>
        <x:v>0</x:v>
      </x:c>
    </x:row>
    <x:row r="1793">
      <x:c r="A1793" s="1" t="str">
        <x:v>T01788</x:v>
      </x:c>
      <x:c r="B1793" s="9" t="n">
        <x:v>45766.893055555556</x:v>
      </x:c>
      <x:c r="C1793" s="9" t="n">
        <x:v>45767.12097222222</x:v>
      </x:c>
      <x:c r="D1793" s="9" t="n">
        <x:v>45767.97347222222</x:v>
      </x:c>
      <x:c r="E1793" s="1" t="str">
        <x:v>Normal</x:v>
      </x:c>
      <x:c r="F1793" s="1" t="str">
        <x:v>Email</x:v>
      </x:c>
      <x:c r="G1793" s="1" t="str">
        <x:v>Account access</x:v>
      </x:c>
      <x:c r="H1793" s="1" t="n">
        <x:v>0</x:v>
      </x:c>
      <x:c r="I1793" s="1"/>
      <x:c r="J1793" s="1" t="n">
        <x:f>IF(E1793="","",VLOOKUP(E1793,'Guide'!$A$7:$C$10,2,FALSE))</x:f>
        <x:v>12</x:v>
      </x:c>
      <x:c r="K1793" s="1" t="n">
        <x:f>IF(E1793="","",VLOOKUP(E1793,'Guide'!$A$7:$C$10,3,FALSE))</x:f>
        <x:v>72</x:v>
      </x:c>
      <x:c r="L1793" s="10" t="n">
        <x:f>('Guide'!$B$4-B1793)*24</x:f>
        <x:v>1730.5666666666511</x:v>
      </x:c>
      <x:c r="M1793" s="10" t="n">
        <x:f>IF(C1793="","",ROUND((C1793-B1793)*24,6))</x:f>
        <x:v>5.47</x:v>
      </x:c>
      <x:c r="N1793" s="10" t="n">
        <x:f>IF(D1793="","",ROUND((D1793-B1793)*24,6))</x:f>
        <x:v>25.93</x:v>
      </x:c>
      <x:c r="O1793" s="1" t="n">
        <x:f>IF(D1793="",1,0)</x:f>
        <x:v>0</x:v>
      </x:c>
      <x:c r="P1793" s="1" t="n">
        <x:f>IF(E1793="",0,IF(OR(C1793&lt;&gt;"",L1793&gt;=J1793),1,0))</x:f>
        <x:v>1</x:v>
      </x:c>
      <x:c r="Q1793" s="1" t="n">
        <x:f>IF(AND(E1793&lt;&gt;"",C1793&lt;&gt;"",M1793&lt;=J1793),1,0)</x:f>
        <x:v>1</x:v>
      </x:c>
      <x:c r="R1793" s="1" t="n">
        <x:f>P1793-Q1793</x:f>
        <x:v>0</x:v>
      </x:c>
      <x:c r="S1793" s="1" t="n">
        <x:f>IF(E1793="",0,IF(OR(D1793&lt;&gt;"",L1793&gt;=K1793),1,0))</x:f>
        <x:v>1</x:v>
      </x:c>
      <x:c r="T1793" s="1" t="n">
        <x:f>IF(AND(E1793&lt;&gt;"",D1793&lt;&gt;"",N1793&lt;=K1793),1,0)</x:f>
        <x:v>1</x:v>
      </x:c>
      <x:c r="U1793" s="1" t="n">
        <x:f>S1793-T1793</x:f>
        <x:v>0</x:v>
      </x:c>
      <x:c r="V1793" s="1" t="n">
        <x:f>IF(I1793="",0,1)</x:f>
        <x:v>0</x:v>
      </x:c>
      <x:c r="W1793" s="1" t="n">
        <x:f>IF(I1793&gt;=4,1,0)</x:f>
        <x:v>0</x:v>
      </x:c>
      <x:c r="X1793" s="1" t="n">
        <x:f>1-O1793</x:f>
        <x:v>1</x:v>
      </x:c>
      <x:c r="Y1793" s="1" t="n">
        <x:f>IF(AND(O1793=1,L1793&gt;168),1,0)</x:f>
        <x:v>0</x:v>
      </x:c>
    </x:row>
    <x:row r="1794">
      <x:c r="A1794" s="1" t="str">
        <x:v>T01789</x:v>
      </x:c>
      <x:c r="B1794" s="9" t="n">
        <x:v>45773.50902777778</x:v>
      </x:c>
      <x:c r="C1794" s="9" t="n">
        <x:v>45774.03486111111</x:v>
      </x:c>
      <x:c r="D1794" s="9" t="n">
        <x:v>45775.45569444444</x:v>
      </x:c>
      <x:c r="E1794" s="1" t="str">
        <x:v>Normal</x:v>
      </x:c>
      <x:c r="F1794" s="1" t="str">
        <x:v>Email</x:v>
      </x:c>
      <x:c r="G1794" s="1" t="str">
        <x:v>Product information</x:v>
      </x:c>
      <x:c r="H1794" s="1" t="n">
        <x:v>0</x:v>
      </x:c>
      <x:c r="I1794" s="1" t="n">
        <x:v>4</x:v>
      </x:c>
      <x:c r="J1794" s="1" t="n">
        <x:f>IF(E1794="","",VLOOKUP(E1794,'Guide'!$A$7:$C$10,2,FALSE))</x:f>
        <x:v>12</x:v>
      </x:c>
      <x:c r="K1794" s="1" t="n">
        <x:f>IF(E1794="","",VLOOKUP(E1794,'Guide'!$A$7:$C$10,3,FALSE))</x:f>
        <x:v>72</x:v>
      </x:c>
      <x:c r="L1794" s="10" t="n">
        <x:f>('Guide'!$B$4-B1794)*24</x:f>
        <x:v>1571.7833333333256</x:v>
      </x:c>
      <x:c r="M1794" s="10" t="n">
        <x:f>IF(C1794="","",ROUND((C1794-B1794)*24,6))</x:f>
        <x:v>12.62</x:v>
      </x:c>
      <x:c r="N1794" s="10" t="n">
        <x:f>IF(D1794="","",ROUND((D1794-B1794)*24,6))</x:f>
        <x:v>46.72</x:v>
      </x:c>
      <x:c r="O1794" s="1" t="n">
        <x:f>IF(D1794="",1,0)</x:f>
        <x:v>0</x:v>
      </x:c>
      <x:c r="P1794" s="1" t="n">
        <x:f>IF(E1794="",0,IF(OR(C1794&lt;&gt;"",L1794&gt;=J1794),1,0))</x:f>
        <x:v>1</x:v>
      </x:c>
      <x:c r="Q1794" s="1" t="n">
        <x:f>IF(AND(E1794&lt;&gt;"",C1794&lt;&gt;"",M1794&lt;=J1794),1,0)</x:f>
        <x:v>0</x:v>
      </x:c>
      <x:c r="R1794" s="1" t="n">
        <x:f>P1794-Q1794</x:f>
        <x:v>1</x:v>
      </x:c>
      <x:c r="S1794" s="1" t="n">
        <x:f>IF(E1794="",0,IF(OR(D1794&lt;&gt;"",L1794&gt;=K1794),1,0))</x:f>
        <x:v>1</x:v>
      </x:c>
      <x:c r="T1794" s="1" t="n">
        <x:f>IF(AND(E1794&lt;&gt;"",D1794&lt;&gt;"",N1794&lt;=K1794),1,0)</x:f>
        <x:v>1</x:v>
      </x:c>
      <x:c r="U1794" s="1" t="n">
        <x:f>S1794-T1794</x:f>
        <x:v>0</x:v>
      </x:c>
      <x:c r="V1794" s="1" t="n">
        <x:f>IF(I1794="",0,1)</x:f>
        <x:v>1</x:v>
      </x:c>
      <x:c r="W1794" s="1" t="n">
        <x:f>IF(I1794&gt;=4,1,0)</x:f>
        <x:v>1</x:v>
      </x:c>
      <x:c r="X1794" s="1" t="n">
        <x:f>1-O1794</x:f>
        <x:v>1</x:v>
      </x:c>
      <x:c r="Y1794" s="1" t="n">
        <x:f>IF(AND(O1794=1,L1794&gt;168),1,0)</x:f>
        <x:v>0</x:v>
      </x:c>
    </x:row>
    <x:row r="1795">
      <x:c r="A1795" s="1" t="str">
        <x:v>T01790</x:v>
      </x:c>
      <x:c r="B1795" s="9" t="n">
        <x:v>45836.39444444444</x:v>
      </x:c>
      <x:c r="C1795" s="9" t="n">
        <x:v>45836.419444444444</x:v>
      </x:c>
      <x:c r="D1795" s="9" t="n">
        <x:v>45836.773194444446</x:v>
      </x:c>
      <x:c r="E1795" s="1" t="str">
        <x:v>Urgent</x:v>
      </x:c>
      <x:c r="F1795" s="1" t="str">
        <x:v>Email</x:v>
      </x:c>
      <x:c r="G1795" s="1" t="str">
        <x:v>Refund</x:v>
      </x:c>
      <x:c r="H1795" s="1" t="n">
        <x:v>0</x:v>
      </x:c>
      <x:c r="I1795" s="1"/>
      <x:c r="J1795" s="1" t="n">
        <x:f>IF(E1795="","",VLOOKUP(E1795,'Guide'!$A$7:$C$10,2,FALSE))</x:f>
        <x:v>1</x:v>
      </x:c>
      <x:c r="K1795" s="1" t="n">
        <x:f>IF(E1795="","",VLOOKUP(E1795,'Guide'!$A$7:$C$10,3,FALSE))</x:f>
        <x:v>8</x:v>
      </x:c>
      <x:c r="L1795" s="10" t="n">
        <x:f>('Guide'!$B$4-B1795)*24</x:f>
        <x:v>62.53333333338378</x:v>
      </x:c>
      <x:c r="M1795" s="10" t="n">
        <x:f>IF(C1795="","",ROUND((C1795-B1795)*24,6))</x:f>
        <x:v>0.6</x:v>
      </x:c>
      <x:c r="N1795" s="10" t="n">
        <x:f>IF(D1795="","",ROUND((D1795-B1795)*24,6))</x:f>
        <x:v>9.09</x:v>
      </x:c>
      <x:c r="O1795" s="1" t="n">
        <x:f>IF(D1795="",1,0)</x:f>
        <x:v>0</x:v>
      </x:c>
      <x:c r="P1795" s="1" t="n">
        <x:f>IF(E1795="",0,IF(OR(C1795&lt;&gt;"",L1795&gt;=J1795),1,0))</x:f>
        <x:v>1</x:v>
      </x:c>
      <x:c r="Q1795" s="1" t="n">
        <x:f>IF(AND(E1795&lt;&gt;"",C1795&lt;&gt;"",M1795&lt;=J1795),1,0)</x:f>
        <x:v>1</x:v>
      </x:c>
      <x:c r="R1795" s="1" t="n">
        <x:f>P1795-Q1795</x:f>
        <x:v>0</x:v>
      </x:c>
      <x:c r="S1795" s="1" t="n">
        <x:f>IF(E1795="",0,IF(OR(D1795&lt;&gt;"",L1795&gt;=K1795),1,0))</x:f>
        <x:v>1</x:v>
      </x:c>
      <x:c r="T1795" s="1" t="n">
        <x:f>IF(AND(E1795&lt;&gt;"",D1795&lt;&gt;"",N1795&lt;=K1795),1,0)</x:f>
        <x:v>0</x:v>
      </x:c>
      <x:c r="U1795" s="1" t="n">
        <x:f>S1795-T1795</x:f>
        <x:v>1</x:v>
      </x:c>
      <x:c r="V1795" s="1" t="n">
        <x:f>IF(I1795="",0,1)</x:f>
        <x:v>0</x:v>
      </x:c>
      <x:c r="W1795" s="1" t="n">
        <x:f>IF(I1795&gt;=4,1,0)</x:f>
        <x:v>0</x:v>
      </x:c>
      <x:c r="X1795" s="1" t="n">
        <x:f>1-O1795</x:f>
        <x:v>1</x:v>
      </x:c>
      <x:c r="Y1795" s="1" t="n">
        <x:f>IF(AND(O1795=1,L1795&gt;168),1,0)</x:f>
        <x:v>0</x:v>
      </x:c>
    </x:row>
    <x:row r="1796">
      <x:c r="A1796" s="1" t="str">
        <x:v>T01791</x:v>
      </x:c>
      <x:c r="B1796" s="9" t="n">
        <x:v>45709.39444444444</x:v>
      </x:c>
      <x:c r="C1796" s="9" t="n">
        <x:v>45709.66027777778</x:v>
      </x:c>
      <x:c r="D1796" s="9" t="n">
        <x:v>45710.34111111111</x:v>
      </x:c>
      <x:c r="E1796" s="1" t="str">
        <x:v>Normal</x:v>
      </x:c>
      <x:c r="F1796" s="1" t="str">
        <x:v>Web chat</x:v>
      </x:c>
      <x:c r="G1796" s="1" t="str">
        <x:v>Billing</x:v>
      </x:c>
      <x:c r="H1796" s="1" t="n">
        <x:v>0</x:v>
      </x:c>
      <x:c r="I1796" s="1" t="n">
        <x:v>5</x:v>
      </x:c>
      <x:c r="J1796" s="1" t="n">
        <x:f>IF(E1796="","",VLOOKUP(E1796,'Guide'!$A$7:$C$10,2,FALSE))</x:f>
        <x:v>12</x:v>
      </x:c>
      <x:c r="K1796" s="1" t="n">
        <x:f>IF(E1796="","",VLOOKUP(E1796,'Guide'!$A$7:$C$10,3,FALSE))</x:f>
        <x:v>72</x:v>
      </x:c>
      <x:c r="L1796" s="10" t="n">
        <x:f>('Guide'!$B$4-B1796)*24</x:f>
        <x:v>3110.533333333384</x:v>
      </x:c>
      <x:c r="M1796" s="10" t="n">
        <x:f>IF(C1796="","",ROUND((C1796-B1796)*24,6))</x:f>
        <x:v>6.38</x:v>
      </x:c>
      <x:c r="N1796" s="10" t="n">
        <x:f>IF(D1796="","",ROUND((D1796-B1796)*24,6))</x:f>
        <x:v>22.72</x:v>
      </x:c>
      <x:c r="O1796" s="1" t="n">
        <x:f>IF(D1796="",1,0)</x:f>
        <x:v>0</x:v>
      </x:c>
      <x:c r="P1796" s="1" t="n">
        <x:f>IF(E1796="",0,IF(OR(C1796&lt;&gt;"",L1796&gt;=J1796),1,0))</x:f>
        <x:v>1</x:v>
      </x:c>
      <x:c r="Q1796" s="1" t="n">
        <x:f>IF(AND(E1796&lt;&gt;"",C1796&lt;&gt;"",M1796&lt;=J1796),1,0)</x:f>
        <x:v>1</x:v>
      </x:c>
      <x:c r="R1796" s="1" t="n">
        <x:f>P1796-Q1796</x:f>
        <x:v>0</x:v>
      </x:c>
      <x:c r="S1796" s="1" t="n">
        <x:f>IF(E1796="",0,IF(OR(D1796&lt;&gt;"",L1796&gt;=K1796),1,0))</x:f>
        <x:v>1</x:v>
      </x:c>
      <x:c r="T1796" s="1" t="n">
        <x:f>IF(AND(E1796&lt;&gt;"",D1796&lt;&gt;"",N1796&lt;=K1796),1,0)</x:f>
        <x:v>1</x:v>
      </x:c>
      <x:c r="U1796" s="1" t="n">
        <x:f>S1796-T1796</x:f>
        <x:v>0</x:v>
      </x:c>
      <x:c r="V1796" s="1" t="n">
        <x:f>IF(I1796="",0,1)</x:f>
        <x:v>1</x:v>
      </x:c>
      <x:c r="W1796" s="1" t="n">
        <x:f>IF(I1796&gt;=4,1,0)</x:f>
        <x:v>1</x:v>
      </x:c>
      <x:c r="X1796" s="1" t="n">
        <x:f>1-O1796</x:f>
        <x:v>1</x:v>
      </x:c>
      <x:c r="Y1796" s="1" t="n">
        <x:f>IF(AND(O1796=1,L1796&gt;168),1,0)</x:f>
        <x:v>0</x:v>
      </x:c>
    </x:row>
    <x:row r="1797">
      <x:c r="A1797" s="1" t="str">
        <x:v>T01792</x:v>
      </x:c>
      <x:c r="B1797" s="9" t="n">
        <x:v>45700.32708333333</x:v>
      </x:c>
      <x:c r="C1797" s="9" t="n">
        <x:v>45700.559583333335</x:v>
      </x:c>
      <x:c r="D1797" s="9" t="n">
        <x:v>45704.74125</x:v>
      </x:c>
      <x:c r="E1797" s="1" t="str">
        <x:v>Normal</x:v>
      </x:c>
      <x:c r="F1797" s="1" t="str">
        <x:v>Email</x:v>
      </x:c>
      <x:c r="G1797" s="1" t="str">
        <x:v>Account access</x:v>
      </x:c>
      <x:c r="H1797" s="1" t="n">
        <x:v>0</x:v>
      </x:c>
      <x:c r="I1797" s="1" t="n">
        <x:v>5</x:v>
      </x:c>
      <x:c r="J1797" s="1" t="n">
        <x:f>IF(E1797="","",VLOOKUP(E1797,'Guide'!$A$7:$C$10,2,FALSE))</x:f>
        <x:v>12</x:v>
      </x:c>
      <x:c r="K1797" s="1" t="n">
        <x:f>IF(E1797="","",VLOOKUP(E1797,'Guide'!$A$7:$C$10,3,FALSE))</x:f>
        <x:v>72</x:v>
      </x:c>
      <x:c r="L1797" s="10" t="n">
        <x:f>('Guide'!$B$4-B1797)*24</x:f>
        <x:v>3328.1500000000815</x:v>
      </x:c>
      <x:c r="M1797" s="10" t="n">
        <x:f>IF(C1797="","",ROUND((C1797-B1797)*24,6))</x:f>
        <x:v>5.58</x:v>
      </x:c>
      <x:c r="N1797" s="10" t="n">
        <x:f>IF(D1797="","",ROUND((D1797-B1797)*24,6))</x:f>
        <x:v>105.94</x:v>
      </x:c>
      <x:c r="O1797" s="1" t="n">
        <x:f>IF(D1797="",1,0)</x:f>
        <x:v>0</x:v>
      </x:c>
      <x:c r="P1797" s="1" t="n">
        <x:f>IF(E1797="",0,IF(OR(C1797&lt;&gt;"",L1797&gt;=J1797),1,0))</x:f>
        <x:v>1</x:v>
      </x:c>
      <x:c r="Q1797" s="1" t="n">
        <x:f>IF(AND(E1797&lt;&gt;"",C1797&lt;&gt;"",M1797&lt;=J1797),1,0)</x:f>
        <x:v>1</x:v>
      </x:c>
      <x:c r="R1797" s="1" t="n">
        <x:f>P1797-Q1797</x:f>
        <x:v>0</x:v>
      </x:c>
      <x:c r="S1797" s="1" t="n">
        <x:f>IF(E1797="",0,IF(OR(D1797&lt;&gt;"",L1797&gt;=K1797),1,0))</x:f>
        <x:v>1</x:v>
      </x:c>
      <x:c r="T1797" s="1" t="n">
        <x:f>IF(AND(E1797&lt;&gt;"",D1797&lt;&gt;"",N1797&lt;=K1797),1,0)</x:f>
        <x:v>0</x:v>
      </x:c>
      <x:c r="U1797" s="1" t="n">
        <x:f>S1797-T1797</x:f>
        <x:v>1</x:v>
      </x:c>
      <x:c r="V1797" s="1" t="n">
        <x:f>IF(I1797="",0,1)</x:f>
        <x:v>1</x:v>
      </x:c>
      <x:c r="W1797" s="1" t="n">
        <x:f>IF(I1797&gt;=4,1,0)</x:f>
        <x:v>1</x:v>
      </x:c>
      <x:c r="X1797" s="1" t="n">
        <x:f>1-O1797</x:f>
        <x:v>1</x:v>
      </x:c>
      <x:c r="Y1797" s="1" t="n">
        <x:f>IF(AND(O1797=1,L1797&gt;168),1,0)</x:f>
        <x:v>0</x:v>
      </x:c>
    </x:row>
    <x:row r="1798">
      <x:c r="A1798" s="1" t="str">
        <x:v>T01793</x:v>
      </x:c>
      <x:c r="B1798" s="9" t="n">
        <x:v>45777.978472222225</x:v>
      </x:c>
      <x:c r="C1798" s="9" t="n">
        <x:v>45778.032222222224</x:v>
      </x:c>
      <x:c r="D1798" s="9" t="n">
        <x:v>45778.95930555555</x:v>
      </x:c>
      <x:c r="E1798" s="1" t="str">
        <x:v>High</x:v>
      </x:c>
      <x:c r="F1798" s="1" t="str">
        <x:v>Email</x:v>
      </x:c>
      <x:c r="G1798" s="1" t="str">
        <x:v>Delivery</x:v>
      </x:c>
      <x:c r="H1798" s="1" t="n">
        <x:v>0</x:v>
      </x:c>
      <x:c r="I1798" s="1"/>
      <x:c r="J1798" s="1" t="n">
        <x:f>IF(E1798="","",VLOOKUP(E1798,'Guide'!$A$7:$C$10,2,FALSE))</x:f>
        <x:v>4</x:v>
      </x:c>
      <x:c r="K1798" s="1" t="n">
        <x:f>IF(E1798="","",VLOOKUP(E1798,'Guide'!$A$7:$C$10,3,FALSE))</x:f>
        <x:v>24</x:v>
      </x:c>
      <x:c r="L1798" s="10" t="n">
        <x:f>('Guide'!$B$4-B1798)*24</x:f>
        <x:v>1464.5166666666046</x:v>
      </x:c>
      <x:c r="M1798" s="10" t="n">
        <x:f>IF(C1798="","",ROUND((C1798-B1798)*24,6))</x:f>
        <x:v>1.29</x:v>
      </x:c>
      <x:c r="N1798" s="10" t="n">
        <x:f>IF(D1798="","",ROUND((D1798-B1798)*24,6))</x:f>
        <x:v>23.54</x:v>
      </x:c>
      <x:c r="O1798" s="1" t="n">
        <x:f>IF(D1798="",1,0)</x:f>
        <x:v>0</x:v>
      </x:c>
      <x:c r="P1798" s="1" t="n">
        <x:f>IF(E1798="",0,IF(OR(C1798&lt;&gt;"",L1798&gt;=J1798),1,0))</x:f>
        <x:v>1</x:v>
      </x:c>
      <x:c r="Q1798" s="1" t="n">
        <x:f>IF(AND(E1798&lt;&gt;"",C1798&lt;&gt;"",M1798&lt;=J1798),1,0)</x:f>
        <x:v>1</x:v>
      </x:c>
      <x:c r="R1798" s="1" t="n">
        <x:f>P1798-Q1798</x:f>
        <x:v>0</x:v>
      </x:c>
      <x:c r="S1798" s="1" t="n">
        <x:f>IF(E1798="",0,IF(OR(D1798&lt;&gt;"",L1798&gt;=K1798),1,0))</x:f>
        <x:v>1</x:v>
      </x:c>
      <x:c r="T1798" s="1" t="n">
        <x:f>IF(AND(E1798&lt;&gt;"",D1798&lt;&gt;"",N1798&lt;=K1798),1,0)</x:f>
        <x:v>1</x:v>
      </x:c>
      <x:c r="U1798" s="1" t="n">
        <x:f>S1798-T1798</x:f>
        <x:v>0</x:v>
      </x:c>
      <x:c r="V1798" s="1" t="n">
        <x:f>IF(I1798="",0,1)</x:f>
        <x:v>0</x:v>
      </x:c>
      <x:c r="W1798" s="1" t="n">
        <x:f>IF(I1798&gt;=4,1,0)</x:f>
        <x:v>0</x:v>
      </x:c>
      <x:c r="X1798" s="1" t="n">
        <x:f>1-O1798</x:f>
        <x:v>1</x:v>
      </x:c>
      <x:c r="Y1798" s="1" t="n">
        <x:f>IF(AND(O1798=1,L1798&gt;168),1,0)</x:f>
        <x:v>0</x:v>
      </x:c>
    </x:row>
    <x:row r="1799">
      <x:c r="A1799" s="1" t="str">
        <x:v>T01794</x:v>
      </x:c>
      <x:c r="B1799" s="9" t="n">
        <x:v>45725.49097222222</x:v>
      </x:c>
      <x:c r="C1799" s="9" t="n">
        <x:v>45725.563888888886</x:v>
      </x:c>
      <x:c r="D1799" s="9" t="n">
        <x:v>45725.72513888889</x:v>
      </x:c>
      <x:c r="E1799" s="1" t="str">
        <x:v>High</x:v>
      </x:c>
      <x:c r="F1799" s="1" t="str">
        <x:v>WhatsApp</x:v>
      </x:c>
      <x:c r="G1799" s="1" t="str">
        <x:v>Product information</x:v>
      </x:c>
      <x:c r="H1799" s="1" t="n">
        <x:v>1</x:v>
      </x:c>
      <x:c r="I1799" s="1"/>
      <x:c r="J1799" s="1" t="n">
        <x:f>IF(E1799="","",VLOOKUP(E1799,'Guide'!$A$7:$C$10,2,FALSE))</x:f>
        <x:v>4</x:v>
      </x:c>
      <x:c r="K1799" s="1" t="n">
        <x:f>IF(E1799="","",VLOOKUP(E1799,'Guide'!$A$7:$C$10,3,FALSE))</x:f>
        <x:v>24</x:v>
      </x:c>
      <x:c r="L1799" s="10" t="n">
        <x:f>('Guide'!$B$4-B1799)*24</x:f>
        <x:v>2724.2166666666744</x:v>
      </x:c>
      <x:c r="M1799" s="10" t="n">
        <x:f>IF(C1799="","",ROUND((C1799-B1799)*24,6))</x:f>
        <x:v>1.75</x:v>
      </x:c>
      <x:c r="N1799" s="10" t="n">
        <x:f>IF(D1799="","",ROUND((D1799-B1799)*24,6))</x:f>
        <x:v>5.62</x:v>
      </x:c>
      <x:c r="O1799" s="1" t="n">
        <x:f>IF(D1799="",1,0)</x:f>
        <x:v>0</x:v>
      </x:c>
      <x:c r="P1799" s="1" t="n">
        <x:f>IF(E1799="",0,IF(OR(C1799&lt;&gt;"",L1799&gt;=J1799),1,0))</x:f>
        <x:v>1</x:v>
      </x:c>
      <x:c r="Q1799" s="1" t="n">
        <x:f>IF(AND(E1799&lt;&gt;"",C1799&lt;&gt;"",M1799&lt;=J1799),1,0)</x:f>
        <x:v>1</x:v>
      </x:c>
      <x:c r="R1799" s="1" t="n">
        <x:f>P1799-Q1799</x:f>
        <x:v>0</x:v>
      </x:c>
      <x:c r="S1799" s="1" t="n">
        <x:f>IF(E1799="",0,IF(OR(D1799&lt;&gt;"",L1799&gt;=K1799),1,0))</x:f>
        <x:v>1</x:v>
      </x:c>
      <x:c r="T1799" s="1" t="n">
        <x:f>IF(AND(E1799&lt;&gt;"",D1799&lt;&gt;"",N1799&lt;=K1799),1,0)</x:f>
        <x:v>1</x:v>
      </x:c>
      <x:c r="U1799" s="1" t="n">
        <x:f>S1799-T1799</x:f>
        <x:v>0</x:v>
      </x:c>
      <x:c r="V1799" s="1" t="n">
        <x:f>IF(I1799="",0,1)</x:f>
        <x:v>0</x:v>
      </x:c>
      <x:c r="W1799" s="1" t="n">
        <x:f>IF(I1799&gt;=4,1,0)</x:f>
        <x:v>0</x:v>
      </x:c>
      <x:c r="X1799" s="1" t="n">
        <x:f>1-O1799</x:f>
        <x:v>1</x:v>
      </x:c>
      <x:c r="Y1799" s="1" t="n">
        <x:f>IF(AND(O1799=1,L1799&gt;168),1,0)</x:f>
        <x:v>0</x:v>
      </x:c>
    </x:row>
    <x:row r="1800">
      <x:c r="A1800" s="1" t="str">
        <x:v>T01795</x:v>
      </x:c>
      <x:c r="B1800" s="9" t="n">
        <x:v>45702.396527777775</x:v>
      </x:c>
      <x:c r="C1800" s="9" t="n">
        <x:v>45702.53486111111</x:v>
      </x:c>
      <x:c r="D1800" s="9"/>
      <x:c r="E1800" s="1" t="str">
        <x:v>Normal</x:v>
      </x:c>
      <x:c r="F1800" s="1" t="str">
        <x:v>Web chat</x:v>
      </x:c>
      <x:c r="G1800" s="1" t="str">
        <x:v>Refund</x:v>
      </x:c>
      <x:c r="H1800" s="1" t="n">
        <x:v>0</x:v>
      </x:c>
      <x:c r="I1800" s="1"/>
      <x:c r="J1800" s="1" t="n">
        <x:f>IF(E1800="","",VLOOKUP(E1800,'Guide'!$A$7:$C$10,2,FALSE))</x:f>
        <x:v>12</x:v>
      </x:c>
      <x:c r="K1800" s="1" t="n">
        <x:f>IF(E1800="","",VLOOKUP(E1800,'Guide'!$A$7:$C$10,3,FALSE))</x:f>
        <x:v>72</x:v>
      </x:c>
      <x:c r="L1800" s="10" t="n">
        <x:f>('Guide'!$B$4-B1800)*24</x:f>
        <x:v>3278.4833333333954</x:v>
      </x:c>
      <x:c r="M1800" s="10" t="n">
        <x:f>IF(C1800="","",ROUND((C1800-B1800)*24,6))</x:f>
        <x:v>3.32</x:v>
      </x:c>
      <x:c r="N1800" s="10" t="str">
        <x:f>IF(D1800="","",ROUND((D1800-B1800)*24,6))</x:f>
      </x:c>
      <x:c r="O1800" s="1" t="n">
        <x:f>IF(D1800="",1,0)</x:f>
        <x:v>1</x:v>
      </x:c>
      <x:c r="P1800" s="1" t="n">
        <x:f>IF(E1800="",0,IF(OR(C1800&lt;&gt;"",L1800&gt;=J1800),1,0))</x:f>
        <x:v>1</x:v>
      </x:c>
      <x:c r="Q1800" s="1" t="n">
        <x:f>IF(AND(E1800&lt;&gt;"",C1800&lt;&gt;"",M1800&lt;=J1800),1,0)</x:f>
        <x:v>1</x:v>
      </x:c>
      <x:c r="R1800" s="1" t="n">
        <x:f>P1800-Q1800</x:f>
        <x:v>0</x:v>
      </x:c>
      <x:c r="S1800" s="1" t="n">
        <x:f>IF(E1800="",0,IF(OR(D1800&lt;&gt;"",L1800&gt;=K1800),1,0))</x:f>
        <x:v>1</x:v>
      </x:c>
      <x:c r="T1800" s="1" t="n">
        <x:f>IF(AND(E1800&lt;&gt;"",D1800&lt;&gt;"",N1800&lt;=K1800),1,0)</x:f>
        <x:v>0</x:v>
      </x:c>
      <x:c r="U1800" s="1" t="n">
        <x:f>S1800-T1800</x:f>
        <x:v>1</x:v>
      </x:c>
      <x:c r="V1800" s="1" t="n">
        <x:f>IF(I1800="",0,1)</x:f>
        <x:v>0</x:v>
      </x:c>
      <x:c r="W1800" s="1" t="n">
        <x:f>IF(I1800&gt;=4,1,0)</x:f>
        <x:v>0</x:v>
      </x:c>
      <x:c r="X1800" s="1" t="n">
        <x:f>1-O1800</x:f>
        <x:v>0</x:v>
      </x:c>
      <x:c r="Y1800" s="1" t="n">
        <x:f>IF(AND(O1800=1,L1800&gt;168),1,0)</x:f>
        <x:v>1</x:v>
      </x:c>
    </x:row>
    <x:row r="1801">
      <x:c r="A1801" s="1" t="str">
        <x:v>T01796</x:v>
      </x:c>
      <x:c r="B1801" s="9" t="n">
        <x:v>45814.28611111111</x:v>
      </x:c>
      <x:c r="C1801" s="9" t="n">
        <x:v>45815.94569444445</x:v>
      </x:c>
      <x:c r="D1801" s="9" t="n">
        <x:v>45817.490277777775</x:v>
      </x:c>
      <x:c r="E1801" s="1" t="str">
        <x:v>Normal</x:v>
      </x:c>
      <x:c r="F1801" s="1" t="str">
        <x:v>WhatsApp</x:v>
      </x:c>
      <x:c r="G1801" s="1" t="str">
        <x:v>Product information</x:v>
      </x:c>
      <x:c r="H1801" s="1" t="n">
        <x:v>0</x:v>
      </x:c>
      <x:c r="I1801" s="1" t="n">
        <x:v>1</x:v>
      </x:c>
      <x:c r="J1801" s="1" t="n">
        <x:f>IF(E1801="","",VLOOKUP(E1801,'Guide'!$A$7:$C$10,2,FALSE))</x:f>
        <x:v>12</x:v>
      </x:c>
      <x:c r="K1801" s="1" t="n">
        <x:f>IF(E1801="","",VLOOKUP(E1801,'Guide'!$A$7:$C$10,3,FALSE))</x:f>
        <x:v>72</x:v>
      </x:c>
      <x:c r="L1801" s="10" t="n">
        <x:f>('Guide'!$B$4-B1801)*24</x:f>
        <x:v>593.1333333333023</x:v>
      </x:c>
      <x:c r="M1801" s="10" t="n">
        <x:f>IF(C1801="","",ROUND((C1801-B1801)*24,6))</x:f>
        <x:v>39.83</x:v>
      </x:c>
      <x:c r="N1801" s="10" t="n">
        <x:f>IF(D1801="","",ROUND((D1801-B1801)*24,6))</x:f>
        <x:v>76.9</x:v>
      </x:c>
      <x:c r="O1801" s="1" t="n">
        <x:f>IF(D1801="",1,0)</x:f>
        <x:v>0</x:v>
      </x:c>
      <x:c r="P1801" s="1" t="n">
        <x:f>IF(E1801="",0,IF(OR(C1801&lt;&gt;"",L1801&gt;=J1801),1,0))</x:f>
        <x:v>1</x:v>
      </x:c>
      <x:c r="Q1801" s="1" t="n">
        <x:f>IF(AND(E1801&lt;&gt;"",C1801&lt;&gt;"",M1801&lt;=J1801),1,0)</x:f>
        <x:v>0</x:v>
      </x:c>
      <x:c r="R1801" s="1" t="n">
        <x:f>P1801-Q1801</x:f>
        <x:v>1</x:v>
      </x:c>
      <x:c r="S1801" s="1" t="n">
        <x:f>IF(E1801="",0,IF(OR(D1801&lt;&gt;"",L1801&gt;=K1801),1,0))</x:f>
        <x:v>1</x:v>
      </x:c>
      <x:c r="T1801" s="1" t="n">
        <x:f>IF(AND(E1801&lt;&gt;"",D1801&lt;&gt;"",N1801&lt;=K1801),1,0)</x:f>
        <x:v>0</x:v>
      </x:c>
      <x:c r="U1801" s="1" t="n">
        <x:f>S1801-T1801</x:f>
        <x:v>1</x:v>
      </x:c>
      <x:c r="V1801" s="1" t="n">
        <x:f>IF(I1801="",0,1)</x:f>
        <x:v>1</x:v>
      </x:c>
      <x:c r="W1801" s="1" t="n">
        <x:f>IF(I1801&gt;=4,1,0)</x:f>
        <x:v>0</x:v>
      </x:c>
      <x:c r="X1801" s="1" t="n">
        <x:f>1-O1801</x:f>
        <x:v>1</x:v>
      </x:c>
      <x:c r="Y1801" s="1" t="n">
        <x:f>IF(AND(O1801=1,L1801&gt;168),1,0)</x:f>
        <x:v>0</x:v>
      </x:c>
    </x:row>
    <x:row r="1802">
      <x:c r="A1802" s="1" t="str">
        <x:v>T01797</x:v>
      </x:c>
      <x:c r="B1802" s="9" t="n">
        <x:v>45809.38680555556</x:v>
      </x:c>
      <x:c r="C1802" s="9" t="n">
        <x:v>45809.96638888889</x:v>
      </x:c>
      <x:c r="D1802" s="9" t="n">
        <x:v>45811.171805555554</x:v>
      </x:c>
      <x:c r="E1802" s="1" t="str">
        <x:v>Normal</x:v>
      </x:c>
      <x:c r="F1802" s="1" t="str">
        <x:v>Email</x:v>
      </x:c>
      <x:c r="G1802" s="1" t="str">
        <x:v>Account access</x:v>
      </x:c>
      <x:c r="H1802" s="1" t="n">
        <x:v>0</x:v>
      </x:c>
      <x:c r="I1802" s="1" t="n">
        <x:v>5</x:v>
      </x:c>
      <x:c r="J1802" s="1" t="n">
        <x:f>IF(E1802="","",VLOOKUP(E1802,'Guide'!$A$7:$C$10,2,FALSE))</x:f>
        <x:v>12</x:v>
      </x:c>
      <x:c r="K1802" s="1" t="n">
        <x:f>IF(E1802="","",VLOOKUP(E1802,'Guide'!$A$7:$C$10,3,FALSE))</x:f>
        <x:v>72</x:v>
      </x:c>
      <x:c r="L1802" s="10" t="n">
        <x:f>('Guide'!$B$4-B1802)*24</x:f>
        <x:v>710.7166666666162</x:v>
      </x:c>
      <x:c r="M1802" s="10" t="n">
        <x:f>IF(C1802="","",ROUND((C1802-B1802)*24,6))</x:f>
        <x:v>13.91</x:v>
      </x:c>
      <x:c r="N1802" s="10" t="n">
        <x:f>IF(D1802="","",ROUND((D1802-B1802)*24,6))</x:f>
        <x:v>42.84</x:v>
      </x:c>
      <x:c r="O1802" s="1" t="n">
        <x:f>IF(D1802="",1,0)</x:f>
        <x:v>0</x:v>
      </x:c>
      <x:c r="P1802" s="1" t="n">
        <x:f>IF(E1802="",0,IF(OR(C1802&lt;&gt;"",L1802&gt;=J1802),1,0))</x:f>
        <x:v>1</x:v>
      </x:c>
      <x:c r="Q1802" s="1" t="n">
        <x:f>IF(AND(E1802&lt;&gt;"",C1802&lt;&gt;"",M1802&lt;=J1802),1,0)</x:f>
        <x:v>0</x:v>
      </x:c>
      <x:c r="R1802" s="1" t="n">
        <x:f>P1802-Q1802</x:f>
        <x:v>1</x:v>
      </x:c>
      <x:c r="S1802" s="1" t="n">
        <x:f>IF(E1802="",0,IF(OR(D1802&lt;&gt;"",L1802&gt;=K1802),1,0))</x:f>
        <x:v>1</x:v>
      </x:c>
      <x:c r="T1802" s="1" t="n">
        <x:f>IF(AND(E1802&lt;&gt;"",D1802&lt;&gt;"",N1802&lt;=K1802),1,0)</x:f>
        <x:v>1</x:v>
      </x:c>
      <x:c r="U1802" s="1" t="n">
        <x:f>S1802-T1802</x:f>
        <x:v>0</x:v>
      </x:c>
      <x:c r="V1802" s="1" t="n">
        <x:f>IF(I1802="",0,1)</x:f>
        <x:v>1</x:v>
      </x:c>
      <x:c r="W1802" s="1" t="n">
        <x:f>IF(I1802&gt;=4,1,0)</x:f>
        <x:v>1</x:v>
      </x:c>
      <x:c r="X1802" s="1" t="n">
        <x:f>1-O1802</x:f>
        <x:v>1</x:v>
      </x:c>
      <x:c r="Y1802" s="1" t="n">
        <x:f>IF(AND(O1802=1,L1802&gt;168),1,0)</x:f>
        <x:v>0</x:v>
      </x:c>
    </x:row>
    <x:row r="1803">
      <x:c r="A1803" s="1" t="str">
        <x:v>T01798</x:v>
      </x:c>
      <x:c r="B1803" s="9" t="n">
        <x:v>45720.62986111111</x:v>
      </x:c>
      <x:c r="C1803" s="9" t="n">
        <x:v>45720.68236111111</x:v>
      </x:c>
      <x:c r="D1803" s="9" t="n">
        <x:v>45721.38319444445</x:v>
      </x:c>
      <x:c r="E1803" s="1" t="str">
        <x:v>Normal</x:v>
      </x:c>
      <x:c r="F1803" s="1" t="str">
        <x:v>Web chat</x:v>
      </x:c>
      <x:c r="G1803" s="1" t="str">
        <x:v>Account access</x:v>
      </x:c>
      <x:c r="H1803" s="1" t="n">
        <x:v>0</x:v>
      </x:c>
      <x:c r="I1803" s="1" t="n">
        <x:v>5</x:v>
      </x:c>
      <x:c r="J1803" s="1" t="n">
        <x:f>IF(E1803="","",VLOOKUP(E1803,'Guide'!$A$7:$C$10,2,FALSE))</x:f>
        <x:v>12</x:v>
      </x:c>
      <x:c r="K1803" s="1" t="n">
        <x:f>IF(E1803="","",VLOOKUP(E1803,'Guide'!$A$7:$C$10,3,FALSE))</x:f>
        <x:v>72</x:v>
      </x:c>
      <x:c r="L1803" s="10" t="n">
        <x:f>('Guide'!$B$4-B1803)*24</x:f>
        <x:v>2840.8833333333023</x:v>
      </x:c>
      <x:c r="M1803" s="10" t="n">
        <x:f>IF(C1803="","",ROUND((C1803-B1803)*24,6))</x:f>
        <x:v>1.26</x:v>
      </x:c>
      <x:c r="N1803" s="10" t="n">
        <x:f>IF(D1803="","",ROUND((D1803-B1803)*24,6))</x:f>
        <x:v>18.08</x:v>
      </x:c>
      <x:c r="O1803" s="1" t="n">
        <x:f>IF(D1803="",1,0)</x:f>
        <x:v>0</x:v>
      </x:c>
      <x:c r="P1803" s="1" t="n">
        <x:f>IF(E1803="",0,IF(OR(C1803&lt;&gt;"",L1803&gt;=J1803),1,0))</x:f>
        <x:v>1</x:v>
      </x:c>
      <x:c r="Q1803" s="1" t="n">
        <x:f>IF(AND(E1803&lt;&gt;"",C1803&lt;&gt;"",M1803&lt;=J1803),1,0)</x:f>
        <x:v>1</x:v>
      </x:c>
      <x:c r="R1803" s="1" t="n">
        <x:f>P1803-Q1803</x:f>
        <x:v>0</x:v>
      </x:c>
      <x:c r="S1803" s="1" t="n">
        <x:f>IF(E1803="",0,IF(OR(D1803&lt;&gt;"",L1803&gt;=K1803),1,0))</x:f>
        <x:v>1</x:v>
      </x:c>
      <x:c r="T1803" s="1" t="n">
        <x:f>IF(AND(E1803&lt;&gt;"",D1803&lt;&gt;"",N1803&lt;=K1803),1,0)</x:f>
        <x:v>1</x:v>
      </x:c>
      <x:c r="U1803" s="1" t="n">
        <x:f>S1803-T1803</x:f>
        <x:v>0</x:v>
      </x:c>
      <x:c r="V1803" s="1" t="n">
        <x:f>IF(I1803="",0,1)</x:f>
        <x:v>1</x:v>
      </x:c>
      <x:c r="W1803" s="1" t="n">
        <x:f>IF(I1803&gt;=4,1,0)</x:f>
        <x:v>1</x:v>
      </x:c>
      <x:c r="X1803" s="1" t="n">
        <x:f>1-O1803</x:f>
        <x:v>1</x:v>
      </x:c>
      <x:c r="Y1803" s="1" t="n">
        <x:f>IF(AND(O1803=1,L1803&gt;168),1,0)</x:f>
        <x:v>0</x:v>
      </x:c>
    </x:row>
    <x:row r="1804">
      <x:c r="A1804" s="1" t="str">
        <x:v>T01799</x:v>
      </x:c>
      <x:c r="B1804" s="9" t="n">
        <x:v>45665.76458333333</x:v>
      </x:c>
      <x:c r="C1804" s="9" t="n">
        <x:v>45666.425833333335</x:v>
      </x:c>
      <x:c r="D1804" s="9" t="n">
        <x:v>45667.11708333333</x:v>
      </x:c>
      <x:c r="E1804" s="1" t="str">
        <x:v>Normal</x:v>
      </x:c>
      <x:c r="F1804" s="1" t="str">
        <x:v>Email</x:v>
      </x:c>
      <x:c r="G1804" s="1" t="str">
        <x:v>Billing</x:v>
      </x:c>
      <x:c r="H1804" s="1" t="n">
        <x:v>0</x:v>
      </x:c>
      <x:c r="I1804" s="1"/>
      <x:c r="J1804" s="1" t="n">
        <x:f>IF(E1804="","",VLOOKUP(E1804,'Guide'!$A$7:$C$10,2,FALSE))</x:f>
        <x:v>12</x:v>
      </x:c>
      <x:c r="K1804" s="1" t="n">
        <x:f>IF(E1804="","",VLOOKUP(E1804,'Guide'!$A$7:$C$10,3,FALSE))</x:f>
        <x:v>72</x:v>
      </x:c>
      <x:c r="L1804" s="10" t="n">
        <x:f>('Guide'!$B$4-B1804)*24</x:f>
        <x:v>4157.6500000000815</x:v>
      </x:c>
      <x:c r="M1804" s="10" t="n">
        <x:f>IF(C1804="","",ROUND((C1804-B1804)*24,6))</x:f>
        <x:v>15.87</x:v>
      </x:c>
      <x:c r="N1804" s="10" t="n">
        <x:f>IF(D1804="","",ROUND((D1804-B1804)*24,6))</x:f>
        <x:v>32.46</x:v>
      </x:c>
      <x:c r="O1804" s="1" t="n">
        <x:f>IF(D1804="",1,0)</x:f>
        <x:v>0</x:v>
      </x:c>
      <x:c r="P1804" s="1" t="n">
        <x:f>IF(E1804="",0,IF(OR(C1804&lt;&gt;"",L1804&gt;=J1804),1,0))</x:f>
        <x:v>1</x:v>
      </x:c>
      <x:c r="Q1804" s="1" t="n">
        <x:f>IF(AND(E1804&lt;&gt;"",C1804&lt;&gt;"",M1804&lt;=J1804),1,0)</x:f>
        <x:v>0</x:v>
      </x:c>
      <x:c r="R1804" s="1" t="n">
        <x:f>P1804-Q1804</x:f>
        <x:v>1</x:v>
      </x:c>
      <x:c r="S1804" s="1" t="n">
        <x:f>IF(E1804="",0,IF(OR(D1804&lt;&gt;"",L1804&gt;=K1804),1,0))</x:f>
        <x:v>1</x:v>
      </x:c>
      <x:c r="T1804" s="1" t="n">
        <x:f>IF(AND(E1804&lt;&gt;"",D1804&lt;&gt;"",N1804&lt;=K1804),1,0)</x:f>
        <x:v>1</x:v>
      </x:c>
      <x:c r="U1804" s="1" t="n">
        <x:f>S1804-T1804</x:f>
        <x:v>0</x:v>
      </x:c>
      <x:c r="V1804" s="1" t="n">
        <x:f>IF(I1804="",0,1)</x:f>
        <x:v>0</x:v>
      </x:c>
      <x:c r="W1804" s="1" t="n">
        <x:f>IF(I1804&gt;=4,1,0)</x:f>
        <x:v>0</x:v>
      </x:c>
      <x:c r="X1804" s="1" t="n">
        <x:f>1-O1804</x:f>
        <x:v>1</x:v>
      </x:c>
      <x:c r="Y1804" s="1" t="n">
        <x:f>IF(AND(O1804=1,L1804&gt;168),1,0)</x:f>
        <x:v>0</x:v>
      </x:c>
    </x:row>
    <x:row r="1805">
      <x:c r="A1805" s="1" t="str">
        <x:v>T01800</x:v>
      </x:c>
      <x:c r="B1805" s="9" t="n">
        <x:v>45735.32986111111</x:v>
      </x:c>
      <x:c r="C1805" s="9" t="n">
        <x:v>45735.43236111111</x:v>
      </x:c>
      <x:c r="D1805" s="9" t="n">
        <x:v>45736.68902777778</x:v>
      </x:c>
      <x:c r="E1805" s="1" t="str">
        <x:v>High</x:v>
      </x:c>
      <x:c r="F1805" s="1" t="str">
        <x:v>WhatsApp</x:v>
      </x:c>
      <x:c r="G1805" s="1" t="str">
        <x:v>Refund</x:v>
      </x:c>
      <x:c r="H1805" s="1" t="n">
        <x:v>0</x:v>
      </x:c>
      <x:c r="I1805" s="1"/>
      <x:c r="J1805" s="1" t="n">
        <x:f>IF(E1805="","",VLOOKUP(E1805,'Guide'!$A$7:$C$10,2,FALSE))</x:f>
        <x:v>4</x:v>
      </x:c>
      <x:c r="K1805" s="1" t="n">
        <x:f>IF(E1805="","",VLOOKUP(E1805,'Guide'!$A$7:$C$10,3,FALSE))</x:f>
        <x:v>24</x:v>
      </x:c>
      <x:c r="L1805" s="10" t="n">
        <x:f>('Guide'!$B$4-B1805)*24</x:f>
        <x:v>2488.083333333372</x:v>
      </x:c>
      <x:c r="M1805" s="10" t="n">
        <x:f>IF(C1805="","",ROUND((C1805-B1805)*24,6))</x:f>
        <x:v>2.46</x:v>
      </x:c>
      <x:c r="N1805" s="10" t="n">
        <x:f>IF(D1805="","",ROUND((D1805-B1805)*24,6))</x:f>
        <x:v>32.62</x:v>
      </x:c>
      <x:c r="O1805" s="1" t="n">
        <x:f>IF(D1805="",1,0)</x:f>
        <x:v>0</x:v>
      </x:c>
      <x:c r="P1805" s="1" t="n">
        <x:f>IF(E1805="",0,IF(OR(C1805&lt;&gt;"",L1805&gt;=J1805),1,0))</x:f>
        <x:v>1</x:v>
      </x:c>
      <x:c r="Q1805" s="1" t="n">
        <x:f>IF(AND(E1805&lt;&gt;"",C1805&lt;&gt;"",M1805&lt;=J1805),1,0)</x:f>
        <x:v>1</x:v>
      </x:c>
      <x:c r="R1805" s="1" t="n">
        <x:f>P1805-Q1805</x:f>
        <x:v>0</x:v>
      </x:c>
      <x:c r="S1805" s="1" t="n">
        <x:f>IF(E1805="",0,IF(OR(D1805&lt;&gt;"",L1805&gt;=K1805),1,0))</x:f>
        <x:v>1</x:v>
      </x:c>
      <x:c r="T1805" s="1" t="n">
        <x:f>IF(AND(E1805&lt;&gt;"",D1805&lt;&gt;"",N1805&lt;=K1805),1,0)</x:f>
        <x:v>0</x:v>
      </x:c>
      <x:c r="U1805" s="1" t="n">
        <x:f>S1805-T1805</x:f>
        <x:v>1</x:v>
      </x:c>
      <x:c r="V1805" s="1" t="n">
        <x:f>IF(I1805="",0,1)</x:f>
        <x:v>0</x:v>
      </x:c>
      <x:c r="W1805" s="1" t="n">
        <x:f>IF(I1805&gt;=4,1,0)</x:f>
        <x:v>0</x:v>
      </x:c>
      <x:c r="X1805" s="1" t="n">
        <x:f>1-O1805</x:f>
        <x:v>1</x:v>
      </x:c>
      <x:c r="Y1805" s="1" t="n">
        <x:f>IF(AND(O1805=1,L1805&gt;168),1,0)</x:f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3a51f9834ab04f4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8" hidden="0" customWidth="1"/>
    <x:col min="3" max="3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>
      <x:c r="A2" s="2" t="str">
        <x:v>Definitions and assumptions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r="4">
      <x:c r="A4" s="1" t="str">
        <x:v>Snapshot (UTC)</x:v>
      </x:c>
      <x:c r="B4" s="3" t="n">
        <x:v>45839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</x:row>
    <x:row r="6" ht="28" customHeight="1">
      <x:c r="A6" s="5" t="str">
        <x:v>Priority</x:v>
      </x:c>
      <x:c r="B6" s="5" t="str">
        <x:v>Response hours</x:v>
      </x:c>
      <x:c r="C6" s="5" t="str">
        <x:v>Resolution hours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r="7">
      <x:c r="A7" s="1" t="str">
        <x:v>Urgent</x:v>
      </x:c>
      <x:c r="B7" s="1" t="n">
        <x:v>1</x:v>
      </x:c>
      <x:c r="C7" s="1" t="n">
        <x:v>8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</x:row>
    <x:row r="8">
      <x:c r="A8" s="1" t="str">
        <x:v>High</x:v>
      </x:c>
      <x:c r="B8" s="1" t="n">
        <x:v>4</x:v>
      </x:c>
      <x:c r="C8" s="1" t="n">
        <x:v>24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</x:row>
    <x:row r="9">
      <x:c r="A9" s="1" t="str">
        <x:v>Normal</x:v>
      </x:c>
      <x:c r="B9" s="1" t="n">
        <x:v>12</x:v>
      </x:c>
      <x:c r="C9" s="1" t="n">
        <x:v>72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</x:row>
    <x:row r="10">
      <x:c r="A10" s="1" t="str">
        <x:v>Low</x:v>
      </x:c>
      <x:c r="B10" s="1" t="n">
        <x:v>24</x:v>
      </x:c>
      <x:c r="C10" s="1" t="n">
        <x:v>120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</x:row>
    <x:row r="13" ht="39" customHeight="1">
      <x:c r="A13" s="6" t="str">
        <x:v>Source</x:v>
      </x:c>
      <x:c r="B13" s="6" t="str">
        <x:v>Original synthetic data generated with ChatGPT, 10 Oct 2026, seed 20261011. No external or workplace data.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</x:row>
    <x:row r="14" ht="39" customHeight="1">
      <x:c r="A14" s="6" t="str">
        <x:v>Scope</x:v>
      </x:c>
      <x:c r="B14" s="6" t="str">
        <x:v>1,800 unique tickets created Jan–Jun 2025. Status measured at 1 July 2025 00:00 UTC.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</x:row>
    <x:row r="15" ht="39" customHeight="1">
      <x:c r="A15" s="6" t="str">
        <x:v>SLA meaning</x:v>
      </x:c>
      <x:c r="B15" s="6" t="str">
        <x:v>SLA = service-level target. These priority targets are invented training assumptions, not industry benchmarks.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</x:row>
    <x:row r="16" ht="39" customHeight="1">
      <x:c r="A16" s="6" t="str">
        <x:v>Clock</x:v>
      </x:c>
      <x:c r="B16" s="6" t="str">
        <x:v>Elapsed calendar hours, 24/7. No working-hour calendars, holidays or paused clocks.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</x:row>
    <x:row r="17" ht="39" customHeight="1">
      <x:c r="A17" s="6" t="str">
        <x:v>Eligibility</x:v>
      </x:c>
      <x:c r="B17" s="6" t="str">
        <x:v>Known priority AND (responded/resolved OR deadline reached). Missing priority excluded, pending not-yet-due excluded.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</x:row>
    <x:row r="18" ht="39" customHeight="1">
      <x:c r="A18" s="6" t="str">
        <x:v>Response attainment</x:v>
      </x:c>
      <x:c r="B18" s="6" t="str">
        <x:v>Response met / response eligible. Met means first response within the priority target, inclusive.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</x:row>
    <x:row r="19" ht="39" customHeight="1">
      <x:c r="A19" s="6" t="str">
        <x:v>Resolution attainment</x:v>
      </x:c>
      <x:c r="B19" s="6" t="str">
        <x:v>Resolution met / resolution eligible; includes overdue open tickets as breaches.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</x:row>
    <x:row r="20" ht="39" customHeight="1">
      <x:c r="A20" s="6" t="str">
        <x:v>CSAT</x:v>
      </x:c>
      <x:c r="B20" s="6" t="str">
        <x:v>Scores 4–5 / valid scores 1–5. Nonrespondents excluded. CSAT does not describe all customers.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</x:row>
    <x:row r="21" ht="39" customHeight="1">
      <x:c r="A21" s="6" t="str">
        <x:v>Survey coverage</x:v>
      </x:c>
      <x:c r="B21" s="6" t="str">
        <x:v>Valid scores / resolved tickets. All resolved tickets assumed invited once.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</x:row>
    <x:row r="22" ht="39" customHeight="1">
      <x:c r="A22" s="6" t="str">
        <x:v>Reopen rate</x:v>
      </x:c>
      <x:c r="B22" s="6" t="str">
        <x:v>Resolved tickets with any reopen / resolved tickets. No repeat reopen counts or event history.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  <x:row r="23" ht="39" customHeight="1">
      <x:c r="A23" s="6" t="str">
        <x:v>Backlog</x:v>
      </x:c>
      <x:c r="B23" s="6" t="str">
        <x:v>Open at snapshot. Older than 7 days = open and age &gt;168 hours.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</x:row>
    <x:row r="24" ht="39" customHeight="1">
      <x:c r="A24" s="6" t="str">
        <x:v>Censoring</x:v>
      </x:c>
      <x:c r="B24" s="6" t="str">
        <x:v>Response durations use responded cases; resolution durations use resolved cases only. Do not rank staff using these.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</x:row>
    <x:row r="25" ht="39" customHeight="1">
      <x:c r="A25" s="6" t="str">
        <x:v>Cleaning</x:v>
      </x:c>
      <x:c r="B25" s="6" t="str">
        <x:v>20 exact duplicate rows removed; 25 channel labels normalised; 5 invalid scores set missing; 10 missing priorities retained.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</x:row>
    <x:row r="26" ht="39" customHeight="1">
      <x:c r="A26" s="6" t="str">
        <x:v>Designed patterns</x:v>
      </x:c>
      <x:c r="B26" s="6" t="str">
        <x:v>Email response multiplier1.5, WhatsApp1.0, Web chat0.5; May–Jun response multiplier1.25; Refund resolution multiplier1.5.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</x:row>
    <x:row r="27" ht="39" customHeight="1">
      <x:c r="A27" s="6" t="str">
        <x:v>Other assumptions</x:v>
      </x:c>
      <x:c r="B27" s="6" t="str">
        <x:v>8% of generated resolution times extended190 days to create backlog; resolved survey probability48%; reopened probability12%.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</x:row>
    <x:row r="28" ht="39" customHeight="1">
      <x:c r="A28" s="6" t="str">
        <x:v>Synthetic bias</x:v>
      </x:c>
      <x:c r="B28" s="6" t="str">
        <x:v>Scores are generated partly from timeliness. This relationship is designed, not evidence that speed causes satisfaction.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</x:row>
    <x:row r="29" ht="39" customHeight="1">
      <x:c r="A29" s="6" t="str">
        <x:v>Refresh</x:v>
      </x:c>
      <x:c r="B29" s="6" t="str">
        <x:v>Rerun pipeline.py for data/results. Workbook formulas cover these1,800 rows; extend ranges for added rows.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</x:row>
    <x:row r="30" ht="39" customHeight="1">
      <x:c r="A30" s="6" t="str">
        <x:v>Checks</x:v>
      </x:c>
      <x:c r="B30" s="6" t="str">
        <x:v>Python/SQL reconcile; chronology, duplicates and SLA boundary fixtures pass. Excel headline counts reconcile independently.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</x:row>
    <x:row r="31" ht="39" customHeight="1">
      <x:c r="A31" s="6" t="str">
        <x:v>Authorship</x:v>
      </x:c>
      <x:c r="B31" s="6" t="str">
        <x:v>Rachel selected the portfolio direction. Dataset, code and workbook are AI-assisted. No operational impact claimed.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</x:row>
    <x:row r="32" ht="39" customHeight="1">
      <x:c r="A32" s="6" t="str">
        <x:v>Practice</x:v>
      </x:c>
      <x:c r="B32" s="6" t="str">
        <x:v>Rebuild a channel PivotTable from TicketData; calculate rates from totals, not averaged percentages. No PivotTable is supplied.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</x:row>
  </x:sheetData>
  <x:pageMargins left="0.7" right="0.7" top="0.75" bottom="0.75" header="0.3" footer="0.3"/>
</x:worksheet>
</file>